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88" firstSheet="8" activeTab="10"/>
  </bookViews>
  <sheets>
    <sheet name="Summary(1)" sheetId="1" r:id="rId1"/>
    <sheet name="Notes to cover page" sheetId="2" r:id="rId2"/>
    <sheet name="NBP by Dist(2)" sheetId="3" r:id="rId3"/>
    <sheet name="AP2(3)" sheetId="4" r:id="rId4"/>
    <sheet name="AP1(4)" sheetId="5" r:id="rId5"/>
    <sheet name="Bal Sheet(5)" sheetId="6" r:id="rId6"/>
    <sheet name="AP3(6)" sheetId="7" r:id="rId7"/>
    <sheet name="Consol P&amp;l(7)" sheetId="8" r:id="rId8"/>
    <sheet name="Segment(8)" sheetId="9" r:id="rId9"/>
    <sheet name="P&amp;L summary(9)" sheetId="10" r:id="rId10"/>
    <sheet name="Gross Prem by Prod provider(10)" sheetId="11" r:id="rId11"/>
  </sheets>
  <definedNames>
    <definedName name="_C1_NOTES12_13">#REF!</definedName>
    <definedName name="_C2_NOTES14_17">#REF!</definedName>
    <definedName name="_C3_NOTES18_24">#REF!</definedName>
    <definedName name="_C4_NOTES23_27">#REF!</definedName>
    <definedName name="_C5_NOTES27_28">#REF!</definedName>
    <definedName name="_C6_NOTES29_30">#REF!</definedName>
    <definedName name="_C7_NOTES31_33">#REF!</definedName>
    <definedName name="A2_CONTENTS">#REF!</definedName>
    <definedName name="A3_TECH_GB">#REF!</definedName>
    <definedName name="A4_TECH_LT">#REF!</definedName>
    <definedName name="A5_NON_TECH">#REF!</definedName>
    <definedName name="A6_REC_GAINS">#REF!</definedName>
    <definedName name="A7_CONSOL_BS1">#REF!</definedName>
    <definedName name="A8_CONSOL_BS2">#REF!</definedName>
    <definedName name="A9_COY_BS">#REF!</definedName>
    <definedName name="B1_CASHFLOW">#REF!</definedName>
    <definedName name="B6_SEG_ANAL1">#REF!</definedName>
    <definedName name="B7_SEG_ANAL2">#REF!</definedName>
    <definedName name="B8_NOTES3_TO_7">#REF!</definedName>
    <definedName name="B9_NOTES8_TO_11">#REF!</definedName>
    <definedName name="D1_SODR">#REF!</definedName>
    <definedName name="D2_5YR1">#REF!</definedName>
    <definedName name="D3_5YR2">#REF!</definedName>
    <definedName name="D4_ACCRUALS1">#REF!</definedName>
    <definedName name="D5_ACCRUALS2">#REF!</definedName>
    <definedName name="D6_ACCRUALS3">#REF!</definedName>
    <definedName name="D7_ACCRUALS4">#REF!</definedName>
    <definedName name="D8_ACCRUALS5">#REF!</definedName>
    <definedName name="E1_FINCAL">#REF!</definedName>
    <definedName name="_xlnm.Print_Area" localSheetId="4">'AP1(4)'!$A$1:$O$54</definedName>
    <definedName name="_xlnm.Print_Area" localSheetId="3">'AP2(3)'!$A$1:$O$58</definedName>
    <definedName name="_xlnm.Print_Area" localSheetId="6">'AP3(6)'!$A$1:$P$58</definedName>
    <definedName name="_xlnm.Print_Area" localSheetId="5">'Bal Sheet(5)'!$A$1:$P$54</definedName>
    <definedName name="_xlnm.Print_Area" localSheetId="7">'Consol P&amp;l(7)'!$A$1:$S$54</definedName>
    <definedName name="_xlnm.Print_Area" localSheetId="10">'Gross Prem by Prod provider(10)'!$A$1:$S$68</definedName>
    <definedName name="_xlnm.Print_Area" localSheetId="2">'NBP by Dist(2)'!$A$1:$N$59</definedName>
    <definedName name="_xlnm.Print_Area" localSheetId="1">'Notes to cover page'!$A$1:$P$25</definedName>
    <definedName name="_xlnm.Print_Area" localSheetId="9">'P&amp;L summary(9)'!$A$1:$O$61</definedName>
    <definedName name="_xlnm.Print_Area" localSheetId="8">'Segment(8)'!$A$1:$O$48</definedName>
    <definedName name="_xlnm.Print_Area" localSheetId="0">'Summary(1)'!$A$1:$N$64</definedName>
    <definedName name="XFIVE">#REF!</definedName>
    <definedName name="XFOUR">#REF!</definedName>
    <definedName name="XONE">#REF!</definedName>
    <definedName name="XPRINT1">#REF!</definedName>
    <definedName name="XPRINTALL">#REF!</definedName>
    <definedName name="XSIX">#REF!</definedName>
    <definedName name="XTHREE">#REF!</definedName>
    <definedName name="XTWO">#REF!</definedName>
    <definedName name="Z_FB6D2541_14AF_11D2_A7E7_0000F65A714E_.wvu.Cols" localSheetId="3" hidden="1">'AP2(3)'!$K:$K</definedName>
    <definedName name="Z_FB6D2541_14AF_11D2_A7E7_0000F65A714E_.wvu.PrintArea" localSheetId="6" hidden="1">'AP3(6)'!$A:$XFD</definedName>
    <definedName name="Z_FB6D2541_14AF_11D2_A7E7_0000F65A714E_.wvu.PrintArea" localSheetId="7" hidden="1">'Consol P&amp;l(7)'!$A$1:$S$54</definedName>
    <definedName name="Z_FB6D2541_14AF_11D2_A7E7_0000F65A714E_.wvu.PrintArea" localSheetId="9" hidden="1">'P&amp;L summary(9)'!$A$1:$L$1</definedName>
    <definedName name="Z_FB6D2541_14AF_11D2_A7E7_0000F65A714E_.wvu.PrintArea" localSheetId="8" hidden="1">'Segment(8)'!$A$4:$N$49</definedName>
    <definedName name="Z_FB6D2541_14AF_11D2_A7E7_0000F65A714E_.wvu.PrintArea" localSheetId="0" hidden="1">'Summary(1)'!$A$1:$N$65</definedName>
    <definedName name="Z_FB6D2541_14AF_11D2_A7E7_0000F65A714E_.wvu.Rows" localSheetId="7" hidden="1">'Consol P&amp;l(7)'!$1:$1</definedName>
  </definedNames>
  <calcPr fullCalcOnLoad="1"/>
</workbook>
</file>

<file path=xl/sharedStrings.xml><?xml version="1.0" encoding="utf-8"?>
<sst xmlns="http://schemas.openxmlformats.org/spreadsheetml/2006/main" count="638" uniqueCount="349">
  <si>
    <t>Half year</t>
  </si>
  <si>
    <t>ended 30 June</t>
  </si>
  <si>
    <t>Full year</t>
  </si>
  <si>
    <t>Prudential Asia</t>
  </si>
  <si>
    <t>Dividend per share</t>
  </si>
  <si>
    <t>Half year ended 30 June</t>
  </si>
  <si>
    <t>Gross premiums</t>
  </si>
  <si>
    <t>Single</t>
  </si>
  <si>
    <t>Regular</t>
  </si>
  <si>
    <t>written</t>
  </si>
  <si>
    <t>Results Analysis by Business Area</t>
  </si>
  <si>
    <t>Long-term business</t>
  </si>
  <si>
    <t>General business</t>
  </si>
  <si>
    <t>Development expenses</t>
  </si>
  <si>
    <t>Corporate expenditure</t>
  </si>
  <si>
    <t>Dividends</t>
  </si>
  <si>
    <t xml:space="preserve">New investment in businesses </t>
  </si>
  <si>
    <t>New share capital subscribed</t>
  </si>
  <si>
    <t>Timing differences and other items</t>
  </si>
  <si>
    <t>Holding company cash less shareholders' borrowings at beginning of period</t>
  </si>
  <si>
    <t>Exchange movements</t>
  </si>
  <si>
    <t>Net increase in shareholders' capital and reserves</t>
  </si>
  <si>
    <t>Shareholders' capital and reserves at beginning of period</t>
  </si>
  <si>
    <t>Shareholders' capital and reserves at end of period</t>
  </si>
  <si>
    <t>Tax</t>
  </si>
  <si>
    <t>Retained profit for the period</t>
  </si>
  <si>
    <t>Average number of shares</t>
  </si>
  <si>
    <t>(a)</t>
  </si>
  <si>
    <t>(b)</t>
  </si>
  <si>
    <t>(c)</t>
  </si>
  <si>
    <t>(d)</t>
  </si>
  <si>
    <t>(e)</t>
  </si>
  <si>
    <t>(f)</t>
  </si>
  <si>
    <t>Home</t>
  </si>
  <si>
    <t>Motor</t>
  </si>
  <si>
    <t>Total</t>
  </si>
  <si>
    <t>New business</t>
  </si>
  <si>
    <t>Business in force</t>
  </si>
  <si>
    <t>30 June</t>
  </si>
  <si>
    <t>Summarised Consolidated Balance Sheet</t>
  </si>
  <si>
    <t>Equities</t>
  </si>
  <si>
    <t>Fixed income securities</t>
  </si>
  <si>
    <t>Properties</t>
  </si>
  <si>
    <t>Deposits with credit institutions</t>
  </si>
  <si>
    <t>Total investments</t>
  </si>
  <si>
    <t>Assets held to cover linked liabilities</t>
  </si>
  <si>
    <t>- Holding company</t>
  </si>
  <si>
    <t>- Jackson National Life</t>
  </si>
  <si>
    <t xml:space="preserve">Less: shareholders' accrued interest in the long-term business </t>
  </si>
  <si>
    <t>Total net assets</t>
  </si>
  <si>
    <t>Share capital</t>
  </si>
  <si>
    <t>Share premium</t>
  </si>
  <si>
    <t xml:space="preserve">Statutory basis retained profit </t>
  </si>
  <si>
    <t>Additional reserves on the achieved profits basis</t>
  </si>
  <si>
    <t>Comprising:</t>
  </si>
  <si>
    <t>Short-term fluctuations in investment returns</t>
  </si>
  <si>
    <t>Profit on ordinary activities before tax (including actual investment returns)</t>
  </si>
  <si>
    <t>Holding company cash less shareholders' borrowings:</t>
  </si>
  <si>
    <t>Amortisation of goodwill</t>
  </si>
  <si>
    <t>Represented by:</t>
  </si>
  <si>
    <t>Goodwill</t>
  </si>
  <si>
    <t>Adjustment for amortisation of goodwill</t>
  </si>
  <si>
    <t>Long-term business and investment products</t>
  </si>
  <si>
    <t>Insurance and investment funds under management</t>
  </si>
  <si>
    <t>Investment return and other income</t>
  </si>
  <si>
    <t>Banking business assets</t>
  </si>
  <si>
    <t>Investment return</t>
  </si>
  <si>
    <t>2000 £m</t>
  </si>
  <si>
    <t>Results Summary</t>
  </si>
  <si>
    <t>M&amp;G</t>
  </si>
  <si>
    <t>Egg</t>
  </si>
  <si>
    <t>US operations</t>
  </si>
  <si>
    <t>Prudential Europe</t>
  </si>
  <si>
    <t>Other income and expenditure</t>
  </si>
  <si>
    <t>investment returns</t>
  </si>
  <si>
    <t>Broker dealer and fund management</t>
  </si>
  <si>
    <t>Capital repatriated from businesses</t>
  </si>
  <si>
    <t>Basic Earnings Per Share</t>
  </si>
  <si>
    <t>Diluted Earnings Per Share</t>
  </si>
  <si>
    <t>Dividend Per Share</t>
  </si>
  <si>
    <t>Movement in Shareholders' Capital and Reserves</t>
  </si>
  <si>
    <t>31 December</t>
  </si>
  <si>
    <t>Exchange translation losses</t>
  </si>
  <si>
    <t>(2.1)p</t>
  </si>
  <si>
    <t>1,948m</t>
  </si>
  <si>
    <t>24.4p</t>
  </si>
  <si>
    <t>1,958m</t>
  </si>
  <si>
    <t>24.5p</t>
  </si>
  <si>
    <t>15.7p</t>
  </si>
  <si>
    <t>9.8p</t>
  </si>
  <si>
    <t>£8.9bn</t>
  </si>
  <si>
    <t>£156bn</t>
  </si>
  <si>
    <t>Jackson National Life</t>
  </si>
  <si>
    <t>0.3p</t>
  </si>
  <si>
    <t>10.6p</t>
  </si>
  <si>
    <t>Deferred acquisition costs</t>
  </si>
  <si>
    <t>Dividend payable</t>
  </si>
  <si>
    <t>Minority interests</t>
  </si>
  <si>
    <t>21.3p</t>
  </si>
  <si>
    <t>(8.3)p</t>
  </si>
  <si>
    <t>20.7p</t>
  </si>
  <si>
    <t>8.2p</t>
  </si>
  <si>
    <t>2001 £m</t>
  </si>
  <si>
    <t>PRUDENTIAL PLC 2001 UNAUDITED INTERIM RESULTS</t>
  </si>
  <si>
    <t>UK Insurance Operations</t>
  </si>
  <si>
    <t>£8.8bn</t>
  </si>
  <si>
    <t>£165bn</t>
  </si>
  <si>
    <t>£7.6bn</t>
  </si>
  <si>
    <t>Other new share capital subscribed</t>
  </si>
  <si>
    <t xml:space="preserve">Prudential Insurance Services </t>
  </si>
  <si>
    <t>Prudential Intermediary Business</t>
  </si>
  <si>
    <t>Prudential Financial Services</t>
  </si>
  <si>
    <t>UK Operations</t>
  </si>
  <si>
    <t>31.5p</t>
  </si>
  <si>
    <t>9.3p</t>
  </si>
  <si>
    <t>35.1p</t>
  </si>
  <si>
    <t>35.0p</t>
  </si>
  <si>
    <t>Summarised Consolidated Profit and Loss Account</t>
  </si>
  <si>
    <t>Annual Premium</t>
  </si>
  <si>
    <t>Equivalents</t>
  </si>
  <si>
    <t>Individual pensions</t>
  </si>
  <si>
    <t>Corporate pensions</t>
  </si>
  <si>
    <t>Life</t>
  </si>
  <si>
    <t>Investment products</t>
  </si>
  <si>
    <t>Equity linked index annuities</t>
  </si>
  <si>
    <t>Variable annuities</t>
  </si>
  <si>
    <t>Guaranteed Investment Contracts</t>
  </si>
  <si>
    <t>GIC - European Medium Term Notes</t>
  </si>
  <si>
    <t>Insurance products</t>
  </si>
  <si>
    <t>Group Total</t>
  </si>
  <si>
    <t xml:space="preserve">Single new business premiums include increments under existing group pension schemes and pensions vested into annuity contracts (at the annuity </t>
  </si>
  <si>
    <t>Total UK Operations</t>
  </si>
  <si>
    <t>2001  £m</t>
  </si>
  <si>
    <t>Profit for the period after minority interests</t>
  </si>
  <si>
    <t>38.2p</t>
  </si>
  <si>
    <t>(4.3)p</t>
  </si>
  <si>
    <t>(16.2)p</t>
  </si>
  <si>
    <t xml:space="preserve">Based on operating profit after tax and related minority interests before amortisation of </t>
  </si>
  <si>
    <t>8.5p</t>
  </si>
  <si>
    <t>26.2p</t>
  </si>
  <si>
    <t>The results have been prepared in accordance with the draft "Guidance on accounting in Group Accounts for proprietary</t>
  </si>
  <si>
    <t>Banking deposit balances</t>
  </si>
  <si>
    <t>Accruals, deferred income and other liabilities</t>
  </si>
  <si>
    <t>US Operations</t>
  </si>
  <si>
    <t>Other Income and Expenditure</t>
  </si>
  <si>
    <t>Profit on business disposals</t>
  </si>
  <si>
    <t xml:space="preserve">Banking deposit balances under management </t>
  </si>
  <si>
    <t>STATUTORY BASIS RESULTS</t>
  </si>
  <si>
    <t>Profit for the period before minority interests</t>
  </si>
  <si>
    <t xml:space="preserve">Based on operating profit after tax and related minority interests before </t>
  </si>
  <si>
    <t>(1.4)p</t>
  </si>
  <si>
    <t>1,959m</t>
  </si>
  <si>
    <t xml:space="preserve">Adjustment from post-tax longer-term investment returns to </t>
  </si>
  <si>
    <t>post-tax actual investment returns (after related minority interests)</t>
  </si>
  <si>
    <t>Goodwill on sale of holding in associate company</t>
  </si>
  <si>
    <t>FUNDS FLOW</t>
  </si>
  <si>
    <t>New share capital subscribed on listing of shares on New York Stock Exchange (net of expenses)</t>
  </si>
  <si>
    <t>NEW BUSINESS PREMIUMS BY PRODUCT DISTRIBUTOR</t>
  </si>
  <si>
    <t>Annuities</t>
  </si>
  <si>
    <t>GROSS PREMIUMS WRITTEN BY PRODUCT PROVIDER</t>
  </si>
  <si>
    <t>Premiums by territory are not materially different.</t>
  </si>
  <si>
    <t>GENERAL BUSINESS OPERATING PROFIT</t>
  </si>
  <si>
    <t>Adjustment from post-tax longer-term investment returns to post-tax actual investment returns</t>
  </si>
  <si>
    <t>(after related minority interests)</t>
  </si>
  <si>
    <t xml:space="preserve">Adjustment for profit on business disposals </t>
  </si>
  <si>
    <t xml:space="preserve">Other Income and Expenditure </t>
  </si>
  <si>
    <t>Other operating results</t>
  </si>
  <si>
    <t>Investments in respect of non-linked business:</t>
  </si>
  <si>
    <t>Other investments (principally mortgages and loans)</t>
  </si>
  <si>
    <t>Obligations of Jackson National Life under sale and repurchase and lending agreements</t>
  </si>
  <si>
    <t>Insurance technical provisions (net of reinsurance) and fund for future appropriations:</t>
  </si>
  <si>
    <t>Shareholders capital and reserves - statutory basis</t>
  </si>
  <si>
    <t>Shareholders' capital and reserves - achieved profits basis</t>
  </si>
  <si>
    <t>Shareholders' Capital and Reserves</t>
  </si>
  <si>
    <t>Notes on the Supplementary Achieved Profits Basis Results</t>
  </si>
  <si>
    <t>Goodwill on sale of holdings in associate company</t>
  </si>
  <si>
    <t>Fixed annuities</t>
  </si>
  <si>
    <t>Adjustment for profit on business disposals</t>
  </si>
  <si>
    <t>Movement in Shareholder's Capital and Reserves</t>
  </si>
  <si>
    <t>Holding Company Funds Statement</t>
  </si>
  <si>
    <t>US broker dealer and fund management</t>
  </si>
  <si>
    <t xml:space="preserve">      - Jackson National Life</t>
  </si>
  <si>
    <t>Profit on ordinary activities before tax</t>
  </si>
  <si>
    <t>New Business</t>
  </si>
  <si>
    <t>Single premiums</t>
  </si>
  <si>
    <t>Regular premiums</t>
  </si>
  <si>
    <t>Long-term insurance and investment products</t>
  </si>
  <si>
    <t xml:space="preserve">Annual premium equivalents are calculated as the aggregate of regular new business premiums and one tenth of </t>
  </si>
  <si>
    <t>single new business premiums.</t>
  </si>
  <si>
    <t xml:space="preserve">Full year </t>
  </si>
  <si>
    <t>ACHIEVED PROFITS BASIS RESULTS</t>
  </si>
  <si>
    <t xml:space="preserve">Business in force </t>
  </si>
  <si>
    <t>Prudential Asia and Europe development expenses</t>
  </si>
  <si>
    <t xml:space="preserve">Profit on ordinary activities before tax </t>
  </si>
  <si>
    <t xml:space="preserve"> ACHIEVED PROFITS BASIS RESULTS </t>
  </si>
  <si>
    <t>Operating Profit before amortisation of goodwill and exceptional items</t>
  </si>
  <si>
    <t>Insurance operations</t>
  </si>
  <si>
    <t>Total UK Insurance operations</t>
  </si>
  <si>
    <t xml:space="preserve">Long-term business </t>
  </si>
  <si>
    <t xml:space="preserve">UK operations: </t>
  </si>
  <si>
    <t>Comprising</t>
  </si>
  <si>
    <t>Other operations (including central goodwill and net shareholder borrowing)</t>
  </si>
  <si>
    <t>achieved profits basis supplement to the Company's statutory accounts for that year.  The supplement included an unqualified review</t>
  </si>
  <si>
    <t xml:space="preserve">used for the 2000 full year. </t>
  </si>
  <si>
    <t>and exceptional items</t>
  </si>
  <si>
    <t xml:space="preserve">NOTES ON THE UNAUDITED STATUTORY BASIS RESULTS </t>
  </si>
  <si>
    <t>Shareholders' funds</t>
  </si>
  <si>
    <t>Annual premium equivalents are calculated as the aggregate of regular new business premiums and one tenth of single new business premiums.</t>
  </si>
  <si>
    <t>Future bonus rates have been set at levels which would fully utilise the assets of the with profits fund over the lifetime of the business</t>
  </si>
  <si>
    <t xml:space="preserve">Operating profit before tax </t>
  </si>
  <si>
    <t>Notes</t>
  </si>
  <si>
    <r>
      <t>Achieved Profits basis results</t>
    </r>
    <r>
      <rPr>
        <b/>
        <vertAlign val="superscript"/>
        <sz val="12"/>
        <rFont val="Arial"/>
        <family val="2"/>
      </rPr>
      <t>1</t>
    </r>
  </si>
  <si>
    <r>
      <t>Operating earnings per share</t>
    </r>
    <r>
      <rPr>
        <vertAlign val="superscript"/>
        <sz val="12"/>
        <rFont val="Arial"/>
        <family val="2"/>
      </rPr>
      <t>2</t>
    </r>
  </si>
  <si>
    <r>
      <t>Operating profit before tax</t>
    </r>
    <r>
      <rPr>
        <vertAlign val="superscript"/>
        <sz val="12"/>
        <rFont val="Arial"/>
        <family val="2"/>
      </rPr>
      <t>2</t>
    </r>
  </si>
  <si>
    <t>Re-engineering costs</t>
  </si>
  <si>
    <t>Interest payable on core structural borrowings of shareholder financed operations</t>
  </si>
  <si>
    <t xml:space="preserve">Banking business liabilities </t>
  </si>
  <si>
    <t xml:space="preserve">The achieved profits basis results for the 2001 and 2000 half years are unaudited.  The results for 2000 full year have been derived from the </t>
  </si>
  <si>
    <t>in force.</t>
  </si>
  <si>
    <t>Operating profit before amortisation of goodwill and exceptional items</t>
  </si>
  <si>
    <t>before amortisation of goodwill and exceptional items</t>
  </si>
  <si>
    <r>
      <t>Operating profit before amortisation of goodwill and exceptional items</t>
    </r>
    <r>
      <rPr>
        <vertAlign val="superscript"/>
        <sz val="12"/>
        <rFont val="Arial"/>
        <family val="2"/>
      </rPr>
      <t>1</t>
    </r>
  </si>
  <si>
    <t xml:space="preserve">        -</t>
  </si>
  <si>
    <t xml:space="preserve">       -</t>
  </si>
  <si>
    <t>Statutory Basis Results</t>
  </si>
  <si>
    <t xml:space="preserve">UK Operations </t>
  </si>
  <si>
    <t xml:space="preserve">Prudential Asia </t>
  </si>
  <si>
    <t>Other operations</t>
  </si>
  <si>
    <r>
      <t>Total operating profit before tax</t>
    </r>
    <r>
      <rPr>
        <b/>
        <vertAlign val="superscript"/>
        <sz val="12"/>
        <rFont val="Arial"/>
        <family val="2"/>
      </rPr>
      <t>2</t>
    </r>
  </si>
  <si>
    <t>long-term insurance operations than results under the statutory basis.</t>
  </si>
  <si>
    <t xml:space="preserve">Department of Social Security rebates </t>
  </si>
  <si>
    <t>Total operating profit before amortisation of goodwill and exceptional items</t>
  </si>
  <si>
    <t>(2.4)p</t>
  </si>
  <si>
    <t>12.1p</t>
  </si>
  <si>
    <t>1,976m</t>
  </si>
  <si>
    <t xml:space="preserve">Development expenses </t>
  </si>
  <si>
    <t>Analysed as profits (losses) from:</t>
  </si>
  <si>
    <t>(3.7)p</t>
  </si>
  <si>
    <t>13.4p</t>
  </si>
  <si>
    <t>amortisation of goodwill and exceptional items of £264m (£306m and £617m)</t>
  </si>
  <si>
    <t>Based on profit for the period after minority interests of £383m (£478m and £688m)</t>
  </si>
  <si>
    <t>19.4p</t>
  </si>
  <si>
    <t xml:space="preserve">companies'  long-term insurance business" issued by the Association of British Insurers in July 1995. </t>
  </si>
  <si>
    <t>£168bn</t>
  </si>
  <si>
    <t xml:space="preserve">The dividend will be paid on 29 November 2001 to shareholders on the register at the close of business on 21 September </t>
  </si>
  <si>
    <t>Holding company cash and short-term investments net of related borrowings</t>
  </si>
  <si>
    <t>Core structural borrowings of shareholder financed operations</t>
  </si>
  <si>
    <t>19.3p</t>
  </si>
  <si>
    <t>1,982m</t>
  </si>
  <si>
    <t>Holding company cash and short term investments</t>
  </si>
  <si>
    <t xml:space="preserve">                   - Holding company</t>
  </si>
  <si>
    <t>Other borrowings</t>
  </si>
  <si>
    <t>(20.4)p</t>
  </si>
  <si>
    <t>£9.1bn</t>
  </si>
  <si>
    <t xml:space="preserve">In the directors' opinion the achieved profits basis provides a more realistic reflection of the performance of the Group's </t>
  </si>
  <si>
    <t xml:space="preserve">basis combined with the statutory basis results of the Group's other operations, including unit trusts, mutual funds, and </t>
  </si>
  <si>
    <t xml:space="preserve">other non-insurance investment management business. </t>
  </si>
  <si>
    <t>Merger break fee (net of related expenses)</t>
  </si>
  <si>
    <t>Adjustment for post-tax merger break fee (net of related expenses)</t>
  </si>
  <si>
    <t>BANKING BUSINESS LIABILITIES</t>
  </si>
  <si>
    <t>ASIA MUTUAL FUNDS UNDER MANAGEMENT</t>
  </si>
  <si>
    <t>Funds at 1 January 2001</t>
  </si>
  <si>
    <t>Net Flows</t>
  </si>
  <si>
    <t xml:space="preserve">Market movement </t>
  </si>
  <si>
    <t>Funds at 30 June 2001</t>
  </si>
  <si>
    <t>India</t>
  </si>
  <si>
    <t>Taiwan</t>
  </si>
  <si>
    <t>Other</t>
  </si>
  <si>
    <t>£m</t>
  </si>
  <si>
    <t xml:space="preserve">Prudential Europe </t>
  </si>
  <si>
    <t xml:space="preserve">The achieved profits basis results include the results of the Group's long-term insurance operations on the achieved profits </t>
  </si>
  <si>
    <t xml:space="preserve">The financial information included in the results summary of this announcement has been extracted from the Company's </t>
  </si>
  <si>
    <t>23.4p</t>
  </si>
  <si>
    <r>
      <t>goodwill and exceptional items of £462m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(£415m and £749m)</t>
    </r>
  </si>
  <si>
    <t>Based on profit for the period after minority interests of £250m (£403m and £514m)</t>
  </si>
  <si>
    <t>12.7p</t>
  </si>
  <si>
    <t>Note</t>
  </si>
  <si>
    <t>Accrued expenses and tax on merger break fee</t>
  </si>
  <si>
    <t>Insurance technical provisions (net of reinsurance) and fund for future</t>
  </si>
  <si>
    <t>appropriations, less shareholders' accrued interest</t>
  </si>
  <si>
    <t xml:space="preserve">The proportion of surplus allocated to shareholders from the UK with profits business has been based on the present value of 10%. </t>
  </si>
  <si>
    <t>In March 2001 the Company entered into a merger agreement with American General Corporation, a US investment, life insurance, and consumer</t>
  </si>
  <si>
    <t>years.</t>
  </si>
  <si>
    <t xml:space="preserve">The fair value of the acquired net assets including business in force was £nil.  Goodwill of £139m is being amortised on a straight line basis over 20 </t>
  </si>
  <si>
    <t>was paid to the Company by American General.  After deducting employment costs incurred as a consequence of the proposed merger for the</t>
  </si>
  <si>
    <t xml:space="preserve">Company's US operations, advisor costs, and other directly related expenses of £85m, an exceptional item of £338m has been accounted for </t>
  </si>
  <si>
    <t>within the Group's results.</t>
  </si>
  <si>
    <t>Merger break fee (net of accrued related expenses and tax)</t>
  </si>
  <si>
    <t>Analysed as operating profit from:</t>
  </si>
  <si>
    <t>The results for the 2001 and 2000 half years are unaudited.  The results for the 2001 half year have been prepared using the same accounting policies</t>
  </si>
  <si>
    <t xml:space="preserve"> as were used in the 2000 statutory accounts.  The results for the 2000 full year have been derived from those accounts.  The auditors have reported on</t>
  </si>
  <si>
    <t xml:space="preserve">The long-term business profit of the UK Insurance Operations has been calculated assuming that the shareholder proportion of surplus allocated to </t>
  </si>
  <si>
    <t xml:space="preserve">In February 2001 the Company announced the restructuring of the direct sales force and customer service channels of the UK Insurance Operations. </t>
  </si>
  <si>
    <t xml:space="preserve"> reductions in bonus rates arising from the fund valuation at 31 December 2001.</t>
  </si>
  <si>
    <t>shareholders from the with profits business of The Prudential Assurance Company Limited remains at 10%.  Provision has been made for possible</t>
  </si>
  <si>
    <t>contain a statement under section 237 (2) or (3) of the Companies Act 1985.</t>
  </si>
  <si>
    <t xml:space="preserve"> the 2000 statutory accounts and the accounts have been delivered to the Registrar of Companies.  The auditors' report was unqualified and did not </t>
  </si>
  <si>
    <t xml:space="preserve">Statutory basis operating profit after tax and related minority interests </t>
  </si>
  <si>
    <r>
      <t>Annual premium equivalent</t>
    </r>
    <r>
      <rPr>
        <vertAlign val="superscript"/>
        <sz val="12"/>
        <rFont val="Arial"/>
        <family val="2"/>
      </rPr>
      <t>4</t>
    </r>
  </si>
  <si>
    <t>UK re-engineering costs</t>
  </si>
  <si>
    <t>£6.9bn</t>
  </si>
  <si>
    <t>£7.9bn</t>
  </si>
  <si>
    <t>with actual investment returns and profit on business disposals.</t>
  </si>
  <si>
    <t>interim report to shareholders which contains an independent review report by KPMG Audit Plc.</t>
  </si>
  <si>
    <t xml:space="preserve">UK re-engineering costs </t>
  </si>
  <si>
    <t xml:space="preserve">In February 2001 the Company announced the restructuring of the direct sales force and customer service channels of the UK Insurance </t>
  </si>
  <si>
    <t xml:space="preserve">£110m.  On the statutory basis of reporting £13m of the £110m is recognised as the cost to shareholders, reflecting  the amounts borne by shareholder </t>
  </si>
  <si>
    <t xml:space="preserve">financed operations. </t>
  </si>
  <si>
    <t xml:space="preserve">purposes of the presentation shown above, to be consistent with the alternative earnings per share, operating profit </t>
  </si>
  <si>
    <t xml:space="preserve">excludes amortisation of goodwill and merger break fee, net of related expenses.  The directors believe that operating </t>
  </si>
  <si>
    <t>Proceeds from business disposals</t>
  </si>
  <si>
    <t>Reinvested in businesses to finance growth</t>
  </si>
  <si>
    <t>Holding company net funds movement</t>
  </si>
  <si>
    <t>Holding company net funds movement (as above)</t>
  </si>
  <si>
    <t>Other income and expenditure (including development expenses)</t>
  </si>
  <si>
    <r>
      <t>Movement in Net Borrowings</t>
    </r>
    <r>
      <rPr>
        <b/>
        <vertAlign val="superscript"/>
        <sz val="12"/>
        <rFont val="Arial"/>
        <family val="2"/>
      </rPr>
      <t>1</t>
    </r>
  </si>
  <si>
    <t>(1)</t>
  </si>
  <si>
    <t>Based on longer-term</t>
  </si>
  <si>
    <t xml:space="preserve">Further achieved profits basis information and an abridged statutory profit and loss account are included within </t>
  </si>
  <si>
    <t xml:space="preserve">this announcement.  </t>
  </si>
  <si>
    <t>net of related expenses.  The directors believe that operating profit, as adjusted for these items, better reflects underlying performance.</t>
  </si>
  <si>
    <t xml:space="preserve">shown above, to be consistent with the alternative earnings per share, operating profit excludes amortisation of goodwill and merger break fee, </t>
  </si>
  <si>
    <t>Operating profit for insurance operations includes investment returns at the expected long-term rate of return.  For the purposes of the presentation</t>
  </si>
  <si>
    <t>Other net (liabilities) assets</t>
  </si>
  <si>
    <t>1,968m</t>
  </si>
  <si>
    <t>Operating profit before amortisation of goodwill</t>
  </si>
  <si>
    <t xml:space="preserve">To indicate the underlying commercial position, shareholders' borrowings, as shown above, have been augmented to include accrued </t>
  </si>
  <si>
    <t>expenses and tax payable on the merger break fee that were liabilities at 30 June 2001.</t>
  </si>
  <si>
    <t>(1) Underwriting results shown above are determined after transfers of £4m (2000 £4m) to the claims equalisation provision.</t>
  </si>
  <si>
    <t xml:space="preserve">The total expected costs of this restructuring, including amounts borne by the long-term fund of the Prudential Assurance Company Limited, are  </t>
  </si>
  <si>
    <t xml:space="preserve">The statutory tax charge for the half year ended 30 June 2001 of £184m (half year 2000 £162m) comprises £124m (£93m) UK tax and £60m </t>
  </si>
  <si>
    <t>(£69m) overseas tax.</t>
  </si>
  <si>
    <r>
      <t>Underwriting result</t>
    </r>
    <r>
      <rPr>
        <vertAlign val="superscript"/>
        <sz val="14"/>
        <rFont val="Arial"/>
        <family val="2"/>
      </rPr>
      <t>1</t>
    </r>
  </si>
  <si>
    <t>The geographical analysis of premiums is based on the territory of the operating unit assuming the risk.</t>
  </si>
  <si>
    <t>Total profit includes these items together with actual investment returns and profit on business disposals.</t>
  </si>
  <si>
    <t xml:space="preserve">               -</t>
  </si>
  <si>
    <t xml:space="preserve">  -  </t>
  </si>
  <si>
    <t xml:space="preserve">   -   </t>
  </si>
  <si>
    <t>8.7p</t>
  </si>
  <si>
    <t xml:space="preserve">profit, as adjusted for these items, better reflects underlying performance.  Total profit includes these items together </t>
  </si>
  <si>
    <t>Operating profit for insurance operations includes investment returns at the expected long-term rate of return.  For the</t>
  </si>
  <si>
    <t>2001.  A scrip dividend alternative will be offered to shareholders.</t>
  </si>
  <si>
    <t>purchase price).  Regular new business premiums are determined on an annualised basis.</t>
  </si>
  <si>
    <t xml:space="preserve">report from the auditors.  The results for the 2001 half year have been prepared using the same principal assumptions as were </t>
  </si>
  <si>
    <t>In February 2001 the Company acquired Orico Life Insurance company of Japan.  The total cost of purchase (including acquisition costs) was £139m.</t>
  </si>
  <si>
    <t>Operations.  The total expected costs of this restructuring, including amounts borne by the long-term fund of the Prudential Assurance</t>
  </si>
  <si>
    <t>profits basis is £24m.</t>
  </si>
  <si>
    <t>Company Limited are £110m.  After including amounts borne by the fund, but attributed to shareholders, the cost recognised on the achieved</t>
  </si>
  <si>
    <t>finance group.  On 11 May, following the termination of the merger and in accordance with the terms of the agreement, a fee of $600m (£423m)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</si>
</sst>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_);\(#,##0\)"/>
    <numFmt numFmtId="166" formatCode="#,##0.0_);\(#,##0.0\)"/>
    <numFmt numFmtId="167" formatCode="hh:mm\ AM/PM_)"/>
    <numFmt numFmtId="168" formatCode="#,##0.00_);\(#,##0.00\)"/>
    <numFmt numFmtId="169" formatCode="dd\-mmm\-yy_)"/>
    <numFmt numFmtId="170" formatCode="0.0\p"/>
    <numFmt numFmtId="171" formatCode="0.00\p"/>
    <numFmt numFmtId="172" formatCode="0\p"/>
    <numFmt numFmtId="173" formatCode="0.0\p;\(0.0\p\)"/>
    <numFmt numFmtId="174" formatCode="0.0\p;\(0.0\)\p"/>
    <numFmt numFmtId="175" formatCode="0.0"/>
    <numFmt numFmtId="176" formatCode="0.0\p_;\(0.0\)\p"/>
    <numFmt numFmtId="177" formatCode="0.0\p\ ;\(0.0\)\p"/>
    <numFmt numFmtId="178" formatCode="_-* #,##0.0_-;\-* #,##0.0_-;_-* &quot;-&quot;??_-;_-@_-"/>
    <numFmt numFmtId="179" formatCode="_-* #,##0_-;\-* #,##0_-;_-* &quot;-&quot;??_-;_-@_-"/>
    <numFmt numFmtId="180" formatCode="0.\p_;\(0.0\)\p"/>
    <numFmt numFmtId="181" formatCode=".\p_;\(0.0\)\);\9"/>
    <numFmt numFmtId="182" formatCode=".\p_;\(0.\)\);\9"/>
    <numFmt numFmtId="183" formatCode="_-* #,##0_-;\(#,##0\);_-* &quot;-&quot;_-;\-@_-"/>
    <numFmt numFmtId="184" formatCode="dd/mm/yyyy"/>
    <numFmt numFmtId="185" formatCode="_-* #,##0_-;\(#,##0\);_-* &quot;-&quot;_-"/>
    <numFmt numFmtId="186" formatCode="#,##0\ ;\(#,##0\)"/>
    <numFmt numFmtId="187" formatCode="0\p;\(0\p\)"/>
    <numFmt numFmtId="188" formatCode="00000"/>
    <numFmt numFmtId="189" formatCode="#,##0\ ;[Red]\(#,##0\)"/>
    <numFmt numFmtId="190" formatCode="#,##0;\(#,##0\)"/>
    <numFmt numFmtId="191" formatCode="_-* #,##0_-;\ \(#,##0\);_-* &quot;-&quot;_-"/>
    <numFmt numFmtId="192" formatCode="#,##0;\-#,##0;&quot;-    &quot;"/>
  </numFmts>
  <fonts count="2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i/>
      <u val="single"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u val="single"/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2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5"/>
      <name val="Arial"/>
      <family val="2"/>
    </font>
    <font>
      <b/>
      <u val="single"/>
      <sz val="16"/>
      <name val="Arial"/>
      <family val="2"/>
    </font>
    <font>
      <sz val="16"/>
      <name val="Helv"/>
      <family val="0"/>
    </font>
    <font>
      <b/>
      <u val="single"/>
      <sz val="12"/>
      <name val="Arial"/>
      <family val="2"/>
    </font>
    <font>
      <vertAlign val="superscript"/>
      <sz val="14"/>
      <name val="Arial"/>
      <family val="2"/>
    </font>
    <font>
      <i/>
      <u val="single"/>
      <sz val="14"/>
      <name val="Arial"/>
      <family val="2"/>
    </font>
    <font>
      <sz val="14"/>
      <color indexed="10"/>
      <name val="Arial"/>
      <family val="2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164" fontId="5" fillId="0" borderId="1" xfId="0" applyNumberFormat="1" applyFont="1" applyBorder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right"/>
      <protection/>
    </xf>
    <xf numFmtId="164" fontId="5" fillId="0" borderId="1" xfId="0" applyNumberFormat="1" applyFont="1" applyBorder="1" applyAlignment="1" applyProtection="1">
      <alignment horizontal="right"/>
      <protection/>
    </xf>
    <xf numFmtId="165" fontId="6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5" fontId="5" fillId="0" borderId="5" xfId="0" applyNumberFormat="1" applyFont="1" applyBorder="1" applyAlignment="1" applyProtection="1">
      <alignment/>
      <protection/>
    </xf>
    <xf numFmtId="165" fontId="5" fillId="0" borderId="2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 horizontal="left"/>
      <protection/>
    </xf>
    <xf numFmtId="165" fontId="6" fillId="0" borderId="0" xfId="0" applyNumberFormat="1" applyFont="1" applyBorder="1" applyAlignment="1" applyProtection="1" quotePrefix="1">
      <alignment horizontal="right"/>
      <protection/>
    </xf>
    <xf numFmtId="165" fontId="5" fillId="0" borderId="0" xfId="0" applyNumberFormat="1" applyFont="1" applyBorder="1" applyAlignment="1" applyProtection="1">
      <alignment horizontal="right"/>
      <protection/>
    </xf>
    <xf numFmtId="165" fontId="5" fillId="0" borderId="0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left"/>
      <protection/>
    </xf>
    <xf numFmtId="165" fontId="6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5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/>
    </xf>
    <xf numFmtId="165" fontId="6" fillId="0" borderId="0" xfId="0" applyNumberFormat="1" applyFont="1" applyBorder="1" applyAlignment="1" applyProtection="1">
      <alignment horizontal="left"/>
      <protection/>
    </xf>
    <xf numFmtId="165" fontId="5" fillId="0" borderId="0" xfId="0" applyNumberFormat="1" applyFont="1" applyAlignment="1">
      <alignment horizontal="centerContinuous"/>
    </xf>
    <xf numFmtId="165" fontId="5" fillId="0" borderId="3" xfId="0" applyNumberFormat="1" applyFont="1" applyBorder="1" applyAlignment="1">
      <alignment/>
    </xf>
    <xf numFmtId="165" fontId="5" fillId="0" borderId="3" xfId="0" applyNumberFormat="1" applyFont="1" applyBorder="1" applyAlignment="1" applyProtection="1">
      <alignment horizontal="right"/>
      <protection/>
    </xf>
    <xf numFmtId="165" fontId="5" fillId="0" borderId="3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 applyProtection="1">
      <alignment/>
      <protection/>
    </xf>
    <xf numFmtId="165" fontId="5" fillId="0" borderId="3" xfId="0" applyNumberFormat="1" applyFont="1" applyBorder="1" applyAlignment="1" applyProtection="1">
      <alignment horizontal="left"/>
      <protection/>
    </xf>
    <xf numFmtId="165" fontId="5" fillId="0" borderId="3" xfId="0" applyNumberFormat="1" applyFont="1" applyBorder="1" applyAlignment="1" applyProtection="1">
      <alignment/>
      <protection/>
    </xf>
    <xf numFmtId="165" fontId="5" fillId="0" borderId="4" xfId="0" applyNumberFormat="1" applyFont="1" applyBorder="1" applyAlignment="1" applyProtection="1">
      <alignment horizontal="left"/>
      <protection/>
    </xf>
    <xf numFmtId="165" fontId="5" fillId="0" borderId="4" xfId="0" applyNumberFormat="1" applyFont="1" applyBorder="1" applyAlignment="1" applyProtection="1">
      <alignment/>
      <protection/>
    </xf>
    <xf numFmtId="165" fontId="6" fillId="0" borderId="3" xfId="0" applyNumberFormat="1" applyFont="1" applyBorder="1" applyAlignment="1" applyProtection="1">
      <alignment horizontal="right"/>
      <protection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5" fontId="5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5" fillId="0" borderId="3" xfId="0" applyNumberFormat="1" applyFont="1" applyBorder="1" applyAlignment="1">
      <alignment/>
    </xf>
    <xf numFmtId="185" fontId="6" fillId="0" borderId="3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64" fontId="10" fillId="0" borderId="0" xfId="0" applyNumberFormat="1" applyFont="1" applyBorder="1" applyAlignment="1" applyProtection="1">
      <alignment vertical="center"/>
      <protection/>
    </xf>
    <xf numFmtId="183" fontId="5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3" fontId="5" fillId="0" borderId="3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183" fontId="5" fillId="0" borderId="4" xfId="0" applyNumberFormat="1" applyFont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64" fontId="6" fillId="0" borderId="1" xfId="0" applyNumberFormat="1" applyFont="1" applyFill="1" applyBorder="1" applyAlignment="1" applyProtection="1">
      <alignment horizontal="left"/>
      <protection/>
    </xf>
    <xf numFmtId="164" fontId="6" fillId="0" borderId="1" xfId="0" applyNumberFormat="1" applyFont="1" applyFill="1" applyBorder="1" applyAlignment="1" applyProtection="1">
      <alignment horizontal="right"/>
      <protection/>
    </xf>
    <xf numFmtId="164" fontId="6" fillId="0" borderId="1" xfId="0" applyNumberFormat="1" applyFont="1" applyFill="1" applyBorder="1" applyAlignment="1" applyProtection="1" quotePrefix="1">
      <alignment horizontal="right"/>
      <protection/>
    </xf>
    <xf numFmtId="164" fontId="5" fillId="0" borderId="1" xfId="0" applyNumberFormat="1" applyFont="1" applyFill="1" applyBorder="1" applyAlignment="1" applyProtection="1">
      <alignment horizontal="right"/>
      <protection/>
    </xf>
    <xf numFmtId="178" fontId="6" fillId="0" borderId="0" xfId="0" applyNumberFormat="1" applyFont="1" applyAlignment="1" applyProtection="1">
      <alignment/>
      <protection/>
    </xf>
    <xf numFmtId="165" fontId="5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Alignment="1" applyProtection="1">
      <alignment horizontal="right"/>
      <protection/>
    </xf>
    <xf numFmtId="165" fontId="5" fillId="0" borderId="0" xfId="0" applyNumberFormat="1" applyFont="1" applyFill="1" applyBorder="1" applyAlignment="1" applyProtection="1">
      <alignment/>
      <protection/>
    </xf>
    <xf numFmtId="0" fontId="6" fillId="0" borderId="3" xfId="0" applyFont="1" applyBorder="1" applyAlignment="1">
      <alignment/>
    </xf>
    <xf numFmtId="178" fontId="6" fillId="0" borderId="3" xfId="0" applyNumberFormat="1" applyFont="1" applyBorder="1" applyAlignment="1" applyProtection="1">
      <alignment/>
      <protection/>
    </xf>
    <xf numFmtId="165" fontId="5" fillId="0" borderId="3" xfId="0" applyNumberFormat="1" applyFont="1" applyFill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/>
    </xf>
    <xf numFmtId="0" fontId="5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5" fillId="0" borderId="0" xfId="0" applyNumberFormat="1" applyFont="1" applyFill="1" applyBorder="1" applyAlignment="1" quotePrefix="1">
      <alignment horizontal="right"/>
    </xf>
    <xf numFmtId="165" fontId="5" fillId="0" borderId="0" xfId="0" applyNumberFormat="1" applyFont="1" applyBorder="1" applyAlignment="1" quotePrefix="1">
      <alignment horizontal="right"/>
    </xf>
    <xf numFmtId="165" fontId="5" fillId="0" borderId="3" xfId="0" applyNumberFormat="1" applyFont="1" applyBorder="1" applyAlignment="1" quotePrefix="1">
      <alignment horizontal="right"/>
    </xf>
    <xf numFmtId="0" fontId="6" fillId="0" borderId="4" xfId="0" applyFont="1" applyFill="1" applyBorder="1" applyAlignment="1">
      <alignment/>
    </xf>
    <xf numFmtId="173" fontId="5" fillId="0" borderId="0" xfId="0" applyNumberFormat="1" applyFont="1" applyBorder="1" applyAlignment="1">
      <alignment horizontal="right"/>
    </xf>
    <xf numFmtId="0" fontId="6" fillId="0" borderId="3" xfId="0" applyFont="1" applyFill="1" applyBorder="1" applyAlignment="1">
      <alignment/>
    </xf>
    <xf numFmtId="173" fontId="5" fillId="0" borderId="3" xfId="0" applyNumberFormat="1" applyFont="1" applyFill="1" applyBorder="1" applyAlignment="1">
      <alignment horizontal="right"/>
    </xf>
    <xf numFmtId="173" fontId="5" fillId="0" borderId="3" xfId="0" applyNumberFormat="1" applyFont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165" fontId="10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11" fillId="0" borderId="0" xfId="0" applyFont="1" applyBorder="1" applyAlignment="1">
      <alignment vertical="center"/>
    </xf>
    <xf numFmtId="165" fontId="8" fillId="0" borderId="0" xfId="0" applyNumberFormat="1" applyFont="1" applyAlignment="1">
      <alignment/>
    </xf>
    <xf numFmtId="165" fontId="6" fillId="0" borderId="1" xfId="0" applyNumberFormat="1" applyFont="1" applyBorder="1" applyAlignment="1" applyProtection="1">
      <alignment horizontal="left"/>
      <protection/>
    </xf>
    <xf numFmtId="165" fontId="5" fillId="0" borderId="1" xfId="0" applyNumberFormat="1" applyFont="1" applyBorder="1" applyAlignment="1">
      <alignment/>
    </xf>
    <xf numFmtId="165" fontId="6" fillId="0" borderId="1" xfId="0" applyNumberFormat="1" applyFont="1" applyBorder="1" applyAlignment="1" applyProtection="1">
      <alignment horizontal="right"/>
      <protection/>
    </xf>
    <xf numFmtId="165" fontId="5" fillId="0" borderId="1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left"/>
    </xf>
    <xf numFmtId="165" fontId="12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>
      <alignment/>
    </xf>
    <xf numFmtId="165" fontId="6" fillId="0" borderId="3" xfId="0" applyNumberFormat="1" applyFont="1" applyBorder="1" applyAlignment="1" applyProtection="1">
      <alignment/>
      <protection/>
    </xf>
    <xf numFmtId="165" fontId="5" fillId="0" borderId="3" xfId="0" applyNumberFormat="1" applyFont="1" applyBorder="1" applyAlignment="1">
      <alignment horizontal="left"/>
    </xf>
    <xf numFmtId="165" fontId="5" fillId="0" borderId="3" xfId="0" applyNumberFormat="1" applyFont="1" applyBorder="1" applyAlignment="1" applyProtection="1" quotePrefix="1">
      <alignment horizontal="right"/>
      <protection/>
    </xf>
    <xf numFmtId="165" fontId="6" fillId="0" borderId="3" xfId="0" applyNumberFormat="1" applyFont="1" applyBorder="1" applyAlignment="1" applyProtection="1" quotePrefix="1">
      <alignment horizontal="right"/>
      <protection/>
    </xf>
    <xf numFmtId="165" fontId="6" fillId="0" borderId="0" xfId="0" applyNumberFormat="1" applyFont="1" applyBorder="1" applyAlignment="1" applyProtection="1">
      <alignment horizontal="right"/>
      <protection/>
    </xf>
    <xf numFmtId="165" fontId="5" fillId="0" borderId="4" xfId="0" applyNumberFormat="1" applyFont="1" applyBorder="1" applyAlignment="1" applyProtection="1">
      <alignment horizontal="right"/>
      <protection/>
    </xf>
    <xf numFmtId="165" fontId="6" fillId="0" borderId="4" xfId="0" applyNumberFormat="1" applyFont="1" applyBorder="1" applyAlignment="1" applyProtection="1">
      <alignment horizontal="right"/>
      <protection/>
    </xf>
    <xf numFmtId="165" fontId="6" fillId="0" borderId="0" xfId="0" applyNumberFormat="1" applyFont="1" applyAlignment="1" applyProtection="1">
      <alignment horizontal="left"/>
      <protection/>
    </xf>
    <xf numFmtId="165" fontId="5" fillId="0" borderId="5" xfId="0" applyNumberFormat="1" applyFont="1" applyBorder="1" applyAlignment="1" applyProtection="1">
      <alignment horizontal="left"/>
      <protection/>
    </xf>
    <xf numFmtId="178" fontId="6" fillId="0" borderId="4" xfId="0" applyNumberFormat="1" applyFont="1" applyBorder="1" applyAlignment="1" applyProtection="1">
      <alignment/>
      <protection/>
    </xf>
    <xf numFmtId="165" fontId="6" fillId="0" borderId="4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 horizontal="left"/>
      <protection/>
    </xf>
    <xf numFmtId="165" fontId="5" fillId="0" borderId="0" xfId="0" applyNumberFormat="1" applyFont="1" applyBorder="1" applyAlignment="1" applyProtection="1" quotePrefix="1">
      <alignment horizontal="right"/>
      <protection/>
    </xf>
    <xf numFmtId="165" fontId="6" fillId="0" borderId="3" xfId="0" applyNumberFormat="1" applyFont="1" applyBorder="1" applyAlignment="1" applyProtection="1">
      <alignment horizontal="left"/>
      <protection/>
    </xf>
    <xf numFmtId="165" fontId="5" fillId="0" borderId="0" xfId="0" applyNumberFormat="1" applyFont="1" applyBorder="1" applyAlignment="1" applyProtection="1">
      <alignment horizontal="left"/>
      <protection/>
    </xf>
    <xf numFmtId="165" fontId="6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5" fillId="0" borderId="0" xfId="0" applyNumberFormat="1" applyFont="1" applyBorder="1" applyAlignment="1">
      <alignment horizontal="centerContinuous"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64" fontId="6" fillId="0" borderId="4" xfId="0" applyNumberFormat="1" applyFont="1" applyBorder="1" applyAlignment="1" applyProtection="1">
      <alignment horizontal="left"/>
      <protection/>
    </xf>
    <xf numFmtId="164" fontId="5" fillId="0" borderId="4" xfId="0" applyNumberFormat="1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vertical="center"/>
    </xf>
    <xf numFmtId="165" fontId="5" fillId="0" borderId="4" xfId="0" applyNumberFormat="1" applyFont="1" applyBorder="1" applyAlignment="1">
      <alignment/>
    </xf>
    <xf numFmtId="164" fontId="5" fillId="0" borderId="3" xfId="0" applyNumberFormat="1" applyFont="1" applyBorder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>
      <alignment horizontal="centerContinuous"/>
    </xf>
    <xf numFmtId="165" fontId="5" fillId="0" borderId="1" xfId="0" applyNumberFormat="1" applyFont="1" applyBorder="1" applyAlignment="1" applyProtection="1">
      <alignment horizontal="right"/>
      <protection/>
    </xf>
    <xf numFmtId="165" fontId="5" fillId="0" borderId="2" xfId="0" applyNumberFormat="1" applyFont="1" applyBorder="1" applyAlignment="1" applyProtection="1">
      <alignment horizontal="right"/>
      <protection/>
    </xf>
    <xf numFmtId="0" fontId="6" fillId="0" borderId="4" xfId="0" applyFont="1" applyBorder="1" applyAlignment="1">
      <alignment/>
    </xf>
    <xf numFmtId="164" fontId="6" fillId="0" borderId="0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5" fontId="6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6" fillId="0" borderId="3" xfId="0" applyNumberFormat="1" applyFont="1" applyBorder="1" applyAlignment="1">
      <alignment/>
    </xf>
    <xf numFmtId="165" fontId="6" fillId="0" borderId="3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Alignment="1">
      <alignment horizontal="right"/>
    </xf>
    <xf numFmtId="165" fontId="6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5" fontId="6" fillId="0" borderId="4" xfId="0" applyNumberFormat="1" applyFont="1" applyBorder="1" applyAlignment="1">
      <alignment/>
    </xf>
    <xf numFmtId="175" fontId="5" fillId="0" borderId="0" xfId="0" applyNumberFormat="1" applyFont="1" applyBorder="1" applyAlignment="1">
      <alignment horizontal="right"/>
    </xf>
    <xf numFmtId="175" fontId="5" fillId="0" borderId="0" xfId="0" applyNumberFormat="1" applyFont="1" applyAlignment="1">
      <alignment/>
    </xf>
    <xf numFmtId="175" fontId="6" fillId="0" borderId="0" xfId="0" applyNumberFormat="1" applyFont="1" applyBorder="1" applyAlignment="1">
      <alignment horizontal="right"/>
    </xf>
    <xf numFmtId="175" fontId="5" fillId="0" borderId="0" xfId="0" applyNumberFormat="1" applyFont="1" applyFill="1" applyBorder="1" applyAlignment="1" quotePrefix="1">
      <alignment horizontal="right"/>
    </xf>
    <xf numFmtId="175" fontId="5" fillId="0" borderId="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75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175" fontId="6" fillId="0" borderId="4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/>
    </xf>
    <xf numFmtId="165" fontId="6" fillId="0" borderId="3" xfId="0" applyNumberFormat="1" applyFont="1" applyBorder="1" applyAlignment="1" quotePrefix="1">
      <alignment horizontal="right"/>
    </xf>
    <xf numFmtId="165" fontId="6" fillId="0" borderId="0" xfId="0" applyNumberFormat="1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0" fontId="6" fillId="0" borderId="0" xfId="0" applyFont="1" applyBorder="1" applyAlignment="1">
      <alignment vertical="center"/>
    </xf>
    <xf numFmtId="16" fontId="5" fillId="0" borderId="0" xfId="0" applyNumberFormat="1" applyFont="1" applyAlignment="1" quotePrefix="1">
      <alignment horizontal="centerContinuous"/>
    </xf>
    <xf numFmtId="16" fontId="5" fillId="0" borderId="0" xfId="0" applyNumberFormat="1" applyFont="1" applyAlignment="1" quotePrefix="1">
      <alignment horizontal="right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6" fillId="0" borderId="0" xfId="0" applyNumberFormat="1" applyFont="1" applyBorder="1" applyAlignment="1" applyProtection="1">
      <alignment horizontal="right"/>
      <protection/>
    </xf>
    <xf numFmtId="164" fontId="5" fillId="0" borderId="0" xfId="0" applyNumberFormat="1" applyFont="1" applyBorder="1" applyAlignment="1" applyProtection="1">
      <alignment horizontal="right"/>
      <protection/>
    </xf>
    <xf numFmtId="0" fontId="5" fillId="0" borderId="3" xfId="0" applyFont="1" applyBorder="1" applyAlignment="1" quotePrefix="1">
      <alignment/>
    </xf>
    <xf numFmtId="0" fontId="5" fillId="0" borderId="0" xfId="0" applyFont="1" applyBorder="1" applyAlignment="1">
      <alignment horizontal="center"/>
    </xf>
    <xf numFmtId="183" fontId="6" fillId="0" borderId="0" xfId="0" applyNumberFormat="1" applyFont="1" applyBorder="1" applyAlignment="1">
      <alignment horizontal="centerContinuous"/>
    </xf>
    <xf numFmtId="164" fontId="6" fillId="0" borderId="0" xfId="0" applyNumberFormat="1" applyFont="1" applyFill="1" applyAlignment="1" applyProtection="1">
      <alignment/>
      <protection/>
    </xf>
    <xf numFmtId="166" fontId="6" fillId="0" borderId="0" xfId="0" applyNumberFormat="1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/>
      <protection/>
    </xf>
    <xf numFmtId="164" fontId="6" fillId="0" borderId="3" xfId="0" applyNumberFormat="1" applyFont="1" applyFill="1" applyBorder="1" applyAlignment="1" applyProtection="1">
      <alignment horizontal="left"/>
      <protection/>
    </xf>
    <xf numFmtId="164" fontId="5" fillId="0" borderId="3" xfId="0" applyNumberFormat="1" applyFont="1" applyFill="1" applyBorder="1" applyAlignment="1" applyProtection="1">
      <alignment/>
      <protection/>
    </xf>
    <xf numFmtId="170" fontId="6" fillId="0" borderId="3" xfId="0" applyNumberFormat="1" applyFont="1" applyFill="1" applyBorder="1" applyAlignment="1" applyProtection="1">
      <alignment horizontal="right"/>
      <protection/>
    </xf>
    <xf numFmtId="170" fontId="5" fillId="0" borderId="3" xfId="0" applyNumberFormat="1" applyFont="1" applyFill="1" applyBorder="1" applyAlignment="1" applyProtection="1">
      <alignment horizontal="right"/>
      <protection/>
    </xf>
    <xf numFmtId="165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64" fontId="6" fillId="0" borderId="0" xfId="0" applyNumberFormat="1" applyFont="1" applyFill="1" applyAlignment="1" applyProtection="1">
      <alignment horizontal="left"/>
      <protection/>
    </xf>
    <xf numFmtId="164" fontId="6" fillId="0" borderId="3" xfId="0" applyNumberFormat="1" applyFont="1" applyFill="1" applyBorder="1" applyAlignment="1" applyProtection="1">
      <alignment vertical="center"/>
      <protection/>
    </xf>
    <xf numFmtId="164" fontId="6" fillId="0" borderId="3" xfId="0" applyNumberFormat="1" applyFont="1" applyFill="1" applyBorder="1" applyAlignment="1" applyProtection="1">
      <alignment horizontal="right"/>
      <protection/>
    </xf>
    <xf numFmtId="164" fontId="5" fillId="0" borderId="3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Alignment="1" applyProtection="1">
      <alignment horizontal="left"/>
      <protection/>
    </xf>
    <xf numFmtId="165" fontId="6" fillId="0" borderId="0" xfId="0" applyNumberFormat="1" applyFont="1" applyFill="1" applyAlignment="1" applyProtection="1">
      <alignment/>
      <protection/>
    </xf>
    <xf numFmtId="165" fontId="5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165" fontId="6" fillId="0" borderId="0" xfId="0" applyNumberFormat="1" applyFont="1" applyFill="1" applyAlignment="1" applyProtection="1">
      <alignment horizontal="right"/>
      <protection/>
    </xf>
    <xf numFmtId="165" fontId="6" fillId="0" borderId="0" xfId="0" applyNumberFormat="1" applyFont="1" applyFill="1" applyAlignment="1" applyProtection="1" quotePrefix="1">
      <alignment horizontal="right"/>
      <protection/>
    </xf>
    <xf numFmtId="165" fontId="5" fillId="0" borderId="0" xfId="0" applyNumberFormat="1" applyFont="1" applyFill="1" applyAlignment="1" applyProtection="1" quotePrefix="1">
      <alignment horizontal="right"/>
      <protection/>
    </xf>
    <xf numFmtId="165" fontId="5" fillId="0" borderId="0" xfId="0" applyNumberFormat="1" applyFont="1" applyFill="1" applyBorder="1" applyAlignment="1" applyProtection="1">
      <alignment horizontal="right"/>
      <protection/>
    </xf>
    <xf numFmtId="165" fontId="6" fillId="0" borderId="3" xfId="0" applyNumberFormat="1" applyFont="1" applyFill="1" applyBorder="1" applyAlignment="1" applyProtection="1">
      <alignment/>
      <protection/>
    </xf>
    <xf numFmtId="165" fontId="5" fillId="0" borderId="3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165" fontId="6" fillId="0" borderId="3" xfId="0" applyNumberFormat="1" applyFont="1" applyFill="1" applyBorder="1" applyAlignment="1">
      <alignment/>
    </xf>
    <xf numFmtId="165" fontId="5" fillId="0" borderId="3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 applyProtection="1">
      <alignment horizontal="left"/>
      <protection/>
    </xf>
    <xf numFmtId="164" fontId="5" fillId="0" borderId="4" xfId="0" applyNumberFormat="1" applyFont="1" applyFill="1" applyBorder="1" applyAlignment="1" applyProtection="1">
      <alignment/>
      <protection/>
    </xf>
    <xf numFmtId="165" fontId="6" fillId="0" borderId="4" xfId="0" applyNumberFormat="1" applyFont="1" applyFill="1" applyBorder="1" applyAlignment="1" applyProtection="1">
      <alignment/>
      <protection/>
    </xf>
    <xf numFmtId="165" fontId="5" fillId="0" borderId="4" xfId="0" applyNumberFormat="1" applyFont="1" applyFill="1" applyBorder="1" applyAlignment="1" applyProtection="1">
      <alignment horizontal="right"/>
      <protection/>
    </xf>
    <xf numFmtId="165" fontId="5" fillId="0" borderId="4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right" vertical="center"/>
    </xf>
    <xf numFmtId="164" fontId="14" fillId="0" borderId="1" xfId="0" applyNumberFormat="1" applyFont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 horizontal="left"/>
      <protection/>
    </xf>
    <xf numFmtId="166" fontId="6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 quotePrefix="1">
      <alignment horizontal="right"/>
    </xf>
    <xf numFmtId="166" fontId="5" fillId="0" borderId="0" xfId="0" applyNumberFormat="1" applyFont="1" applyFill="1" applyBorder="1" applyAlignment="1" quotePrefix="1">
      <alignment horizontal="right"/>
    </xf>
    <xf numFmtId="0" fontId="5" fillId="0" borderId="4" xfId="0" applyFont="1" applyFill="1" applyBorder="1" applyAlignment="1">
      <alignment horizontal="right"/>
    </xf>
    <xf numFmtId="166" fontId="6" fillId="0" borderId="3" xfId="0" applyNumberFormat="1" applyFont="1" applyFill="1" applyBorder="1" applyAlignment="1" applyProtection="1">
      <alignment/>
      <protection/>
    </xf>
    <xf numFmtId="166" fontId="5" fillId="0" borderId="3" xfId="0" applyNumberFormat="1" applyFont="1" applyFill="1" applyBorder="1" applyAlignment="1" applyProtection="1">
      <alignment/>
      <protection/>
    </xf>
    <xf numFmtId="165" fontId="6" fillId="0" borderId="3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165" fontId="6" fillId="0" borderId="1" xfId="0" applyNumberFormat="1" applyFont="1" applyBorder="1" applyAlignment="1">
      <alignment/>
    </xf>
    <xf numFmtId="185" fontId="10" fillId="0" borderId="0" xfId="0" applyNumberFormat="1" applyFont="1" applyAlignment="1">
      <alignment/>
    </xf>
    <xf numFmtId="165" fontId="5" fillId="0" borderId="3" xfId="0" applyNumberFormat="1" applyFont="1" applyBorder="1" applyAlignment="1">
      <alignment/>
    </xf>
    <xf numFmtId="165" fontId="6" fillId="0" borderId="3" xfId="0" applyNumberFormat="1" applyFont="1" applyBorder="1" applyAlignment="1">
      <alignment/>
    </xf>
    <xf numFmtId="165" fontId="5" fillId="0" borderId="0" xfId="0" applyNumberFormat="1" applyFont="1" applyFill="1" applyBorder="1" applyAlignment="1">
      <alignment/>
    </xf>
    <xf numFmtId="164" fontId="6" fillId="0" borderId="1" xfId="0" applyNumberFormat="1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vertical="center"/>
      <protection/>
    </xf>
    <xf numFmtId="165" fontId="5" fillId="0" borderId="6" xfId="0" applyNumberFormat="1" applyFont="1" applyBorder="1" applyAlignment="1" applyProtection="1">
      <alignment/>
      <protection/>
    </xf>
    <xf numFmtId="165" fontId="5" fillId="0" borderId="7" xfId="0" applyNumberFormat="1" applyFont="1" applyBorder="1" applyAlignment="1" applyProtection="1">
      <alignment/>
      <protection/>
    </xf>
    <xf numFmtId="165" fontId="5" fillId="0" borderId="6" xfId="0" applyNumberFormat="1" applyFont="1" applyFill="1" applyBorder="1" applyAlignment="1" applyProtection="1">
      <alignment/>
      <protection/>
    </xf>
    <xf numFmtId="165" fontId="5" fillId="0" borderId="7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right"/>
    </xf>
    <xf numFmtId="178" fontId="6" fillId="0" borderId="0" xfId="0" applyNumberFormat="1" applyFont="1" applyFill="1" applyBorder="1" applyAlignment="1" applyProtection="1">
      <alignment/>
      <protection/>
    </xf>
    <xf numFmtId="178" fontId="6" fillId="0" borderId="3" xfId="0" applyNumberFormat="1" applyFont="1" applyFill="1" applyBorder="1" applyAlignment="1" applyProtection="1">
      <alignment/>
      <protection/>
    </xf>
    <xf numFmtId="165" fontId="5" fillId="0" borderId="6" xfId="0" applyNumberFormat="1" applyFont="1" applyFill="1" applyBorder="1" applyAlignment="1">
      <alignment horizontal="right"/>
    </xf>
    <xf numFmtId="165" fontId="5" fillId="0" borderId="8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 horizontal="right"/>
    </xf>
    <xf numFmtId="178" fontId="6" fillId="0" borderId="4" xfId="0" applyNumberFormat="1" applyFont="1" applyFill="1" applyBorder="1" applyAlignment="1" applyProtection="1">
      <alignment/>
      <protection/>
    </xf>
    <xf numFmtId="0" fontId="6" fillId="0" borderId="4" xfId="0" applyFont="1" applyFill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Fill="1" applyBorder="1" applyAlignment="1">
      <alignment horizontal="right"/>
    </xf>
    <xf numFmtId="165" fontId="6" fillId="0" borderId="0" xfId="0" applyNumberFormat="1" applyFont="1" applyAlignment="1" applyProtection="1">
      <alignment horizontal="right"/>
      <protection/>
    </xf>
    <xf numFmtId="165" fontId="6" fillId="0" borderId="2" xfId="0" applyNumberFormat="1" applyFont="1" applyBorder="1" applyAlignment="1" applyProtection="1">
      <alignment horizontal="right"/>
      <protection/>
    </xf>
    <xf numFmtId="175" fontId="6" fillId="0" borderId="3" xfId="0" applyNumberFormat="1" applyFont="1" applyFill="1" applyBorder="1" applyAlignment="1">
      <alignment horizontal="right"/>
    </xf>
    <xf numFmtId="175" fontId="5" fillId="0" borderId="3" xfId="0" applyNumberFormat="1" applyFont="1" applyFill="1" applyBorder="1" applyAlignment="1">
      <alignment horizontal="right"/>
    </xf>
    <xf numFmtId="175" fontId="6" fillId="0" borderId="0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Fill="1" applyAlignment="1" applyProtection="1" quotePrefix="1">
      <alignment horizontal="center"/>
      <protection/>
    </xf>
    <xf numFmtId="179" fontId="6" fillId="0" borderId="3" xfId="0" applyNumberFormat="1" applyFont="1" applyBorder="1" applyAlignment="1" applyProtection="1">
      <alignment/>
      <protection/>
    </xf>
    <xf numFmtId="189" fontId="6" fillId="0" borderId="6" xfId="0" applyNumberFormat="1" applyFont="1" applyFill="1" applyBorder="1" applyAlignment="1" applyProtection="1">
      <alignment/>
      <protection/>
    </xf>
    <xf numFmtId="189" fontId="6" fillId="0" borderId="8" xfId="0" applyNumberFormat="1" applyFont="1" applyFill="1" applyBorder="1" applyAlignment="1" applyProtection="1">
      <alignment/>
      <protection/>
    </xf>
    <xf numFmtId="189" fontId="6" fillId="0" borderId="3" xfId="0" applyNumberFormat="1" applyFont="1" applyBorder="1" applyAlignment="1" applyProtection="1">
      <alignment horizontal="right"/>
      <protection/>
    </xf>
    <xf numFmtId="179" fontId="6" fillId="0" borderId="4" xfId="0" applyNumberFormat="1" applyFont="1" applyFill="1" applyBorder="1" applyAlignment="1" applyProtection="1">
      <alignment/>
      <protection/>
    </xf>
    <xf numFmtId="189" fontId="6" fillId="0" borderId="0" xfId="0" applyNumberFormat="1" applyFont="1" applyAlignment="1">
      <alignment/>
    </xf>
    <xf numFmtId="189" fontId="6" fillId="0" borderId="3" xfId="0" applyNumberFormat="1" applyFont="1" applyBorder="1" applyAlignment="1">
      <alignment/>
    </xf>
    <xf numFmtId="189" fontId="6" fillId="0" borderId="4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179" fontId="6" fillId="0" borderId="0" xfId="0" applyNumberFormat="1" applyFont="1" applyBorder="1" applyAlignment="1" applyProtection="1">
      <alignment/>
      <protection/>
    </xf>
    <xf numFmtId="179" fontId="6" fillId="0" borderId="0" xfId="0" applyNumberFormat="1" applyFont="1" applyAlignment="1" applyProtection="1">
      <alignment horizontal="right"/>
      <protection/>
    </xf>
    <xf numFmtId="165" fontId="17" fillId="0" borderId="0" xfId="0" applyNumberFormat="1" applyFont="1" applyBorder="1" applyAlignment="1" applyProtection="1">
      <alignment/>
      <protection/>
    </xf>
    <xf numFmtId="165" fontId="5" fillId="0" borderId="0" xfId="0" applyNumberFormat="1" applyFont="1" applyFill="1" applyBorder="1" applyAlignment="1">
      <alignment horizontal="center"/>
    </xf>
    <xf numFmtId="179" fontId="6" fillId="0" borderId="0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6" fillId="0" borderId="6" xfId="0" applyNumberFormat="1" applyFont="1" applyBorder="1" applyAlignment="1" applyProtection="1">
      <alignment/>
      <protection/>
    </xf>
    <xf numFmtId="179" fontId="6" fillId="0" borderId="7" xfId="0" applyNumberFormat="1" applyFont="1" applyBorder="1" applyAlignment="1" applyProtection="1">
      <alignment/>
      <protection/>
    </xf>
    <xf numFmtId="165" fontId="6" fillId="0" borderId="1" xfId="0" applyNumberFormat="1" applyFont="1" applyBorder="1" applyAlignment="1" quotePrefix="1">
      <alignment horizontal="right"/>
    </xf>
    <xf numFmtId="165" fontId="5" fillId="0" borderId="1" xfId="0" applyNumberFormat="1" applyFont="1" applyBorder="1" applyAlignment="1" quotePrefix="1">
      <alignment horizontal="right"/>
    </xf>
    <xf numFmtId="165" fontId="5" fillId="0" borderId="9" xfId="0" applyNumberFormat="1" applyFont="1" applyBorder="1" applyAlignment="1">
      <alignment/>
    </xf>
    <xf numFmtId="165" fontId="5" fillId="0" borderId="9" xfId="0" applyNumberFormat="1" applyFont="1" applyFill="1" applyBorder="1" applyAlignment="1">
      <alignment/>
    </xf>
    <xf numFmtId="186" fontId="6" fillId="0" borderId="3" xfId="0" applyNumberFormat="1" applyFont="1" applyBorder="1" applyAlignment="1">
      <alignment/>
    </xf>
    <xf numFmtId="178" fontId="6" fillId="0" borderId="4" xfId="0" applyNumberFormat="1" applyFont="1" applyBorder="1" applyAlignment="1" applyProtection="1">
      <alignment horizontal="right"/>
      <protection/>
    </xf>
    <xf numFmtId="178" fontId="6" fillId="0" borderId="3" xfId="0" applyNumberFormat="1" applyFont="1" applyBorder="1" applyAlignment="1" applyProtection="1">
      <alignment horizontal="right"/>
      <protection/>
    </xf>
    <xf numFmtId="186" fontId="6" fillId="0" borderId="0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78" fontId="6" fillId="0" borderId="4" xfId="0" applyNumberFormat="1" applyFont="1" applyFill="1" applyBorder="1" applyAlignment="1" applyProtection="1">
      <alignment horizontal="right"/>
      <protection/>
    </xf>
    <xf numFmtId="185" fontId="6" fillId="0" borderId="0" xfId="0" applyNumberFormat="1" applyFont="1" applyAlignment="1">
      <alignment horizontal="right"/>
    </xf>
    <xf numFmtId="185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85" fontId="6" fillId="0" borderId="3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/>
    </xf>
    <xf numFmtId="189" fontId="5" fillId="0" borderId="0" xfId="0" applyNumberFormat="1" applyFont="1" applyAlignment="1">
      <alignment/>
    </xf>
    <xf numFmtId="189" fontId="5" fillId="0" borderId="4" xfId="0" applyNumberFormat="1" applyFont="1" applyBorder="1" applyAlignment="1">
      <alignment/>
    </xf>
    <xf numFmtId="189" fontId="5" fillId="0" borderId="0" xfId="0" applyNumberFormat="1" applyFont="1" applyBorder="1" applyAlignment="1" applyProtection="1">
      <alignment/>
      <protection/>
    </xf>
    <xf numFmtId="189" fontId="6" fillId="0" borderId="4" xfId="0" applyNumberFormat="1" applyFont="1" applyBorder="1" applyAlignment="1" applyProtection="1">
      <alignment horizontal="right"/>
      <protection/>
    </xf>
    <xf numFmtId="189" fontId="5" fillId="0" borderId="4" xfId="0" applyNumberFormat="1" applyFont="1" applyBorder="1" applyAlignment="1" applyProtection="1">
      <alignment horizontal="right"/>
      <protection/>
    </xf>
    <xf numFmtId="189" fontId="5" fillId="0" borderId="4" xfId="0" applyNumberFormat="1" applyFont="1" applyBorder="1" applyAlignment="1" applyProtection="1">
      <alignment/>
      <protection/>
    </xf>
    <xf numFmtId="179" fontId="6" fillId="0" borderId="3" xfId="15" applyNumberFormat="1" applyFont="1" applyBorder="1" applyAlignment="1">
      <alignment horizontal="right"/>
    </xf>
    <xf numFmtId="178" fontId="6" fillId="0" borderId="0" xfId="0" applyNumberFormat="1" applyFont="1" applyBorder="1" applyAlignment="1" applyProtection="1">
      <alignment horizontal="right"/>
      <protection/>
    </xf>
    <xf numFmtId="179" fontId="5" fillId="0" borderId="3" xfId="0" applyNumberFormat="1" applyFont="1" applyFill="1" applyBorder="1" applyAlignment="1" applyProtection="1">
      <alignment horizontal="right"/>
      <protection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183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165" fontId="18" fillId="0" borderId="0" xfId="0" applyNumberFormat="1" applyFont="1" applyBorder="1" applyAlignment="1" quotePrefix="1">
      <alignment horizontal="right"/>
    </xf>
    <xf numFmtId="165" fontId="6" fillId="0" borderId="7" xfId="0" applyNumberFormat="1" applyFont="1" applyFill="1" applyBorder="1" applyAlignment="1">
      <alignment horizontal="right"/>
    </xf>
    <xf numFmtId="165" fontId="6" fillId="0" borderId="0" xfId="0" applyNumberFormat="1" applyFont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 quotePrefix="1">
      <alignment/>
    </xf>
    <xf numFmtId="0" fontId="18" fillId="0" borderId="0" xfId="0" applyNumberFormat="1" applyFont="1" applyAlignment="1">
      <alignment/>
    </xf>
    <xf numFmtId="164" fontId="7" fillId="0" borderId="0" xfId="0" applyNumberFormat="1" applyFont="1" applyBorder="1" applyAlignment="1" applyProtection="1">
      <alignment vertical="center"/>
      <protection/>
    </xf>
    <xf numFmtId="165" fontId="14" fillId="0" borderId="0" xfId="0" applyNumberFormat="1" applyFont="1" applyAlignment="1">
      <alignment horizontal="left"/>
    </xf>
    <xf numFmtId="165" fontId="14" fillId="0" borderId="0" xfId="0" applyNumberFormat="1" applyFont="1" applyAlignment="1">
      <alignment/>
    </xf>
    <xf numFmtId="185" fontId="14" fillId="0" borderId="0" xfId="0" applyNumberFormat="1" applyFont="1" applyAlignment="1">
      <alignment/>
    </xf>
    <xf numFmtId="165" fontId="5" fillId="0" borderId="9" xfId="0" applyNumberFormat="1" applyFont="1" applyFill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6" fillId="0" borderId="0" xfId="0" applyNumberFormat="1" applyFont="1" applyFill="1" applyAlignment="1">
      <alignment horizontal="right"/>
    </xf>
    <xf numFmtId="179" fontId="6" fillId="0" borderId="0" xfId="15" applyNumberFormat="1" applyFont="1" applyAlignment="1">
      <alignment horizontal="right"/>
    </xf>
    <xf numFmtId="179" fontId="5" fillId="0" borderId="0" xfId="15" applyNumberFormat="1" applyFont="1" applyAlignment="1">
      <alignment horizontal="right"/>
    </xf>
    <xf numFmtId="179" fontId="5" fillId="0" borderId="3" xfId="15" applyNumberFormat="1" applyFont="1" applyBorder="1" applyAlignment="1">
      <alignment horizontal="right"/>
    </xf>
    <xf numFmtId="165" fontId="6" fillId="0" borderId="0" xfId="0" applyNumberFormat="1" applyFont="1" applyBorder="1" applyAlignment="1" applyProtection="1">
      <alignment/>
      <protection/>
    </xf>
    <xf numFmtId="165" fontId="6" fillId="0" borderId="0" xfId="0" applyNumberFormat="1" applyFont="1" applyBorder="1" applyAlignment="1" applyProtection="1" quotePrefix="1">
      <alignment/>
      <protection/>
    </xf>
    <xf numFmtId="165" fontId="6" fillId="0" borderId="3" xfId="0" applyNumberFormat="1" applyFont="1" applyBorder="1" applyAlignment="1" applyProtection="1">
      <alignment/>
      <protection/>
    </xf>
    <xf numFmtId="186" fontId="6" fillId="0" borderId="4" xfId="0" applyNumberFormat="1" applyFont="1" applyBorder="1" applyAlignment="1">
      <alignment/>
    </xf>
    <xf numFmtId="185" fontId="6" fillId="0" borderId="0" xfId="0" applyNumberFormat="1" applyFont="1" applyBorder="1" applyAlignment="1" applyProtection="1">
      <alignment horizontal="right"/>
      <protection/>
    </xf>
    <xf numFmtId="0" fontId="14" fillId="0" borderId="0" xfId="0" applyFont="1" applyBorder="1" applyAlignment="1">
      <alignment horizontal="right"/>
    </xf>
    <xf numFmtId="165" fontId="14" fillId="0" borderId="0" xfId="0" applyNumberFormat="1" applyFont="1" applyBorder="1" applyAlignment="1">
      <alignment/>
    </xf>
    <xf numFmtId="165" fontId="14" fillId="0" borderId="0" xfId="0" applyNumberFormat="1" applyFont="1" applyBorder="1" applyAlignment="1" quotePrefix="1">
      <alignment horizontal="right"/>
    </xf>
    <xf numFmtId="0" fontId="2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22" fillId="0" borderId="0" xfId="0" applyFont="1" applyAlignment="1">
      <alignment/>
    </xf>
    <xf numFmtId="165" fontId="11" fillId="0" borderId="0" xfId="0" applyNumberFormat="1" applyFont="1" applyBorder="1" applyAlignment="1" applyProtection="1">
      <alignment/>
      <protection/>
    </xf>
    <xf numFmtId="18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65" fontId="11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165" fontId="11" fillId="0" borderId="0" xfId="0" applyNumberFormat="1" applyFont="1" applyBorder="1" applyAlignment="1" quotePrefix="1">
      <alignment horizontal="right"/>
    </xf>
    <xf numFmtId="0" fontId="23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185" fontId="7" fillId="0" borderId="0" xfId="0" applyNumberFormat="1" applyFont="1" applyAlignment="1">
      <alignment/>
    </xf>
    <xf numFmtId="185" fontId="7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Alignment="1">
      <alignment/>
    </xf>
    <xf numFmtId="185" fontId="14" fillId="0" borderId="3" xfId="0" applyNumberFormat="1" applyFont="1" applyBorder="1" applyAlignment="1">
      <alignment/>
    </xf>
    <xf numFmtId="0" fontId="14" fillId="0" borderId="3" xfId="0" applyFont="1" applyBorder="1" applyAlignment="1">
      <alignment/>
    </xf>
    <xf numFmtId="185" fontId="7" fillId="0" borderId="3" xfId="0" applyNumberFormat="1" applyFont="1" applyBorder="1" applyAlignment="1">
      <alignment/>
    </xf>
    <xf numFmtId="186" fontId="7" fillId="0" borderId="0" xfId="0" applyNumberFormat="1" applyFont="1" applyAlignment="1">
      <alignment/>
    </xf>
    <xf numFmtId="185" fontId="7" fillId="0" borderId="4" xfId="0" applyNumberFormat="1" applyFont="1" applyBorder="1" applyAlignment="1">
      <alignment/>
    </xf>
    <xf numFmtId="189" fontId="7" fillId="0" borderId="4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14" fillId="0" borderId="1" xfId="0" applyFont="1" applyBorder="1" applyAlignment="1">
      <alignment/>
    </xf>
    <xf numFmtId="185" fontId="14" fillId="0" borderId="1" xfId="0" applyNumberFormat="1" applyFont="1" applyBorder="1" applyAlignment="1">
      <alignment/>
    </xf>
    <xf numFmtId="164" fontId="7" fillId="0" borderId="1" xfId="0" applyNumberFormat="1" applyFont="1" applyBorder="1" applyAlignment="1" applyProtection="1">
      <alignment horizontal="right"/>
      <protection/>
    </xf>
    <xf numFmtId="164" fontId="14" fillId="0" borderId="1" xfId="0" applyNumberFormat="1" applyFont="1" applyBorder="1" applyAlignment="1" applyProtection="1">
      <alignment horizontal="right"/>
      <protection/>
    </xf>
    <xf numFmtId="185" fontId="14" fillId="0" borderId="0" xfId="0" applyNumberFormat="1" applyFont="1" applyBorder="1" applyAlignment="1">
      <alignment/>
    </xf>
    <xf numFmtId="185" fontId="14" fillId="0" borderId="4" xfId="0" applyNumberFormat="1" applyFont="1" applyBorder="1" applyAlignment="1">
      <alignment/>
    </xf>
    <xf numFmtId="0" fontId="14" fillId="0" borderId="4" xfId="0" applyFont="1" applyBorder="1" applyAlignment="1">
      <alignment/>
    </xf>
    <xf numFmtId="165" fontId="14" fillId="0" borderId="0" xfId="0" applyNumberFormat="1" applyFont="1" applyBorder="1" applyAlignment="1" applyProtection="1">
      <alignment/>
      <protection/>
    </xf>
    <xf numFmtId="165" fontId="14" fillId="0" borderId="0" xfId="0" applyNumberFormat="1" applyFont="1" applyBorder="1" applyAlignment="1" applyProtection="1">
      <alignment horizontal="centerContinuous"/>
      <protection/>
    </xf>
    <xf numFmtId="165" fontId="14" fillId="0" borderId="1" xfId="0" applyNumberFormat="1" applyFont="1" applyBorder="1" applyAlignment="1">
      <alignment/>
    </xf>
    <xf numFmtId="165" fontId="7" fillId="0" borderId="1" xfId="0" applyNumberFormat="1" applyFont="1" applyBorder="1" applyAlignment="1" applyProtection="1">
      <alignment horizontal="right"/>
      <protection/>
    </xf>
    <xf numFmtId="165" fontId="14" fillId="0" borderId="1" xfId="0" applyNumberFormat="1" applyFont="1" applyBorder="1" applyAlignment="1">
      <alignment horizontal="right"/>
    </xf>
    <xf numFmtId="165" fontId="14" fillId="0" borderId="1" xfId="0" applyNumberFormat="1" applyFont="1" applyBorder="1" applyAlignment="1" applyProtection="1">
      <alignment horizontal="right"/>
      <protection/>
    </xf>
    <xf numFmtId="165" fontId="14" fillId="0" borderId="1" xfId="0" applyNumberFormat="1" applyFont="1" applyBorder="1" applyAlignment="1">
      <alignment horizontal="left"/>
    </xf>
    <xf numFmtId="165" fontId="14" fillId="0" borderId="0" xfId="0" applyNumberFormat="1" applyFont="1" applyBorder="1" applyAlignment="1" applyProtection="1">
      <alignment horizontal="right"/>
      <protection/>
    </xf>
    <xf numFmtId="165" fontId="14" fillId="0" borderId="0" xfId="0" applyNumberFormat="1" applyFont="1" applyBorder="1" applyAlignment="1">
      <alignment horizontal="right"/>
    </xf>
    <xf numFmtId="165" fontId="7" fillId="0" borderId="0" xfId="0" applyNumberFormat="1" applyFont="1" applyAlignment="1">
      <alignment/>
    </xf>
    <xf numFmtId="165" fontId="1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65" fontId="25" fillId="0" borderId="0" xfId="0" applyNumberFormat="1" applyFont="1" applyBorder="1" applyAlignment="1" applyProtection="1">
      <alignment/>
      <protection/>
    </xf>
    <xf numFmtId="165" fontId="14" fillId="0" borderId="3" xfId="0" applyNumberFormat="1" applyFont="1" applyBorder="1" applyAlignment="1" applyProtection="1">
      <alignment horizontal="left"/>
      <protection/>
    </xf>
    <xf numFmtId="165" fontId="14" fillId="0" borderId="3" xfId="0" applyNumberFormat="1" applyFont="1" applyBorder="1" applyAlignment="1" applyProtection="1">
      <alignment/>
      <protection/>
    </xf>
    <xf numFmtId="165" fontId="7" fillId="0" borderId="3" xfId="0" applyNumberFormat="1" applyFont="1" applyBorder="1" applyAlignment="1" applyProtection="1">
      <alignment/>
      <protection/>
    </xf>
    <xf numFmtId="165" fontId="14" fillId="0" borderId="4" xfId="0" applyNumberFormat="1" applyFont="1" applyBorder="1" applyAlignment="1" applyProtection="1">
      <alignment horizontal="left"/>
      <protection/>
    </xf>
    <xf numFmtId="165" fontId="14" fillId="0" borderId="4" xfId="0" applyNumberFormat="1" applyFont="1" applyBorder="1" applyAlignment="1" applyProtection="1">
      <alignment/>
      <protection/>
    </xf>
    <xf numFmtId="165" fontId="7" fillId="0" borderId="4" xfId="0" applyNumberFormat="1" applyFont="1" applyBorder="1" applyAlignment="1" applyProtection="1">
      <alignment/>
      <protection/>
    </xf>
    <xf numFmtId="0" fontId="7" fillId="0" borderId="4" xfId="0" applyFont="1" applyBorder="1" applyAlignment="1">
      <alignment/>
    </xf>
    <xf numFmtId="165" fontId="14" fillId="0" borderId="0" xfId="0" applyNumberFormat="1" applyFont="1" applyBorder="1" applyAlignment="1" applyProtection="1">
      <alignment horizontal="left"/>
      <protection/>
    </xf>
    <xf numFmtId="165" fontId="26" fillId="0" borderId="0" xfId="0" applyNumberFormat="1" applyFont="1" applyBorder="1" applyAlignment="1" applyProtection="1">
      <alignment/>
      <protection/>
    </xf>
    <xf numFmtId="185" fontId="7" fillId="0" borderId="0" xfId="0" applyNumberFormat="1" applyFont="1" applyAlignment="1">
      <alignment horizontal="center"/>
    </xf>
    <xf numFmtId="185" fontId="14" fillId="0" borderId="0" xfId="0" applyNumberFormat="1" applyFont="1" applyAlignment="1">
      <alignment horizontal="center"/>
    </xf>
    <xf numFmtId="185" fontId="7" fillId="0" borderId="1" xfId="0" applyNumberFormat="1" applyFont="1" applyBorder="1" applyAlignment="1">
      <alignment/>
    </xf>
    <xf numFmtId="185" fontId="7" fillId="0" borderId="1" xfId="0" applyNumberFormat="1" applyFont="1" applyBorder="1" applyAlignment="1">
      <alignment horizontal="right"/>
    </xf>
    <xf numFmtId="185" fontId="14" fillId="0" borderId="1" xfId="0" applyNumberFormat="1" applyFont="1" applyBorder="1" applyAlignment="1">
      <alignment horizontal="right"/>
    </xf>
    <xf numFmtId="185" fontId="14" fillId="0" borderId="0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 horizontal="center"/>
    </xf>
    <xf numFmtId="185" fontId="5" fillId="0" borderId="3" xfId="0" applyNumberFormat="1" applyFont="1" applyBorder="1" applyAlignment="1" applyProtection="1">
      <alignment horizontal="center"/>
      <protection/>
    </xf>
    <xf numFmtId="185" fontId="5" fillId="0" borderId="0" xfId="0" applyNumberFormat="1" applyFont="1" applyBorder="1" applyAlignment="1" applyProtection="1">
      <alignment horizontal="center"/>
      <protection/>
    </xf>
    <xf numFmtId="192" fontId="0" fillId="0" borderId="0" xfId="0" applyNumberFormat="1" applyAlignment="1">
      <alignment/>
    </xf>
    <xf numFmtId="192" fontId="27" fillId="0" borderId="0" xfId="0" applyNumberFormat="1" applyFont="1" applyAlignment="1">
      <alignment/>
    </xf>
    <xf numFmtId="192" fontId="0" fillId="0" borderId="3" xfId="0" applyNumberFormat="1" applyBorder="1" applyAlignment="1">
      <alignment/>
    </xf>
    <xf numFmtId="192" fontId="27" fillId="0" borderId="3" xfId="0" applyNumberFormat="1" applyFont="1" applyBorder="1" applyAlignment="1">
      <alignment/>
    </xf>
    <xf numFmtId="192" fontId="0" fillId="0" borderId="3" xfId="0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165" fontId="14" fillId="0" borderId="0" xfId="0" applyNumberFormat="1" applyFont="1" applyAlignment="1">
      <alignment horizontal="center"/>
    </xf>
    <xf numFmtId="165" fontId="14" fillId="0" borderId="0" xfId="0" applyNumberFormat="1" applyFont="1" applyBorder="1" applyAlignment="1" applyProtection="1">
      <alignment horizontal="center"/>
      <protection/>
    </xf>
    <xf numFmtId="165" fontId="14" fillId="0" borderId="0" xfId="0" applyNumberFormat="1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94"/>
  <sheetViews>
    <sheetView showGridLines="0" view="pageBreakPreview" zoomScale="68" zoomScaleNormal="75" zoomScaleSheetLayoutView="68" workbookViewId="0" topLeftCell="A48">
      <selection activeCell="J53" sqref="J53"/>
    </sheetView>
  </sheetViews>
  <sheetFormatPr defaultColWidth="12.6640625" defaultRowHeight="15.75"/>
  <cols>
    <col min="1" max="1" width="3.6640625" style="3" customWidth="1"/>
    <col min="2" max="2" width="3.5546875" style="3" customWidth="1"/>
    <col min="3" max="3" width="12.6640625" style="3" customWidth="1"/>
    <col min="4" max="4" width="7.10546875" style="3" customWidth="1"/>
    <col min="5" max="5" width="12.88671875" style="21" customWidth="1"/>
    <col min="6" max="6" width="11.88671875" style="3" customWidth="1"/>
    <col min="7" max="7" width="4.77734375" style="3" customWidth="1"/>
    <col min="8" max="8" width="20.21484375" style="3" customWidth="1"/>
    <col min="9" max="9" width="2.99609375" style="3" customWidth="1"/>
    <col min="10" max="10" width="10.99609375" style="3" bestFit="1" customWidth="1"/>
    <col min="11" max="11" width="1.33203125" style="3" customWidth="1"/>
    <col min="12" max="12" width="8.3359375" style="3" customWidth="1"/>
    <col min="13" max="13" width="1.4375" style="3" customWidth="1"/>
    <col min="14" max="14" width="8.5546875" style="58" customWidth="1"/>
    <col min="15" max="15" width="12.6640625" style="4" customWidth="1"/>
    <col min="16" max="16384" width="12.6640625" style="3" customWidth="1"/>
  </cols>
  <sheetData>
    <row r="1" spans="1:15" s="20" customFormat="1" ht="36.75" customHeight="1">
      <c r="A1" s="67" t="s">
        <v>103</v>
      </c>
      <c r="B1" s="39"/>
      <c r="C1" s="39"/>
      <c r="D1" s="39"/>
      <c r="E1" s="39"/>
      <c r="F1" s="39"/>
      <c r="G1" s="39"/>
      <c r="H1" s="19"/>
      <c r="I1" s="19"/>
      <c r="L1" s="40"/>
      <c r="N1" s="73"/>
      <c r="O1" s="19"/>
    </row>
    <row r="3" spans="1:13" ht="15">
      <c r="A3" s="58"/>
      <c r="B3" s="58"/>
      <c r="C3" s="58"/>
      <c r="D3" s="58"/>
      <c r="E3" s="3"/>
      <c r="M3" s="74"/>
    </row>
    <row r="4" spans="1:14" ht="19.5" customHeight="1">
      <c r="A4" s="58"/>
      <c r="B4" s="58"/>
      <c r="C4" s="58"/>
      <c r="D4" s="58"/>
      <c r="E4" s="3"/>
      <c r="J4" s="10" t="s">
        <v>0</v>
      </c>
      <c r="K4" s="10"/>
      <c r="L4" s="10"/>
      <c r="M4" s="74"/>
      <c r="N4" s="75"/>
    </row>
    <row r="5" spans="1:14" ht="19.5" customHeight="1">
      <c r="A5" s="58"/>
      <c r="B5" s="58"/>
      <c r="C5" s="58"/>
      <c r="D5" s="58"/>
      <c r="E5" s="3"/>
      <c r="J5" s="10" t="s">
        <v>1</v>
      </c>
      <c r="K5" s="10"/>
      <c r="L5" s="10"/>
      <c r="M5" s="75"/>
      <c r="N5" s="75" t="s">
        <v>2</v>
      </c>
    </row>
    <row r="6" spans="1:14" ht="21" customHeight="1" thickBot="1">
      <c r="A6" s="76" t="s">
        <v>68</v>
      </c>
      <c r="B6" s="77"/>
      <c r="C6" s="77"/>
      <c r="D6" s="77"/>
      <c r="E6" s="1"/>
      <c r="F6" s="1"/>
      <c r="G6" s="1"/>
      <c r="H6" s="1"/>
      <c r="I6" s="1"/>
      <c r="J6" s="78" t="s">
        <v>102</v>
      </c>
      <c r="K6" s="78"/>
      <c r="L6" s="79" t="s">
        <v>67</v>
      </c>
      <c r="M6" s="79"/>
      <c r="N6" s="79" t="s">
        <v>67</v>
      </c>
    </row>
    <row r="7" ht="16.5" customHeight="1"/>
    <row r="8" spans="1:14" ht="16.5" customHeight="1">
      <c r="A8" s="21" t="s">
        <v>183</v>
      </c>
      <c r="J8" s="80"/>
      <c r="K8" s="80"/>
      <c r="L8" s="29"/>
      <c r="M8" s="42"/>
      <c r="N8" s="81"/>
    </row>
    <row r="9" spans="10:14" ht="16.5" customHeight="1">
      <c r="J9" s="80"/>
      <c r="K9" s="80"/>
      <c r="L9" s="82"/>
      <c r="M9" s="42"/>
      <c r="N9" s="83"/>
    </row>
    <row r="10" spans="1:14" ht="16.5" customHeight="1">
      <c r="A10" s="4" t="s">
        <v>186</v>
      </c>
      <c r="B10" s="4"/>
      <c r="C10" s="4"/>
      <c r="D10" s="4"/>
      <c r="E10" s="9"/>
      <c r="F10" s="4"/>
      <c r="G10" s="4"/>
      <c r="H10" s="4"/>
      <c r="I10" s="4"/>
      <c r="J10" s="87"/>
      <c r="K10" s="87"/>
      <c r="L10" s="35"/>
      <c r="M10" s="48"/>
      <c r="N10" s="83"/>
    </row>
    <row r="11" spans="1:14" ht="16.5" customHeight="1">
      <c r="A11" s="4"/>
      <c r="B11" s="4"/>
      <c r="C11" s="4"/>
      <c r="D11" s="4"/>
      <c r="E11" s="9"/>
      <c r="F11" s="4"/>
      <c r="G11" s="4"/>
      <c r="H11" s="4"/>
      <c r="I11" s="4"/>
      <c r="J11" s="87"/>
      <c r="K11" s="87"/>
      <c r="L11" s="36"/>
      <c r="M11" s="48"/>
      <c r="N11" s="83"/>
    </row>
    <row r="12" spans="1:14" ht="16.5" customHeight="1">
      <c r="A12" s="4"/>
      <c r="B12" s="4" t="s">
        <v>184</v>
      </c>
      <c r="D12" s="4"/>
      <c r="E12" s="9"/>
      <c r="F12" s="4"/>
      <c r="G12" s="4"/>
      <c r="H12" s="4"/>
      <c r="I12" s="4"/>
      <c r="J12" s="273">
        <v>9681</v>
      </c>
      <c r="K12" s="87"/>
      <c r="L12" s="36">
        <v>6709</v>
      </c>
      <c r="M12" s="48"/>
      <c r="N12" s="83">
        <v>13354</v>
      </c>
    </row>
    <row r="13" spans="1:14" ht="21" customHeight="1">
      <c r="A13" s="4"/>
      <c r="B13" s="4" t="s">
        <v>185</v>
      </c>
      <c r="D13" s="4"/>
      <c r="E13" s="9"/>
      <c r="F13" s="4"/>
      <c r="G13" s="4"/>
      <c r="H13" s="4"/>
      <c r="I13" s="4"/>
      <c r="J13" s="273">
        <v>351</v>
      </c>
      <c r="K13" s="87"/>
      <c r="L13" s="36">
        <v>253</v>
      </c>
      <c r="M13" s="36"/>
      <c r="N13" s="91">
        <v>569</v>
      </c>
    </row>
    <row r="14" spans="1:14" ht="21" customHeight="1">
      <c r="A14" s="4"/>
      <c r="D14" s="4"/>
      <c r="E14" s="9"/>
      <c r="F14" s="4"/>
      <c r="G14" s="4"/>
      <c r="H14" s="4"/>
      <c r="I14" s="4"/>
      <c r="J14" s="273"/>
      <c r="K14" s="87"/>
      <c r="L14" s="83"/>
      <c r="M14" s="83"/>
      <c r="N14" s="83"/>
    </row>
    <row r="15" spans="3:14" ht="21" customHeight="1">
      <c r="C15" s="3" t="s">
        <v>128</v>
      </c>
      <c r="J15" s="279">
        <v>6045</v>
      </c>
      <c r="K15" s="80"/>
      <c r="L15" s="243">
        <v>5571</v>
      </c>
      <c r="M15" s="42"/>
      <c r="N15" s="245">
        <v>10439</v>
      </c>
    </row>
    <row r="16" spans="3:14" ht="21" customHeight="1">
      <c r="C16" s="3" t="s">
        <v>123</v>
      </c>
      <c r="J16" s="280">
        <v>3987</v>
      </c>
      <c r="K16" s="80"/>
      <c r="L16" s="244">
        <v>1391</v>
      </c>
      <c r="M16" s="42"/>
      <c r="N16" s="246">
        <v>3484</v>
      </c>
    </row>
    <row r="17" spans="2:14" ht="21" customHeight="1">
      <c r="B17" s="4" t="s">
        <v>35</v>
      </c>
      <c r="J17" s="274">
        <f>SUM(J15:J16)</f>
        <v>10032</v>
      </c>
      <c r="K17" s="80"/>
      <c r="L17" s="82">
        <f>SUM(L15:L16)</f>
        <v>6962</v>
      </c>
      <c r="M17" s="82">
        <f>SUM(M15:M16)</f>
        <v>0</v>
      </c>
      <c r="N17" s="82">
        <f>SUM(N15:N16)</f>
        <v>13923</v>
      </c>
    </row>
    <row r="18" spans="2:14" ht="30.75" customHeight="1">
      <c r="B18" s="3" t="s">
        <v>298</v>
      </c>
      <c r="J18" s="274">
        <v>1319</v>
      </c>
      <c r="K18" s="80"/>
      <c r="L18" s="82">
        <v>924</v>
      </c>
      <c r="M18" s="82"/>
      <c r="N18" s="82">
        <v>1904</v>
      </c>
    </row>
    <row r="19" spans="10:14" ht="21" customHeight="1">
      <c r="J19" s="257"/>
      <c r="K19" s="80"/>
      <c r="L19" s="82"/>
      <c r="M19" s="82"/>
      <c r="N19" s="82"/>
    </row>
    <row r="20" spans="1:14" ht="16.5" customHeight="1">
      <c r="A20" s="21" t="s">
        <v>211</v>
      </c>
      <c r="J20" s="257"/>
      <c r="K20" s="80"/>
      <c r="L20" s="82"/>
      <c r="M20" s="82"/>
      <c r="N20" s="82"/>
    </row>
    <row r="21" spans="10:14" ht="16.5" customHeight="1">
      <c r="J21" s="257"/>
      <c r="K21" s="80"/>
      <c r="L21" s="82"/>
      <c r="M21" s="82"/>
      <c r="N21" s="82"/>
    </row>
    <row r="22" spans="1:14" ht="16.5" customHeight="1">
      <c r="A22" s="3" t="s">
        <v>209</v>
      </c>
      <c r="J22" s="257"/>
      <c r="K22" s="80"/>
      <c r="L22" s="82"/>
      <c r="M22" s="42"/>
      <c r="N22" s="83"/>
    </row>
    <row r="23" spans="1:14" ht="16.5" customHeight="1">
      <c r="A23" s="4"/>
      <c r="B23" s="4"/>
      <c r="C23" s="4"/>
      <c r="D23" s="4"/>
      <c r="E23" s="9"/>
      <c r="F23" s="4"/>
      <c r="G23" s="4"/>
      <c r="H23" s="4"/>
      <c r="I23" s="4"/>
      <c r="J23" s="257"/>
      <c r="K23" s="87"/>
      <c r="L23" s="35"/>
      <c r="M23" s="48"/>
      <c r="N23" s="83"/>
    </row>
    <row r="24" spans="1:14" ht="16.5" customHeight="1">
      <c r="A24" s="60" t="s">
        <v>104</v>
      </c>
      <c r="B24" s="60"/>
      <c r="C24" s="60"/>
      <c r="D24" s="60"/>
      <c r="E24" s="90"/>
      <c r="F24" s="60"/>
      <c r="G24" s="60"/>
      <c r="H24" s="60"/>
      <c r="I24" s="60"/>
      <c r="J24" s="257"/>
      <c r="K24" s="87"/>
      <c r="L24" s="36"/>
      <c r="M24" s="36"/>
      <c r="N24" s="36"/>
    </row>
    <row r="25" spans="1:14" ht="21" customHeight="1">
      <c r="A25" s="60"/>
      <c r="B25" s="60" t="s">
        <v>11</v>
      </c>
      <c r="D25" s="60"/>
      <c r="E25" s="90"/>
      <c r="F25" s="60"/>
      <c r="G25" s="60"/>
      <c r="H25" s="60"/>
      <c r="I25" s="60"/>
      <c r="J25" s="257">
        <f>'AP1(4)'!K14</f>
        <v>377</v>
      </c>
      <c r="K25" s="87"/>
      <c r="L25" s="82">
        <v>329</v>
      </c>
      <c r="M25" s="95"/>
      <c r="N25" s="92">
        <v>708</v>
      </c>
    </row>
    <row r="26" spans="1:16" ht="21" customHeight="1">
      <c r="A26" s="56"/>
      <c r="B26" s="56" t="s">
        <v>12</v>
      </c>
      <c r="C26" s="8"/>
      <c r="D26" s="56"/>
      <c r="E26" s="96"/>
      <c r="F26" s="56"/>
      <c r="G26" s="56"/>
      <c r="H26" s="56"/>
      <c r="I26" s="56"/>
      <c r="J26" s="264">
        <f>'AP1(4)'!K15</f>
        <v>35</v>
      </c>
      <c r="K26" s="85"/>
      <c r="L26" s="93">
        <v>35</v>
      </c>
      <c r="M26" s="93"/>
      <c r="N26" s="93">
        <v>33</v>
      </c>
      <c r="P26" s="80"/>
    </row>
    <row r="27" spans="1:14" ht="21" customHeight="1">
      <c r="A27" s="60"/>
      <c r="B27" s="60"/>
      <c r="C27" s="60"/>
      <c r="D27" s="60"/>
      <c r="E27" s="90"/>
      <c r="F27" s="60"/>
      <c r="G27" s="60"/>
      <c r="H27" s="60"/>
      <c r="I27" s="60"/>
      <c r="J27" s="172">
        <f>SUM(J25:J26)</f>
        <v>412</v>
      </c>
      <c r="K27" s="87"/>
      <c r="L27" s="167">
        <f>SUM(L25:L26)</f>
        <v>364</v>
      </c>
      <c r="M27" s="247"/>
      <c r="N27" s="49">
        <f>SUM(N25:N26)</f>
        <v>741</v>
      </c>
    </row>
    <row r="28" spans="1:14" ht="21" customHeight="1">
      <c r="A28" s="60" t="s">
        <v>69</v>
      </c>
      <c r="B28" s="60"/>
      <c r="C28" s="60"/>
      <c r="D28" s="60"/>
      <c r="E28" s="90"/>
      <c r="F28" s="60"/>
      <c r="G28" s="60"/>
      <c r="H28" s="60"/>
      <c r="I28" s="60"/>
      <c r="J28" s="172">
        <f>'AP1(4)'!K17</f>
        <v>40</v>
      </c>
      <c r="K28" s="87"/>
      <c r="L28" s="167">
        <v>69</v>
      </c>
      <c r="M28" s="247"/>
      <c r="N28" s="49">
        <v>125</v>
      </c>
    </row>
    <row r="29" spans="1:14" ht="21" customHeight="1">
      <c r="A29" s="56" t="s">
        <v>70</v>
      </c>
      <c r="B29" s="56"/>
      <c r="C29" s="56"/>
      <c r="D29" s="56"/>
      <c r="E29" s="96"/>
      <c r="F29" s="56"/>
      <c r="G29" s="56"/>
      <c r="H29" s="56"/>
      <c r="I29" s="56"/>
      <c r="J29" s="234">
        <v>-63</v>
      </c>
      <c r="K29" s="85"/>
      <c r="L29" s="217">
        <v>-81</v>
      </c>
      <c r="M29" s="100"/>
      <c r="N29" s="47">
        <v>-155</v>
      </c>
    </row>
    <row r="30" spans="1:14" ht="21" customHeight="1">
      <c r="A30" s="60" t="s">
        <v>225</v>
      </c>
      <c r="B30" s="60"/>
      <c r="C30" s="60"/>
      <c r="D30" s="60"/>
      <c r="E30" s="90"/>
      <c r="F30" s="60"/>
      <c r="G30" s="60"/>
      <c r="H30" s="60"/>
      <c r="I30" s="60"/>
      <c r="J30" s="257">
        <f>SUM(J27:J29)</f>
        <v>389</v>
      </c>
      <c r="K30" s="87"/>
      <c r="L30" s="167">
        <f>SUM(L27:L29)</f>
        <v>352</v>
      </c>
      <c r="M30" s="247"/>
      <c r="N30" s="49">
        <f>SUM(N27:N29)</f>
        <v>711</v>
      </c>
    </row>
    <row r="31" spans="1:14" ht="21" customHeight="1">
      <c r="A31" s="60" t="s">
        <v>143</v>
      </c>
      <c r="B31" s="60"/>
      <c r="C31" s="60"/>
      <c r="D31" s="60"/>
      <c r="E31" s="90"/>
      <c r="F31" s="60"/>
      <c r="G31" s="60"/>
      <c r="H31" s="60"/>
      <c r="I31" s="60"/>
      <c r="J31" s="172">
        <f>'AP1(4)'!K26</f>
        <v>238</v>
      </c>
      <c r="K31" s="87"/>
      <c r="L31" s="167">
        <v>208</v>
      </c>
      <c r="M31" s="247"/>
      <c r="N31" s="49">
        <v>226</v>
      </c>
    </row>
    <row r="32" spans="1:14" ht="21" customHeight="1">
      <c r="A32" s="60" t="s">
        <v>226</v>
      </c>
      <c r="B32" s="60"/>
      <c r="C32" s="60"/>
      <c r="D32" s="60"/>
      <c r="E32" s="90"/>
      <c r="F32" s="60"/>
      <c r="G32" s="60"/>
      <c r="H32" s="60"/>
      <c r="I32" s="60"/>
      <c r="J32" s="172">
        <v>134</v>
      </c>
      <c r="K32" s="87"/>
      <c r="L32" s="167">
        <f>'AP1(4)'!L30</f>
        <v>77</v>
      </c>
      <c r="M32" s="247"/>
      <c r="N32" s="49">
        <f>'AP1(4)'!N30</f>
        <v>213</v>
      </c>
    </row>
    <row r="33" spans="1:14" ht="21" customHeight="1">
      <c r="A33" s="60" t="s">
        <v>269</v>
      </c>
      <c r="B33" s="60"/>
      <c r="C33" s="60"/>
      <c r="D33" s="60"/>
      <c r="E33" s="90"/>
      <c r="F33" s="60"/>
      <c r="G33" s="60"/>
      <c r="H33" s="60"/>
      <c r="I33" s="60"/>
      <c r="J33" s="172">
        <f>'AP1(4)'!K36</f>
        <v>5</v>
      </c>
      <c r="K33" s="87"/>
      <c r="L33" s="167">
        <f>'AP1(4)'!L36</f>
        <v>9</v>
      </c>
      <c r="M33" s="247"/>
      <c r="N33" s="49">
        <f>'AP1(4)'!N36</f>
        <v>17</v>
      </c>
    </row>
    <row r="34" spans="1:14" ht="21" customHeight="1">
      <c r="A34" s="56" t="s">
        <v>314</v>
      </c>
      <c r="B34" s="56"/>
      <c r="C34" s="56"/>
      <c r="D34" s="56"/>
      <c r="E34" s="96"/>
      <c r="F34" s="56"/>
      <c r="G34" s="56"/>
      <c r="H34" s="56"/>
      <c r="I34" s="56"/>
      <c r="J34" s="234">
        <v>-89</v>
      </c>
      <c r="K34" s="249"/>
      <c r="L34" s="217">
        <v>-60</v>
      </c>
      <c r="M34" s="100"/>
      <c r="N34" s="217">
        <v>-138</v>
      </c>
    </row>
    <row r="35" spans="1:14" ht="21" customHeight="1">
      <c r="A35" s="60"/>
      <c r="B35" s="60"/>
      <c r="C35" s="60"/>
      <c r="D35" s="60"/>
      <c r="E35" s="90"/>
      <c r="F35" s="60"/>
      <c r="G35" s="60"/>
      <c r="H35" s="60"/>
      <c r="I35" s="60"/>
      <c r="J35" s="172">
        <f>SUM(J30:J34)</f>
        <v>677</v>
      </c>
      <c r="K35" s="248"/>
      <c r="L35" s="167">
        <f>SUM(L30:L34)</f>
        <v>586</v>
      </c>
      <c r="M35" s="57"/>
      <c r="N35" s="167">
        <f>SUM(N30:N34)</f>
        <v>1029</v>
      </c>
    </row>
    <row r="36" spans="1:14" ht="21" customHeight="1">
      <c r="A36" s="56" t="s">
        <v>299</v>
      </c>
      <c r="B36" s="56"/>
      <c r="C36" s="56"/>
      <c r="D36" s="56"/>
      <c r="E36" s="96"/>
      <c r="F36" s="56"/>
      <c r="G36" s="56"/>
      <c r="H36" s="56"/>
      <c r="I36" s="56"/>
      <c r="J36" s="234">
        <v>-24</v>
      </c>
      <c r="K36" s="249"/>
      <c r="L36" s="409">
        <v>0</v>
      </c>
      <c r="M36" s="407">
        <v>0</v>
      </c>
      <c r="N36" s="407">
        <v>0</v>
      </c>
    </row>
    <row r="37" spans="1:14" ht="31.5" customHeight="1">
      <c r="A37" s="90" t="s">
        <v>228</v>
      </c>
      <c r="B37" s="60"/>
      <c r="C37" s="60"/>
      <c r="D37" s="60"/>
      <c r="E37" s="90"/>
      <c r="F37" s="60"/>
      <c r="G37" s="60"/>
      <c r="H37" s="60"/>
      <c r="I37" s="60"/>
      <c r="J37" s="277">
        <f>SUM(J35:J36)</f>
        <v>653</v>
      </c>
      <c r="K37" s="248"/>
      <c r="L37" s="278">
        <f>SUM(L35:L36)</f>
        <v>586</v>
      </c>
      <c r="M37" s="57"/>
      <c r="N37" s="278">
        <f>SUM(N35:N36)</f>
        <v>1029</v>
      </c>
    </row>
    <row r="38" spans="1:14" ht="21" customHeight="1">
      <c r="A38" s="60" t="s">
        <v>288</v>
      </c>
      <c r="B38" s="60"/>
      <c r="C38" s="60"/>
      <c r="D38" s="60"/>
      <c r="E38" s="90"/>
      <c r="F38" s="60"/>
      <c r="G38" s="60"/>
      <c r="H38" s="60"/>
      <c r="I38" s="60"/>
      <c r="J38" s="277"/>
      <c r="K38" s="248"/>
      <c r="L38" s="278"/>
      <c r="M38" s="57"/>
      <c r="N38" s="278"/>
    </row>
    <row r="39" spans="1:14" ht="21" customHeight="1">
      <c r="A39" s="60"/>
      <c r="B39" s="60" t="s">
        <v>11</v>
      </c>
      <c r="D39" s="60"/>
      <c r="E39" s="90"/>
      <c r="F39" s="60"/>
      <c r="G39" s="60"/>
      <c r="H39" s="60"/>
      <c r="I39" s="60"/>
      <c r="J39" s="248"/>
      <c r="K39" s="248"/>
      <c r="L39" s="167"/>
      <c r="M39" s="247"/>
      <c r="N39" s="167"/>
    </row>
    <row r="40" spans="1:14" ht="21" customHeight="1">
      <c r="A40" s="60"/>
      <c r="B40" s="60"/>
      <c r="C40" s="60" t="s">
        <v>36</v>
      </c>
      <c r="E40" s="90"/>
      <c r="F40" s="60"/>
      <c r="G40" s="60"/>
      <c r="H40" s="60"/>
      <c r="I40" s="60"/>
      <c r="J40" s="265">
        <f>'AP1(4)'!K48</f>
        <v>342</v>
      </c>
      <c r="K40" s="248"/>
      <c r="L40" s="250">
        <v>317</v>
      </c>
      <c r="M40" s="247"/>
      <c r="N40" s="250">
        <v>613</v>
      </c>
    </row>
    <row r="41" spans="1:14" ht="21" customHeight="1">
      <c r="A41" s="60"/>
      <c r="B41" s="60"/>
      <c r="C41" s="60" t="s">
        <v>37</v>
      </c>
      <c r="E41" s="90"/>
      <c r="F41" s="60"/>
      <c r="G41" s="60"/>
      <c r="H41" s="60"/>
      <c r="I41" s="60"/>
      <c r="J41" s="266">
        <v>401</v>
      </c>
      <c r="K41" s="248"/>
      <c r="L41" s="251">
        <v>304</v>
      </c>
      <c r="M41" s="247"/>
      <c r="N41" s="251">
        <v>544</v>
      </c>
    </row>
    <row r="42" spans="1:14" ht="21" customHeight="1">
      <c r="A42" s="60"/>
      <c r="B42" s="60" t="s">
        <v>227</v>
      </c>
      <c r="E42" s="90"/>
      <c r="F42" s="60"/>
      <c r="G42" s="60"/>
      <c r="H42" s="60"/>
      <c r="I42" s="60"/>
      <c r="J42" s="313">
        <v>-90</v>
      </c>
      <c r="K42" s="248"/>
      <c r="L42" s="252">
        <v>-35</v>
      </c>
      <c r="M42" s="247"/>
      <c r="N42" s="252">
        <v>-128</v>
      </c>
    </row>
    <row r="43" spans="1:14" ht="21" customHeight="1">
      <c r="A43" s="56"/>
      <c r="B43" s="56"/>
      <c r="C43" s="8"/>
      <c r="D43" s="56"/>
      <c r="E43" s="96"/>
      <c r="F43" s="56"/>
      <c r="G43" s="56"/>
      <c r="H43" s="56"/>
      <c r="I43" s="56"/>
      <c r="J43" s="267">
        <f>SUM(J40:J42)</f>
        <v>653</v>
      </c>
      <c r="K43" s="249"/>
      <c r="L43" s="217">
        <f>SUM(L40:L42)</f>
        <v>586</v>
      </c>
      <c r="M43" s="100"/>
      <c r="N43" s="217">
        <f>SUM(N40:N42)</f>
        <v>1029</v>
      </c>
    </row>
    <row r="44" spans="1:14" ht="24" customHeight="1">
      <c r="A44" s="56" t="s">
        <v>212</v>
      </c>
      <c r="B44" s="59"/>
      <c r="C44" s="59"/>
      <c r="D44" s="59"/>
      <c r="E44" s="94"/>
      <c r="F44" s="59"/>
      <c r="G44" s="59"/>
      <c r="H44" s="59"/>
      <c r="I44" s="59"/>
      <c r="J44" s="286" t="s">
        <v>272</v>
      </c>
      <c r="K44" s="85"/>
      <c r="L44" s="98" t="s">
        <v>98</v>
      </c>
      <c r="M44" s="8"/>
      <c r="N44" s="97">
        <v>38.2</v>
      </c>
    </row>
    <row r="45" spans="1:14" ht="24" customHeight="1">
      <c r="A45" s="59" t="s">
        <v>182</v>
      </c>
      <c r="B45" s="59"/>
      <c r="C45" s="59"/>
      <c r="D45" s="59"/>
      <c r="E45" s="94"/>
      <c r="F45" s="59"/>
      <c r="G45" s="59"/>
      <c r="H45" s="59"/>
      <c r="I45" s="59"/>
      <c r="J45" s="268">
        <v>364</v>
      </c>
      <c r="K45" s="253"/>
      <c r="L45" s="170">
        <v>545</v>
      </c>
      <c r="M45" s="254"/>
      <c r="N45" s="170">
        <v>728</v>
      </c>
    </row>
    <row r="46" spans="1:14" ht="24" customHeight="1">
      <c r="A46" s="59" t="s">
        <v>206</v>
      </c>
      <c r="B46" s="59"/>
      <c r="C46" s="59"/>
      <c r="D46" s="59"/>
      <c r="E46" s="94"/>
      <c r="F46" s="59"/>
      <c r="G46" s="59"/>
      <c r="H46" s="59"/>
      <c r="I46" s="59"/>
      <c r="J46" s="290" t="s">
        <v>253</v>
      </c>
      <c r="K46" s="253"/>
      <c r="L46" s="170" t="s">
        <v>90</v>
      </c>
      <c r="M46" s="254"/>
      <c r="N46" s="170" t="s">
        <v>105</v>
      </c>
    </row>
    <row r="47" spans="1:14" ht="20.25" customHeight="1">
      <c r="A47" s="60"/>
      <c r="B47" s="60"/>
      <c r="C47" s="60"/>
      <c r="D47" s="60"/>
      <c r="E47" s="90"/>
      <c r="F47" s="60"/>
      <c r="G47" s="60"/>
      <c r="H47" s="60"/>
      <c r="I47" s="60"/>
      <c r="J47" s="87"/>
      <c r="K47" s="87"/>
      <c r="L47" s="4"/>
      <c r="M47" s="4"/>
      <c r="N47" s="60"/>
    </row>
    <row r="48" spans="1:14" ht="33" customHeight="1">
      <c r="A48" s="90" t="s">
        <v>224</v>
      </c>
      <c r="B48" s="60"/>
      <c r="C48" s="60"/>
      <c r="D48" s="60"/>
      <c r="E48" s="90"/>
      <c r="F48" s="60"/>
      <c r="G48" s="60"/>
      <c r="H48" s="60"/>
      <c r="I48" s="58"/>
      <c r="J48" s="80"/>
      <c r="K48" s="80"/>
      <c r="N48" s="60"/>
    </row>
    <row r="49" spans="1:14" ht="33" customHeight="1">
      <c r="A49" s="56" t="s">
        <v>213</v>
      </c>
      <c r="B49" s="56"/>
      <c r="C49" s="56"/>
      <c r="D49" s="56"/>
      <c r="E49" s="96"/>
      <c r="F49" s="56"/>
      <c r="G49" s="56"/>
      <c r="H49" s="56"/>
      <c r="I49" s="56"/>
      <c r="J49" s="264">
        <v>362</v>
      </c>
      <c r="K49" s="85"/>
      <c r="L49" s="46">
        <v>425</v>
      </c>
      <c r="M49" s="52"/>
      <c r="N49" s="46">
        <v>840</v>
      </c>
    </row>
    <row r="50" spans="1:14" ht="33" customHeight="1">
      <c r="A50" s="59" t="s">
        <v>212</v>
      </c>
      <c r="B50" s="59"/>
      <c r="C50" s="59"/>
      <c r="D50" s="59"/>
      <c r="E50" s="94"/>
      <c r="F50" s="59"/>
      <c r="G50" s="59"/>
      <c r="H50" s="59"/>
      <c r="I50" s="59"/>
      <c r="J50" s="286" t="s">
        <v>238</v>
      </c>
      <c r="K50" s="122"/>
      <c r="L50" s="255">
        <v>15.7</v>
      </c>
      <c r="M50" s="18"/>
      <c r="N50" s="256">
        <v>31.5</v>
      </c>
    </row>
    <row r="51" spans="1:14" ht="18" customHeight="1">
      <c r="A51" s="60"/>
      <c r="B51" s="60"/>
      <c r="C51" s="60"/>
      <c r="D51" s="60"/>
      <c r="E51" s="90"/>
      <c r="F51" s="60"/>
      <c r="G51" s="60"/>
      <c r="H51" s="60"/>
      <c r="I51" s="60"/>
      <c r="J51" s="87"/>
      <c r="K51" s="80"/>
      <c r="L51" s="2"/>
      <c r="M51" s="4"/>
      <c r="N51" s="57"/>
    </row>
    <row r="52" spans="1:14" ht="33" customHeight="1">
      <c r="A52" s="90" t="s">
        <v>4</v>
      </c>
      <c r="B52" s="60"/>
      <c r="C52" s="60"/>
      <c r="D52" s="60"/>
      <c r="E52" s="90"/>
      <c r="F52" s="60"/>
      <c r="G52" s="60"/>
      <c r="H52" s="56"/>
      <c r="I52" s="56"/>
      <c r="J52" s="287" t="s">
        <v>338</v>
      </c>
      <c r="K52" s="249"/>
      <c r="L52" s="304" t="s">
        <v>101</v>
      </c>
      <c r="M52" s="99"/>
      <c r="N52" s="304" t="s">
        <v>87</v>
      </c>
    </row>
    <row r="53" spans="1:14" ht="18" customHeight="1">
      <c r="A53" s="88"/>
      <c r="B53" s="88"/>
      <c r="C53" s="88"/>
      <c r="D53" s="88"/>
      <c r="E53" s="89"/>
      <c r="F53" s="88"/>
      <c r="G53" s="88"/>
      <c r="H53" s="60"/>
      <c r="I53" s="58"/>
      <c r="J53" s="303"/>
      <c r="K53" s="80"/>
      <c r="L53" s="35"/>
      <c r="N53" s="210"/>
    </row>
    <row r="54" spans="1:14" ht="33" customHeight="1">
      <c r="A54" s="90" t="s">
        <v>63</v>
      </c>
      <c r="B54" s="60"/>
      <c r="C54" s="60"/>
      <c r="D54" s="60"/>
      <c r="E54" s="90"/>
      <c r="F54" s="60"/>
      <c r="G54" s="60"/>
      <c r="H54" s="56"/>
      <c r="I54" s="56"/>
      <c r="J54" s="287" t="s">
        <v>243</v>
      </c>
      <c r="K54" s="249"/>
      <c r="L54" s="304" t="s">
        <v>91</v>
      </c>
      <c r="M54" s="99"/>
      <c r="N54" s="304" t="s">
        <v>106</v>
      </c>
    </row>
    <row r="55" spans="1:14" ht="18" customHeight="1">
      <c r="A55" s="88"/>
      <c r="B55" s="88"/>
      <c r="C55" s="88"/>
      <c r="D55" s="88"/>
      <c r="E55" s="7"/>
      <c r="F55" s="7"/>
      <c r="G55" s="7"/>
      <c r="H55" s="4"/>
      <c r="I55" s="58"/>
      <c r="J55" s="303"/>
      <c r="K55" s="80"/>
      <c r="L55" s="57"/>
      <c r="M55" s="90"/>
      <c r="N55" s="247"/>
    </row>
    <row r="56" spans="1:14" ht="33" customHeight="1">
      <c r="A56" s="96" t="s">
        <v>146</v>
      </c>
      <c r="B56" s="56"/>
      <c r="C56" s="56"/>
      <c r="D56" s="56"/>
      <c r="E56" s="96"/>
      <c r="F56" s="56"/>
      <c r="G56" s="56"/>
      <c r="H56" s="56"/>
      <c r="I56" s="56"/>
      <c r="J56" s="287" t="s">
        <v>300</v>
      </c>
      <c r="K56" s="249"/>
      <c r="L56" s="304" t="s">
        <v>301</v>
      </c>
      <c r="M56" s="99"/>
      <c r="N56" s="304" t="s">
        <v>107</v>
      </c>
    </row>
    <row r="57" spans="1:13" ht="18" customHeight="1">
      <c r="A57" s="60"/>
      <c r="B57" s="60"/>
      <c r="C57" s="60"/>
      <c r="D57" s="4"/>
      <c r="E57" s="4"/>
      <c r="F57" s="4"/>
      <c r="G57" s="4"/>
      <c r="H57" s="58"/>
      <c r="I57" s="90"/>
      <c r="J57" s="60"/>
      <c r="K57" s="60"/>
      <c r="L57" s="75"/>
      <c r="M57" s="60"/>
    </row>
    <row r="58" spans="1:13" ht="18" customHeight="1">
      <c r="A58" s="60"/>
      <c r="B58" s="60"/>
      <c r="C58" s="60"/>
      <c r="D58" s="4"/>
      <c r="E58" s="4"/>
      <c r="F58" s="4"/>
      <c r="G58" s="4"/>
      <c r="H58" s="58"/>
      <c r="I58" s="90"/>
      <c r="J58" s="60"/>
      <c r="K58" s="60"/>
      <c r="L58" s="58"/>
      <c r="M58" s="60"/>
    </row>
    <row r="59" spans="1:13" ht="18" customHeight="1">
      <c r="A59" s="60"/>
      <c r="B59" s="60"/>
      <c r="C59" s="60"/>
      <c r="D59" s="4"/>
      <c r="E59" s="4"/>
      <c r="F59" s="4"/>
      <c r="G59" s="4"/>
      <c r="H59" s="58"/>
      <c r="I59" s="90"/>
      <c r="J59" s="60"/>
      <c r="K59" s="60"/>
      <c r="L59" s="58"/>
      <c r="M59" s="60"/>
    </row>
    <row r="60" spans="1:13" ht="18" customHeight="1">
      <c r="A60" s="60"/>
      <c r="B60" s="60"/>
      <c r="C60" s="60"/>
      <c r="D60" s="4"/>
      <c r="E60" s="4"/>
      <c r="F60" s="4"/>
      <c r="G60" s="4"/>
      <c r="H60" s="58"/>
      <c r="I60" s="90"/>
      <c r="J60" s="60"/>
      <c r="K60" s="60"/>
      <c r="L60" s="58"/>
      <c r="M60" s="60"/>
    </row>
    <row r="61" spans="1:13" ht="18" customHeight="1">
      <c r="A61" s="60"/>
      <c r="B61" s="60"/>
      <c r="C61" s="60"/>
      <c r="D61" s="4"/>
      <c r="E61" s="4"/>
      <c r="F61" s="4"/>
      <c r="G61" s="4"/>
      <c r="H61" s="58"/>
      <c r="I61" s="90"/>
      <c r="J61" s="303"/>
      <c r="K61" s="60"/>
      <c r="L61" s="58"/>
      <c r="M61" s="60"/>
    </row>
    <row r="62" spans="1:13" ht="18" customHeight="1">
      <c r="A62" s="60"/>
      <c r="B62" s="60"/>
      <c r="C62" s="60"/>
      <c r="D62" s="4"/>
      <c r="E62" s="4"/>
      <c r="F62" s="4"/>
      <c r="G62" s="4"/>
      <c r="H62" s="58"/>
      <c r="I62" s="90"/>
      <c r="J62" s="60"/>
      <c r="K62" s="60"/>
      <c r="L62" s="58"/>
      <c r="M62" s="60"/>
    </row>
    <row r="63" spans="1:13" ht="18" customHeight="1">
      <c r="A63" s="60"/>
      <c r="B63" s="60"/>
      <c r="C63" s="60"/>
      <c r="D63" s="4"/>
      <c r="E63" s="4"/>
      <c r="F63" s="4"/>
      <c r="G63" s="4"/>
      <c r="H63" s="58"/>
      <c r="I63" s="90"/>
      <c r="J63" s="60"/>
      <c r="K63" s="60"/>
      <c r="L63" s="58"/>
      <c r="M63" s="60"/>
    </row>
    <row r="64" spans="1:13" ht="18" customHeight="1">
      <c r="A64" s="60"/>
      <c r="B64" s="60"/>
      <c r="C64" s="60"/>
      <c r="D64" s="4"/>
      <c r="E64" s="4"/>
      <c r="F64" s="4"/>
      <c r="G64" s="4"/>
      <c r="H64" s="58"/>
      <c r="I64" s="90"/>
      <c r="J64" s="60"/>
      <c r="K64" s="60"/>
      <c r="L64" s="58"/>
      <c r="M64" s="60"/>
    </row>
    <row r="65" spans="1:13" ht="18" customHeight="1">
      <c r="A65" s="60"/>
      <c r="B65" s="60"/>
      <c r="C65" s="60"/>
      <c r="D65" s="4"/>
      <c r="E65" s="4"/>
      <c r="F65" s="4"/>
      <c r="G65" s="4"/>
      <c r="H65" s="58"/>
      <c r="I65" s="90"/>
      <c r="J65" s="60"/>
      <c r="K65" s="60"/>
      <c r="L65" s="58"/>
      <c r="M65" s="60"/>
    </row>
    <row r="66" s="316" customFormat="1" ht="18" customHeight="1"/>
    <row r="67" s="316" customFormat="1" ht="18" customHeight="1"/>
    <row r="68" s="316" customFormat="1" ht="24" customHeight="1"/>
    <row r="69" s="316" customFormat="1" ht="24" customHeight="1"/>
    <row r="70" s="316" customFormat="1" ht="24" customHeight="1"/>
    <row r="71" s="316" customFormat="1" ht="24" customHeight="1"/>
    <row r="72" s="316" customFormat="1" ht="24" customHeight="1"/>
    <row r="73" s="316" customFormat="1" ht="24" customHeight="1"/>
    <row r="74" s="317" customFormat="1" ht="24" customHeight="1"/>
    <row r="75" s="317" customFormat="1" ht="24" customHeight="1"/>
    <row r="76" s="317" customFormat="1" ht="24" customHeight="1"/>
    <row r="77" s="317" customFormat="1" ht="24" customHeight="1"/>
    <row r="78" s="317" customFormat="1" ht="24" customHeight="1"/>
    <row r="79" s="316" customFormat="1" ht="24" customHeight="1"/>
    <row r="80" s="316" customFormat="1" ht="24" customHeight="1"/>
    <row r="81" s="316" customFormat="1" ht="24" customHeight="1"/>
    <row r="82" s="316" customFormat="1" ht="24" customHeight="1"/>
    <row r="83" s="316" customFormat="1" ht="24" customHeight="1"/>
    <row r="84" s="316" customFormat="1" ht="24" customHeight="1"/>
    <row r="85" s="316" customFormat="1" ht="24" customHeight="1"/>
    <row r="86" s="316" customFormat="1" ht="24" customHeight="1"/>
    <row r="87" s="316" customFormat="1" ht="24" customHeight="1"/>
    <row r="88" s="316" customFormat="1" ht="24" customHeight="1"/>
    <row r="89" s="316" customFormat="1" ht="24" customHeight="1"/>
    <row r="90" s="316" customFormat="1" ht="24" customHeight="1"/>
    <row r="91" s="316" customFormat="1" ht="18" customHeight="1"/>
    <row r="92" ht="19.5" customHeight="1">
      <c r="E92" s="3"/>
    </row>
    <row r="93" ht="19.5" customHeight="1">
      <c r="E93" s="3"/>
    </row>
    <row r="94" ht="19.5" customHeight="1">
      <c r="E94" s="3"/>
    </row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  <row r="5502" ht="19.5" customHeight="1"/>
    <row r="5503" ht="19.5" customHeight="1"/>
    <row r="5504" ht="19.5" customHeight="1"/>
    <row r="5505" ht="19.5" customHeight="1"/>
    <row r="5506" ht="19.5" customHeight="1"/>
    <row r="5507" ht="19.5" customHeight="1"/>
    <row r="5508" ht="19.5" customHeight="1"/>
    <row r="5509" ht="19.5" customHeight="1"/>
    <row r="5510" ht="19.5" customHeight="1"/>
    <row r="5511" ht="19.5" customHeight="1"/>
    <row r="5512" ht="19.5" customHeight="1"/>
    <row r="5513" ht="19.5" customHeight="1"/>
    <row r="5514" ht="19.5" customHeight="1"/>
    <row r="5515" ht="19.5" customHeight="1"/>
    <row r="5516" ht="19.5" customHeight="1"/>
    <row r="5517" ht="19.5" customHeight="1"/>
    <row r="5518" ht="19.5" customHeight="1"/>
    <row r="5519" ht="19.5" customHeight="1"/>
    <row r="5520" ht="19.5" customHeight="1"/>
    <row r="5521" ht="19.5" customHeight="1"/>
    <row r="5522" ht="19.5" customHeight="1"/>
    <row r="5523" ht="19.5" customHeight="1"/>
    <row r="5524" ht="19.5" customHeight="1"/>
    <row r="5525" ht="19.5" customHeight="1"/>
    <row r="5526" ht="19.5" customHeight="1"/>
    <row r="5527" ht="19.5" customHeight="1"/>
    <row r="5528" ht="19.5" customHeight="1"/>
    <row r="5529" ht="19.5" customHeight="1"/>
    <row r="5530" ht="19.5" customHeight="1"/>
    <row r="5531" ht="19.5" customHeight="1"/>
    <row r="5532" ht="19.5" customHeight="1"/>
    <row r="5533" ht="19.5" customHeight="1"/>
    <row r="5534" ht="19.5" customHeight="1"/>
    <row r="5535" ht="19.5" customHeight="1"/>
    <row r="5536" ht="19.5" customHeight="1"/>
    <row r="5537" ht="19.5" customHeight="1"/>
    <row r="5538" ht="19.5" customHeight="1"/>
    <row r="5539" ht="19.5" customHeight="1"/>
    <row r="5540" ht="19.5" customHeight="1"/>
    <row r="5541" ht="19.5" customHeight="1"/>
    <row r="5542" ht="19.5" customHeight="1"/>
    <row r="5543" ht="19.5" customHeight="1"/>
    <row r="5544" ht="19.5" customHeight="1"/>
    <row r="5545" ht="19.5" customHeight="1"/>
    <row r="5546" ht="19.5" customHeight="1"/>
    <row r="5547" ht="19.5" customHeight="1"/>
    <row r="5548" ht="19.5" customHeight="1"/>
    <row r="5549" ht="19.5" customHeight="1"/>
    <row r="5550" ht="19.5" customHeight="1"/>
    <row r="5551" ht="19.5" customHeight="1"/>
    <row r="5552" ht="19.5" customHeight="1"/>
    <row r="5553" ht="19.5" customHeight="1"/>
    <row r="5554" ht="19.5" customHeight="1"/>
    <row r="5555" ht="19.5" customHeight="1"/>
    <row r="5556" ht="19.5" customHeight="1"/>
    <row r="5557" ht="19.5" customHeight="1"/>
    <row r="5558" ht="19.5" customHeight="1"/>
    <row r="5559" ht="19.5" customHeight="1"/>
    <row r="5560" ht="19.5" customHeight="1"/>
    <row r="5561" ht="19.5" customHeight="1"/>
    <row r="5562" ht="19.5" customHeight="1"/>
    <row r="5563" ht="19.5" customHeight="1"/>
    <row r="5564" ht="19.5" customHeight="1"/>
    <row r="5565" ht="19.5" customHeight="1"/>
    <row r="5566" ht="19.5" customHeight="1"/>
    <row r="5567" ht="19.5" customHeight="1"/>
    <row r="5568" ht="19.5" customHeight="1"/>
    <row r="5569" ht="19.5" customHeight="1"/>
    <row r="5570" ht="19.5" customHeight="1"/>
    <row r="5571" ht="19.5" customHeight="1"/>
    <row r="5572" ht="19.5" customHeight="1"/>
    <row r="5573" ht="19.5" customHeight="1"/>
    <row r="5574" ht="19.5" customHeight="1"/>
    <row r="5575" ht="19.5" customHeight="1"/>
    <row r="5576" ht="19.5" customHeight="1"/>
    <row r="5577" ht="19.5" customHeight="1"/>
    <row r="5578" ht="19.5" customHeight="1"/>
    <row r="5579" ht="19.5" customHeight="1"/>
    <row r="5580" ht="19.5" customHeight="1"/>
    <row r="5581" ht="19.5" customHeight="1"/>
    <row r="5582" ht="19.5" customHeight="1"/>
    <row r="5583" ht="19.5" customHeight="1"/>
    <row r="5584" ht="19.5" customHeight="1"/>
    <row r="5585" ht="19.5" customHeight="1"/>
    <row r="5586" ht="19.5" customHeight="1"/>
    <row r="5587" ht="19.5" customHeight="1"/>
    <row r="5588" ht="19.5" customHeight="1"/>
    <row r="5589" ht="19.5" customHeight="1"/>
    <row r="5590" ht="19.5" customHeight="1"/>
    <row r="5591" ht="19.5" customHeight="1"/>
    <row r="5592" ht="19.5" customHeight="1"/>
    <row r="5593" ht="19.5" customHeight="1"/>
    <row r="5594" ht="19.5" customHeight="1"/>
    <row r="5595" ht="19.5" customHeight="1"/>
    <row r="5596" ht="19.5" customHeight="1"/>
    <row r="5597" ht="19.5" customHeight="1"/>
    <row r="5598" ht="19.5" customHeight="1"/>
    <row r="5599" ht="19.5" customHeight="1"/>
    <row r="5600" ht="19.5" customHeight="1"/>
    <row r="5601" ht="19.5" customHeight="1"/>
    <row r="5602" ht="19.5" customHeight="1"/>
    <row r="5603" ht="19.5" customHeight="1"/>
    <row r="5604" ht="19.5" customHeight="1"/>
    <row r="5605" ht="19.5" customHeight="1"/>
    <row r="5606" ht="19.5" customHeight="1"/>
    <row r="5607" ht="19.5" customHeight="1"/>
    <row r="5608" ht="19.5" customHeight="1"/>
    <row r="5609" ht="19.5" customHeight="1"/>
    <row r="5610" ht="19.5" customHeight="1"/>
    <row r="5611" ht="19.5" customHeight="1"/>
    <row r="5612" ht="19.5" customHeight="1"/>
    <row r="5613" ht="19.5" customHeight="1"/>
    <row r="5614" ht="19.5" customHeight="1"/>
    <row r="5615" ht="19.5" customHeight="1"/>
    <row r="5616" ht="19.5" customHeight="1"/>
    <row r="5617" ht="19.5" customHeight="1"/>
    <row r="5618" ht="19.5" customHeight="1"/>
    <row r="5619" ht="19.5" customHeight="1"/>
    <row r="5620" ht="19.5" customHeight="1"/>
    <row r="5621" ht="19.5" customHeight="1"/>
    <row r="5622" ht="19.5" customHeight="1"/>
    <row r="5623" ht="19.5" customHeight="1"/>
    <row r="5624" ht="19.5" customHeight="1"/>
    <row r="5625" ht="19.5" customHeight="1"/>
    <row r="5626" ht="19.5" customHeight="1"/>
    <row r="5627" ht="19.5" customHeight="1"/>
    <row r="5628" ht="19.5" customHeight="1"/>
    <row r="5629" ht="19.5" customHeight="1"/>
    <row r="5630" ht="19.5" customHeight="1"/>
    <row r="5631" ht="19.5" customHeight="1"/>
    <row r="5632" ht="19.5" customHeight="1"/>
    <row r="5633" ht="19.5" customHeight="1"/>
    <row r="5634" ht="19.5" customHeight="1"/>
    <row r="5635" ht="19.5" customHeight="1"/>
    <row r="5636" ht="19.5" customHeight="1"/>
    <row r="5637" ht="19.5" customHeight="1"/>
    <row r="5638" ht="19.5" customHeight="1"/>
    <row r="5639" ht="19.5" customHeight="1"/>
    <row r="5640" ht="19.5" customHeight="1"/>
    <row r="5641" ht="19.5" customHeight="1"/>
    <row r="5642" ht="19.5" customHeight="1"/>
    <row r="5643" ht="19.5" customHeight="1"/>
    <row r="5644" ht="19.5" customHeight="1"/>
    <row r="5645" ht="19.5" customHeight="1"/>
    <row r="5646" ht="19.5" customHeight="1"/>
    <row r="5647" ht="19.5" customHeight="1"/>
    <row r="5648" ht="19.5" customHeight="1"/>
    <row r="5649" ht="19.5" customHeight="1"/>
    <row r="5650" ht="19.5" customHeight="1"/>
    <row r="5651" ht="19.5" customHeight="1"/>
    <row r="5652" ht="19.5" customHeight="1"/>
    <row r="5653" ht="19.5" customHeight="1"/>
    <row r="5654" ht="19.5" customHeight="1"/>
    <row r="5655" ht="19.5" customHeight="1"/>
    <row r="5656" ht="19.5" customHeight="1"/>
    <row r="5657" ht="19.5" customHeight="1"/>
    <row r="5658" ht="19.5" customHeight="1"/>
    <row r="5659" ht="19.5" customHeight="1"/>
    <row r="5660" ht="19.5" customHeight="1"/>
    <row r="5661" ht="19.5" customHeight="1"/>
    <row r="5662" ht="19.5" customHeight="1"/>
    <row r="5663" ht="19.5" customHeight="1"/>
    <row r="5664" ht="19.5" customHeight="1"/>
    <row r="5665" ht="19.5" customHeight="1"/>
    <row r="5666" ht="19.5" customHeight="1"/>
    <row r="5667" ht="19.5" customHeight="1"/>
    <row r="5668" ht="19.5" customHeight="1"/>
    <row r="5669" ht="19.5" customHeight="1"/>
    <row r="5670" ht="19.5" customHeight="1"/>
    <row r="5671" ht="19.5" customHeight="1"/>
    <row r="5672" ht="19.5" customHeight="1"/>
    <row r="5673" ht="19.5" customHeight="1"/>
    <row r="5674" ht="19.5" customHeight="1"/>
    <row r="5675" ht="19.5" customHeight="1"/>
    <row r="5676" ht="19.5" customHeight="1"/>
    <row r="5677" ht="19.5" customHeight="1"/>
    <row r="5678" ht="19.5" customHeight="1"/>
    <row r="5679" ht="19.5" customHeight="1"/>
    <row r="5680" ht="19.5" customHeight="1"/>
    <row r="5681" ht="19.5" customHeight="1"/>
    <row r="5682" ht="19.5" customHeight="1"/>
    <row r="5683" ht="19.5" customHeight="1"/>
    <row r="5684" ht="19.5" customHeight="1"/>
    <row r="5685" ht="19.5" customHeight="1"/>
    <row r="5686" ht="19.5" customHeight="1"/>
    <row r="5687" ht="19.5" customHeight="1"/>
    <row r="5688" ht="19.5" customHeight="1"/>
    <row r="5689" ht="19.5" customHeight="1"/>
    <row r="5690" ht="19.5" customHeight="1"/>
    <row r="5691" ht="19.5" customHeight="1"/>
    <row r="5692" ht="19.5" customHeight="1"/>
    <row r="5693" ht="19.5" customHeight="1"/>
    <row r="5694" ht="19.5" customHeight="1"/>
    <row r="5695" ht="19.5" customHeight="1"/>
    <row r="5696" ht="19.5" customHeight="1"/>
    <row r="5697" ht="19.5" customHeight="1"/>
    <row r="5698" ht="19.5" customHeight="1"/>
    <row r="5699" ht="19.5" customHeight="1"/>
    <row r="5700" ht="19.5" customHeight="1"/>
    <row r="5701" ht="19.5" customHeight="1"/>
    <row r="5702" ht="19.5" customHeight="1"/>
    <row r="5703" ht="19.5" customHeight="1"/>
    <row r="5704" ht="19.5" customHeight="1"/>
    <row r="5705" ht="19.5" customHeight="1"/>
    <row r="5706" ht="19.5" customHeight="1"/>
    <row r="5707" ht="19.5" customHeight="1"/>
    <row r="5708" ht="19.5" customHeight="1"/>
    <row r="5709" ht="19.5" customHeight="1"/>
    <row r="5710" ht="19.5" customHeight="1"/>
    <row r="5711" ht="19.5" customHeight="1"/>
    <row r="5712" ht="19.5" customHeight="1"/>
    <row r="5713" ht="19.5" customHeight="1"/>
    <row r="5714" ht="19.5" customHeight="1"/>
    <row r="5715" ht="19.5" customHeight="1"/>
    <row r="5716" ht="19.5" customHeight="1"/>
    <row r="5717" ht="19.5" customHeight="1"/>
    <row r="5718" ht="19.5" customHeight="1"/>
    <row r="5719" ht="19.5" customHeight="1"/>
    <row r="5720" ht="19.5" customHeight="1"/>
    <row r="5721" ht="19.5" customHeight="1"/>
    <row r="5722" ht="19.5" customHeight="1"/>
    <row r="5723" ht="19.5" customHeight="1"/>
    <row r="5724" ht="19.5" customHeight="1"/>
    <row r="5725" ht="19.5" customHeight="1"/>
    <row r="5726" ht="19.5" customHeight="1"/>
    <row r="5727" ht="19.5" customHeight="1"/>
    <row r="5728" ht="19.5" customHeight="1"/>
    <row r="5729" ht="19.5" customHeight="1"/>
    <row r="5730" ht="19.5" customHeight="1"/>
    <row r="5731" ht="19.5" customHeight="1"/>
    <row r="5732" ht="19.5" customHeight="1"/>
    <row r="5733" ht="19.5" customHeight="1"/>
    <row r="5734" ht="19.5" customHeight="1"/>
    <row r="5735" ht="19.5" customHeight="1"/>
    <row r="5736" ht="19.5" customHeight="1"/>
    <row r="5737" ht="19.5" customHeight="1"/>
    <row r="5738" ht="19.5" customHeight="1"/>
    <row r="5739" ht="19.5" customHeight="1"/>
    <row r="5740" ht="19.5" customHeight="1"/>
    <row r="5741" ht="19.5" customHeight="1"/>
    <row r="5742" ht="19.5" customHeight="1"/>
    <row r="5743" ht="19.5" customHeight="1"/>
    <row r="5744" ht="19.5" customHeight="1"/>
    <row r="5745" ht="19.5" customHeight="1"/>
    <row r="5746" ht="19.5" customHeight="1"/>
    <row r="5747" ht="19.5" customHeight="1"/>
    <row r="5748" ht="19.5" customHeight="1"/>
    <row r="5749" ht="19.5" customHeight="1"/>
    <row r="5750" ht="19.5" customHeight="1"/>
    <row r="5751" ht="19.5" customHeight="1"/>
    <row r="5752" ht="19.5" customHeight="1"/>
    <row r="5753" ht="19.5" customHeight="1"/>
    <row r="5754" ht="19.5" customHeight="1"/>
    <row r="5755" ht="19.5" customHeight="1"/>
    <row r="5756" ht="19.5" customHeight="1"/>
    <row r="5757" ht="19.5" customHeight="1"/>
    <row r="5758" ht="19.5" customHeight="1"/>
    <row r="5759" ht="19.5" customHeight="1"/>
    <row r="5760" ht="19.5" customHeight="1"/>
    <row r="5761" ht="19.5" customHeight="1"/>
    <row r="5762" ht="19.5" customHeight="1"/>
    <row r="5763" ht="19.5" customHeight="1"/>
    <row r="5764" ht="19.5" customHeight="1"/>
    <row r="5765" ht="19.5" customHeight="1"/>
    <row r="5766" ht="19.5" customHeight="1"/>
    <row r="5767" ht="19.5" customHeight="1"/>
    <row r="5768" ht="19.5" customHeight="1"/>
    <row r="5769" ht="19.5" customHeight="1"/>
    <row r="5770" ht="19.5" customHeight="1"/>
    <row r="5771" ht="19.5" customHeight="1"/>
    <row r="5772" ht="19.5" customHeight="1"/>
    <row r="5773" ht="19.5" customHeight="1"/>
    <row r="5774" ht="19.5" customHeight="1"/>
    <row r="5775" ht="19.5" customHeight="1"/>
    <row r="5776" ht="19.5" customHeight="1"/>
    <row r="5777" ht="19.5" customHeight="1"/>
    <row r="5778" ht="19.5" customHeight="1"/>
    <row r="5779" ht="19.5" customHeight="1"/>
    <row r="5780" ht="19.5" customHeight="1"/>
    <row r="5781" ht="19.5" customHeight="1"/>
    <row r="5782" ht="19.5" customHeight="1"/>
    <row r="5783" ht="19.5" customHeight="1"/>
    <row r="5784" ht="19.5" customHeight="1"/>
    <row r="5785" ht="19.5" customHeight="1"/>
    <row r="5786" ht="19.5" customHeight="1"/>
    <row r="5787" ht="19.5" customHeight="1"/>
    <row r="5788" ht="19.5" customHeight="1"/>
    <row r="5789" ht="19.5" customHeight="1"/>
    <row r="5790" ht="19.5" customHeight="1"/>
    <row r="5791" ht="19.5" customHeight="1"/>
    <row r="5792" ht="19.5" customHeight="1"/>
    <row r="5793" ht="19.5" customHeight="1"/>
    <row r="5794" ht="19.5" customHeight="1"/>
    <row r="5795" ht="19.5" customHeight="1"/>
    <row r="5796" ht="19.5" customHeight="1"/>
    <row r="5797" ht="19.5" customHeight="1"/>
    <row r="5798" ht="19.5" customHeight="1"/>
    <row r="5799" ht="19.5" customHeight="1"/>
    <row r="5800" ht="19.5" customHeight="1"/>
    <row r="5801" ht="19.5" customHeight="1"/>
    <row r="5802" ht="19.5" customHeight="1"/>
    <row r="5803" ht="19.5" customHeight="1"/>
    <row r="5804" ht="19.5" customHeight="1"/>
    <row r="5805" ht="19.5" customHeight="1"/>
    <row r="5806" ht="19.5" customHeight="1"/>
    <row r="5807" ht="19.5" customHeight="1"/>
    <row r="5808" ht="19.5" customHeight="1"/>
    <row r="5809" ht="19.5" customHeight="1"/>
    <row r="5810" ht="19.5" customHeight="1"/>
    <row r="5811" ht="19.5" customHeight="1"/>
    <row r="5812" ht="19.5" customHeight="1"/>
    <row r="5813" ht="19.5" customHeight="1"/>
    <row r="5814" ht="19.5" customHeight="1"/>
    <row r="5815" ht="19.5" customHeight="1"/>
    <row r="5816" ht="19.5" customHeight="1"/>
    <row r="5817" ht="19.5" customHeight="1"/>
    <row r="5818" ht="19.5" customHeight="1"/>
    <row r="5819" ht="19.5" customHeight="1"/>
    <row r="5820" ht="19.5" customHeight="1"/>
    <row r="5821" ht="19.5" customHeight="1"/>
    <row r="5822" ht="19.5" customHeight="1"/>
    <row r="5823" ht="19.5" customHeight="1"/>
    <row r="5824" ht="19.5" customHeight="1"/>
    <row r="5825" ht="19.5" customHeight="1"/>
    <row r="5826" ht="19.5" customHeight="1"/>
    <row r="5827" ht="19.5" customHeight="1"/>
    <row r="5828" ht="19.5" customHeight="1"/>
    <row r="5829" ht="19.5" customHeight="1"/>
    <row r="5830" ht="19.5" customHeight="1"/>
    <row r="5831" ht="19.5" customHeight="1"/>
    <row r="5832" ht="19.5" customHeight="1"/>
    <row r="5833" ht="19.5" customHeight="1"/>
    <row r="5834" ht="19.5" customHeight="1"/>
    <row r="5835" ht="19.5" customHeight="1"/>
    <row r="5836" ht="19.5" customHeight="1"/>
    <row r="5837" ht="19.5" customHeight="1"/>
    <row r="5838" ht="19.5" customHeight="1"/>
    <row r="5839" ht="19.5" customHeight="1"/>
    <row r="5840" ht="19.5" customHeight="1"/>
    <row r="5841" ht="19.5" customHeight="1"/>
    <row r="5842" ht="19.5" customHeight="1"/>
    <row r="5843" ht="19.5" customHeight="1"/>
    <row r="5844" ht="19.5" customHeight="1"/>
    <row r="5845" ht="19.5" customHeight="1"/>
    <row r="5846" ht="19.5" customHeight="1"/>
    <row r="5847" ht="19.5" customHeight="1"/>
    <row r="5848" ht="19.5" customHeight="1"/>
    <row r="5849" ht="19.5" customHeight="1"/>
    <row r="5850" ht="19.5" customHeight="1"/>
    <row r="5851" ht="19.5" customHeight="1"/>
    <row r="5852" ht="19.5" customHeight="1"/>
    <row r="5853" ht="19.5" customHeight="1"/>
    <row r="5854" ht="19.5" customHeight="1"/>
    <row r="5855" ht="19.5" customHeight="1"/>
    <row r="5856" ht="19.5" customHeight="1"/>
    <row r="5857" ht="19.5" customHeight="1"/>
    <row r="5858" ht="19.5" customHeight="1"/>
    <row r="5859" ht="19.5" customHeight="1"/>
    <row r="5860" ht="19.5" customHeight="1"/>
    <row r="5861" ht="19.5" customHeight="1"/>
    <row r="5862" ht="19.5" customHeight="1"/>
    <row r="5863" ht="19.5" customHeight="1"/>
    <row r="5864" ht="19.5" customHeight="1"/>
    <row r="5865" ht="19.5" customHeight="1"/>
    <row r="5866" ht="19.5" customHeight="1"/>
    <row r="5867" ht="19.5" customHeight="1"/>
    <row r="5868" ht="19.5" customHeight="1"/>
    <row r="5869" ht="19.5" customHeight="1"/>
    <row r="5870" ht="19.5" customHeight="1"/>
    <row r="5871" ht="19.5" customHeight="1"/>
    <row r="5872" ht="19.5" customHeight="1"/>
    <row r="5873" ht="19.5" customHeight="1"/>
    <row r="5874" ht="19.5" customHeight="1"/>
    <row r="5875" ht="19.5" customHeight="1"/>
    <row r="5876" ht="19.5" customHeight="1"/>
    <row r="5877" ht="19.5" customHeight="1"/>
    <row r="5878" ht="19.5" customHeight="1"/>
    <row r="5879" ht="19.5" customHeight="1"/>
    <row r="5880" ht="19.5" customHeight="1"/>
    <row r="5881" ht="19.5" customHeight="1"/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  <row r="6274" ht="19.5" customHeight="1"/>
    <row r="6275" ht="19.5" customHeight="1"/>
    <row r="6276" ht="19.5" customHeight="1"/>
    <row r="6277" ht="19.5" customHeight="1"/>
    <row r="6278" ht="19.5" customHeight="1"/>
    <row r="6279" ht="19.5" customHeight="1"/>
    <row r="6280" ht="19.5" customHeight="1"/>
    <row r="6281" ht="19.5" customHeight="1"/>
    <row r="6282" ht="19.5" customHeight="1"/>
    <row r="6283" ht="19.5" customHeight="1"/>
    <row r="6284" ht="19.5" customHeight="1"/>
    <row r="6285" ht="19.5" customHeight="1"/>
    <row r="6286" ht="19.5" customHeight="1"/>
    <row r="6287" ht="19.5" customHeight="1"/>
    <row r="6288" ht="19.5" customHeight="1"/>
    <row r="6289" ht="19.5" customHeight="1"/>
    <row r="6290" ht="19.5" customHeight="1"/>
    <row r="6291" ht="19.5" customHeight="1"/>
    <row r="6292" ht="19.5" customHeight="1"/>
    <row r="6293" ht="19.5" customHeight="1"/>
    <row r="6294" ht="19.5" customHeight="1"/>
    <row r="6295" ht="19.5" customHeight="1"/>
    <row r="6296" ht="19.5" customHeight="1"/>
    <row r="6297" ht="19.5" customHeight="1"/>
    <row r="6298" ht="19.5" customHeight="1"/>
    <row r="6299" ht="19.5" customHeight="1"/>
    <row r="6300" ht="19.5" customHeight="1"/>
    <row r="6301" ht="19.5" customHeight="1"/>
    <row r="6302" ht="19.5" customHeight="1"/>
    <row r="6303" ht="19.5" customHeight="1"/>
    <row r="6304" ht="19.5" customHeight="1"/>
    <row r="6305" ht="19.5" customHeight="1"/>
    <row r="6306" ht="19.5" customHeight="1"/>
    <row r="6307" ht="19.5" customHeight="1"/>
    <row r="6308" ht="19.5" customHeight="1"/>
    <row r="6309" ht="19.5" customHeight="1"/>
    <row r="6310" ht="19.5" customHeight="1"/>
    <row r="6311" ht="19.5" customHeight="1"/>
    <row r="6312" ht="19.5" customHeight="1"/>
    <row r="6313" ht="19.5" customHeight="1"/>
    <row r="6314" ht="19.5" customHeight="1"/>
    <row r="6315" ht="19.5" customHeight="1"/>
    <row r="6316" ht="19.5" customHeight="1"/>
    <row r="6317" ht="19.5" customHeight="1"/>
    <row r="6318" ht="19.5" customHeight="1"/>
    <row r="6319" ht="19.5" customHeight="1"/>
    <row r="6320" ht="19.5" customHeight="1"/>
    <row r="6321" ht="19.5" customHeight="1"/>
    <row r="6322" ht="19.5" customHeight="1"/>
    <row r="6323" ht="19.5" customHeight="1"/>
    <row r="6324" ht="19.5" customHeight="1"/>
    <row r="6325" ht="19.5" customHeight="1"/>
    <row r="6326" ht="19.5" customHeight="1"/>
    <row r="6327" ht="19.5" customHeight="1"/>
    <row r="6328" ht="19.5" customHeight="1"/>
    <row r="6329" ht="19.5" customHeight="1"/>
    <row r="6330" ht="19.5" customHeight="1"/>
    <row r="6331" ht="19.5" customHeight="1"/>
    <row r="6332" ht="19.5" customHeight="1"/>
    <row r="6333" ht="19.5" customHeight="1"/>
    <row r="6334" ht="19.5" customHeight="1"/>
    <row r="6335" ht="19.5" customHeight="1"/>
    <row r="6336" ht="19.5" customHeight="1"/>
    <row r="6337" ht="19.5" customHeight="1"/>
    <row r="6338" ht="19.5" customHeight="1"/>
    <row r="6339" ht="19.5" customHeight="1"/>
    <row r="6340" ht="19.5" customHeight="1"/>
    <row r="6341" ht="19.5" customHeight="1"/>
    <row r="6342" ht="19.5" customHeight="1"/>
    <row r="6343" ht="19.5" customHeight="1"/>
    <row r="6344" ht="19.5" customHeight="1"/>
    <row r="6345" ht="19.5" customHeight="1"/>
    <row r="6346" ht="19.5" customHeight="1"/>
    <row r="6347" ht="19.5" customHeight="1"/>
    <row r="6348" ht="19.5" customHeight="1"/>
    <row r="6349" ht="19.5" customHeight="1"/>
    <row r="6350" ht="19.5" customHeight="1"/>
    <row r="6351" ht="19.5" customHeight="1"/>
    <row r="6352" ht="19.5" customHeight="1"/>
    <row r="6353" ht="19.5" customHeight="1"/>
    <row r="6354" ht="19.5" customHeight="1"/>
    <row r="6355" ht="19.5" customHeight="1"/>
    <row r="6356" ht="19.5" customHeight="1"/>
    <row r="6357" ht="19.5" customHeight="1"/>
    <row r="6358" ht="19.5" customHeight="1"/>
    <row r="6359" ht="19.5" customHeight="1"/>
    <row r="6360" ht="19.5" customHeight="1"/>
    <row r="6361" ht="19.5" customHeight="1"/>
    <row r="6362" ht="19.5" customHeight="1"/>
    <row r="6363" ht="19.5" customHeight="1"/>
    <row r="6364" ht="19.5" customHeight="1"/>
    <row r="6365" ht="19.5" customHeight="1"/>
    <row r="6366" ht="19.5" customHeight="1"/>
    <row r="6367" ht="19.5" customHeight="1"/>
    <row r="6368" ht="19.5" customHeight="1"/>
    <row r="6369" ht="19.5" customHeight="1"/>
    <row r="6370" ht="19.5" customHeight="1"/>
    <row r="6371" ht="19.5" customHeight="1"/>
    <row r="6372" ht="19.5" customHeight="1"/>
    <row r="6373" ht="19.5" customHeight="1"/>
    <row r="6374" ht="19.5" customHeight="1"/>
    <row r="6375" ht="19.5" customHeight="1"/>
    <row r="6376" ht="19.5" customHeight="1"/>
    <row r="6377" ht="19.5" customHeight="1"/>
    <row r="6378" ht="19.5" customHeight="1"/>
    <row r="6379" ht="19.5" customHeight="1"/>
    <row r="6380" ht="19.5" customHeight="1"/>
    <row r="6381" ht="19.5" customHeight="1"/>
    <row r="6382" ht="19.5" customHeight="1"/>
    <row r="6383" ht="19.5" customHeight="1"/>
    <row r="6384" ht="19.5" customHeight="1"/>
    <row r="6385" ht="19.5" customHeight="1"/>
    <row r="6386" ht="19.5" customHeight="1"/>
    <row r="6387" ht="19.5" customHeight="1"/>
    <row r="6388" ht="19.5" customHeight="1"/>
    <row r="6389" ht="19.5" customHeight="1"/>
    <row r="6390" ht="19.5" customHeight="1"/>
    <row r="6391" ht="19.5" customHeight="1"/>
    <row r="6392" ht="19.5" customHeight="1"/>
    <row r="6393" ht="19.5" customHeight="1"/>
    <row r="6394" ht="19.5" customHeight="1"/>
    <row r="6395" ht="19.5" customHeight="1"/>
    <row r="6396" ht="19.5" customHeight="1"/>
    <row r="6397" ht="19.5" customHeight="1"/>
    <row r="6398" ht="19.5" customHeight="1"/>
    <row r="6399" ht="19.5" customHeight="1"/>
    <row r="6400" ht="19.5" customHeight="1"/>
    <row r="6401" ht="19.5" customHeight="1"/>
    <row r="6402" ht="19.5" customHeight="1"/>
    <row r="6403" ht="19.5" customHeight="1"/>
    <row r="6404" ht="19.5" customHeight="1"/>
    <row r="6405" ht="19.5" customHeight="1"/>
    <row r="6406" ht="19.5" customHeight="1"/>
    <row r="6407" ht="19.5" customHeight="1"/>
    <row r="6408" ht="19.5" customHeight="1"/>
    <row r="6409" ht="19.5" customHeight="1"/>
    <row r="6410" ht="19.5" customHeight="1"/>
    <row r="6411" ht="19.5" customHeight="1"/>
    <row r="6412" ht="19.5" customHeight="1"/>
    <row r="6413" ht="19.5" customHeight="1"/>
    <row r="6414" ht="19.5" customHeight="1"/>
    <row r="6415" ht="19.5" customHeight="1"/>
    <row r="6416" ht="19.5" customHeight="1"/>
    <row r="6417" ht="19.5" customHeight="1"/>
    <row r="6418" ht="19.5" customHeight="1"/>
    <row r="6419" ht="19.5" customHeight="1"/>
    <row r="6420" ht="19.5" customHeight="1"/>
    <row r="6421" ht="19.5" customHeight="1"/>
    <row r="6422" ht="19.5" customHeight="1"/>
    <row r="6423" ht="19.5" customHeight="1"/>
    <row r="6424" ht="19.5" customHeight="1"/>
    <row r="6425" ht="19.5" customHeight="1"/>
    <row r="6426" ht="19.5" customHeight="1"/>
    <row r="6427" ht="19.5" customHeight="1"/>
    <row r="6428" ht="19.5" customHeight="1"/>
    <row r="6429" ht="19.5" customHeight="1"/>
    <row r="6430" ht="19.5" customHeight="1"/>
    <row r="6431" ht="19.5" customHeight="1"/>
    <row r="6432" ht="19.5" customHeight="1"/>
    <row r="6433" ht="19.5" customHeight="1"/>
    <row r="6434" ht="19.5" customHeight="1"/>
    <row r="6435" ht="19.5" customHeight="1"/>
    <row r="6436" ht="19.5" customHeight="1"/>
    <row r="6437" ht="19.5" customHeight="1"/>
    <row r="6438" ht="19.5" customHeight="1"/>
    <row r="6439" ht="19.5" customHeight="1"/>
    <row r="6440" ht="19.5" customHeight="1"/>
    <row r="6441" ht="19.5" customHeight="1"/>
    <row r="6442" ht="19.5" customHeight="1"/>
    <row r="6443" ht="19.5" customHeight="1"/>
    <row r="6444" ht="19.5" customHeight="1"/>
    <row r="6445" ht="19.5" customHeight="1"/>
    <row r="6446" ht="19.5" customHeight="1"/>
    <row r="6447" ht="19.5" customHeight="1"/>
    <row r="6448" ht="19.5" customHeight="1"/>
    <row r="6449" ht="19.5" customHeight="1"/>
    <row r="6450" ht="19.5" customHeight="1"/>
    <row r="6451" ht="19.5" customHeight="1"/>
    <row r="6452" ht="19.5" customHeight="1"/>
    <row r="6453" ht="19.5" customHeight="1"/>
    <row r="6454" ht="19.5" customHeight="1"/>
    <row r="6455" ht="19.5" customHeight="1"/>
    <row r="6456" ht="19.5" customHeight="1"/>
    <row r="6457" ht="19.5" customHeight="1"/>
    <row r="6458" ht="19.5" customHeight="1"/>
    <row r="6459" ht="19.5" customHeight="1"/>
    <row r="6460" ht="19.5" customHeight="1"/>
    <row r="6461" ht="19.5" customHeight="1"/>
    <row r="6462" ht="19.5" customHeight="1"/>
    <row r="6463" ht="19.5" customHeight="1"/>
    <row r="6464" ht="19.5" customHeight="1"/>
    <row r="6465" ht="19.5" customHeight="1"/>
    <row r="6466" ht="19.5" customHeight="1"/>
    <row r="6467" ht="19.5" customHeight="1"/>
    <row r="6468" ht="19.5" customHeight="1"/>
    <row r="6469" ht="19.5" customHeight="1"/>
    <row r="6470" ht="19.5" customHeight="1"/>
    <row r="6471" ht="19.5" customHeight="1"/>
    <row r="6472" ht="19.5" customHeight="1"/>
    <row r="6473" ht="19.5" customHeight="1"/>
    <row r="6474" ht="19.5" customHeight="1"/>
    <row r="6475" ht="19.5" customHeight="1"/>
    <row r="6476" ht="19.5" customHeight="1"/>
    <row r="6477" ht="19.5" customHeight="1"/>
    <row r="6478" ht="19.5" customHeight="1"/>
    <row r="6479" ht="19.5" customHeight="1"/>
    <row r="6480" ht="19.5" customHeight="1"/>
    <row r="6481" ht="19.5" customHeight="1"/>
    <row r="6482" ht="19.5" customHeight="1"/>
    <row r="6483" ht="19.5" customHeight="1"/>
    <row r="6484" ht="19.5" customHeight="1"/>
    <row r="6485" ht="19.5" customHeight="1"/>
    <row r="6486" ht="19.5" customHeight="1"/>
    <row r="6487" ht="19.5" customHeight="1"/>
    <row r="6488" ht="19.5" customHeight="1"/>
    <row r="6489" ht="19.5" customHeight="1"/>
    <row r="6490" ht="19.5" customHeight="1"/>
    <row r="6491" ht="19.5" customHeight="1"/>
    <row r="6492" ht="19.5" customHeight="1"/>
    <row r="6493" ht="19.5" customHeight="1"/>
    <row r="6494" ht="19.5" customHeight="1"/>
    <row r="6495" ht="19.5" customHeight="1"/>
    <row r="6496" ht="19.5" customHeight="1"/>
    <row r="6497" ht="19.5" customHeight="1"/>
    <row r="6498" ht="19.5" customHeight="1"/>
    <row r="6499" ht="19.5" customHeight="1"/>
    <row r="6500" ht="19.5" customHeight="1"/>
    <row r="6501" ht="19.5" customHeight="1"/>
    <row r="6502" ht="19.5" customHeight="1"/>
    <row r="6503" ht="19.5" customHeight="1"/>
    <row r="6504" ht="19.5" customHeight="1"/>
    <row r="6505" ht="19.5" customHeight="1"/>
    <row r="6506" ht="19.5" customHeight="1"/>
    <row r="6507" ht="19.5" customHeight="1"/>
    <row r="6508" ht="19.5" customHeight="1"/>
    <row r="6509" ht="19.5" customHeight="1"/>
    <row r="6510" ht="19.5" customHeight="1"/>
    <row r="6511" ht="19.5" customHeight="1"/>
    <row r="6512" ht="19.5" customHeight="1"/>
    <row r="6513" ht="19.5" customHeight="1"/>
    <row r="6514" ht="19.5" customHeight="1"/>
    <row r="6515" ht="19.5" customHeight="1"/>
    <row r="6516" ht="19.5" customHeight="1"/>
    <row r="6517" ht="19.5" customHeight="1"/>
    <row r="6518" ht="19.5" customHeight="1"/>
    <row r="6519" ht="19.5" customHeight="1"/>
    <row r="6520" ht="19.5" customHeight="1"/>
    <row r="6521" ht="19.5" customHeight="1"/>
    <row r="6522" ht="19.5" customHeight="1"/>
    <row r="6523" ht="19.5" customHeight="1"/>
    <row r="6524" ht="19.5" customHeight="1"/>
    <row r="6525" ht="19.5" customHeight="1"/>
    <row r="6526" ht="19.5" customHeight="1"/>
    <row r="6527" ht="19.5" customHeight="1"/>
    <row r="6528" ht="19.5" customHeight="1"/>
    <row r="6529" ht="19.5" customHeight="1"/>
    <row r="6530" ht="19.5" customHeight="1"/>
    <row r="6531" ht="19.5" customHeight="1"/>
    <row r="6532" ht="19.5" customHeight="1"/>
    <row r="6533" ht="19.5" customHeight="1"/>
    <row r="6534" ht="19.5" customHeight="1"/>
    <row r="6535" ht="19.5" customHeight="1"/>
    <row r="6536" ht="19.5" customHeight="1"/>
    <row r="6537" ht="19.5" customHeight="1"/>
    <row r="6538" ht="19.5" customHeight="1"/>
    <row r="6539" ht="19.5" customHeight="1"/>
    <row r="6540" ht="19.5" customHeight="1"/>
    <row r="6541" ht="19.5" customHeight="1"/>
    <row r="6542" ht="19.5" customHeight="1"/>
    <row r="6543" ht="19.5" customHeight="1"/>
    <row r="6544" ht="19.5" customHeight="1"/>
    <row r="6545" ht="19.5" customHeight="1"/>
    <row r="6546" ht="19.5" customHeight="1"/>
    <row r="6547" ht="19.5" customHeight="1"/>
    <row r="6548" ht="19.5" customHeight="1"/>
    <row r="6549" ht="19.5" customHeight="1"/>
    <row r="6550" ht="19.5" customHeight="1"/>
    <row r="6551" ht="19.5" customHeight="1"/>
    <row r="6552" ht="19.5" customHeight="1"/>
    <row r="6553" ht="19.5" customHeight="1"/>
    <row r="6554" ht="19.5" customHeight="1"/>
    <row r="6555" ht="19.5" customHeight="1"/>
    <row r="6556" ht="19.5" customHeight="1"/>
    <row r="6557" ht="19.5" customHeight="1"/>
    <row r="6558" ht="19.5" customHeight="1"/>
    <row r="6559" ht="19.5" customHeight="1"/>
    <row r="6560" ht="19.5" customHeight="1"/>
    <row r="6561" ht="19.5" customHeight="1"/>
    <row r="6562" ht="19.5" customHeight="1"/>
    <row r="6563" ht="19.5" customHeight="1"/>
    <row r="6564" ht="19.5" customHeight="1"/>
    <row r="6565" ht="19.5" customHeight="1"/>
    <row r="6566" ht="19.5" customHeight="1"/>
    <row r="6567" ht="19.5" customHeight="1"/>
    <row r="6568" ht="19.5" customHeight="1"/>
    <row r="6569" ht="19.5" customHeight="1"/>
    <row r="6570" ht="19.5" customHeight="1"/>
    <row r="6571" ht="19.5" customHeight="1"/>
    <row r="6572" ht="19.5" customHeight="1"/>
    <row r="6573" ht="19.5" customHeight="1"/>
    <row r="6574" ht="19.5" customHeight="1"/>
    <row r="6575" ht="19.5" customHeight="1"/>
    <row r="6576" ht="19.5" customHeight="1"/>
    <row r="6577" ht="19.5" customHeight="1"/>
    <row r="6578" ht="19.5" customHeight="1"/>
    <row r="6579" ht="19.5" customHeight="1"/>
    <row r="6580" ht="19.5" customHeight="1"/>
    <row r="6581" ht="19.5" customHeight="1"/>
    <row r="6582" ht="19.5" customHeight="1"/>
    <row r="6583" ht="19.5" customHeight="1"/>
    <row r="6584" ht="19.5" customHeight="1"/>
    <row r="6585" ht="19.5" customHeight="1"/>
    <row r="6586" ht="19.5" customHeight="1"/>
    <row r="6587" ht="19.5" customHeight="1"/>
    <row r="6588" ht="19.5" customHeight="1"/>
    <row r="6589" ht="19.5" customHeight="1"/>
    <row r="6590" ht="19.5" customHeight="1"/>
    <row r="6591" ht="19.5" customHeight="1"/>
    <row r="6592" ht="19.5" customHeight="1"/>
    <row r="6593" ht="19.5" customHeight="1"/>
    <row r="6594" ht="19.5" customHeight="1"/>
    <row r="6595" ht="19.5" customHeight="1"/>
    <row r="6596" ht="19.5" customHeight="1"/>
    <row r="6597" ht="19.5" customHeight="1"/>
    <row r="6598" ht="19.5" customHeight="1"/>
    <row r="6599" ht="19.5" customHeight="1"/>
    <row r="6600" ht="19.5" customHeight="1"/>
    <row r="6601" ht="19.5" customHeight="1"/>
    <row r="6602" ht="19.5" customHeight="1"/>
    <row r="6603" ht="19.5" customHeight="1"/>
    <row r="6604" ht="19.5" customHeight="1"/>
    <row r="6605" ht="19.5" customHeight="1"/>
    <row r="6606" ht="19.5" customHeight="1"/>
    <row r="6607" ht="19.5" customHeight="1"/>
    <row r="6608" ht="19.5" customHeight="1"/>
    <row r="6609" ht="19.5" customHeight="1"/>
    <row r="6610" ht="19.5" customHeight="1"/>
    <row r="6611" ht="19.5" customHeight="1"/>
    <row r="6612" ht="19.5" customHeight="1"/>
    <row r="6613" ht="19.5" customHeight="1"/>
    <row r="6614" ht="19.5" customHeight="1"/>
    <row r="6615" ht="19.5" customHeight="1"/>
    <row r="6616" ht="19.5" customHeight="1"/>
    <row r="6617" ht="19.5" customHeight="1"/>
    <row r="6618" ht="19.5" customHeight="1"/>
    <row r="6619" ht="19.5" customHeight="1"/>
    <row r="6620" ht="19.5" customHeight="1"/>
    <row r="6621" ht="19.5" customHeight="1"/>
    <row r="6622" ht="19.5" customHeight="1"/>
    <row r="6623" ht="19.5" customHeight="1"/>
    <row r="6624" ht="19.5" customHeight="1"/>
    <row r="6625" ht="19.5" customHeight="1"/>
    <row r="6626" ht="19.5" customHeight="1"/>
    <row r="6627" ht="19.5" customHeight="1"/>
    <row r="6628" ht="19.5" customHeight="1"/>
    <row r="6629" ht="19.5" customHeight="1"/>
    <row r="6630" ht="19.5" customHeight="1"/>
    <row r="6631" ht="19.5" customHeight="1"/>
    <row r="6632" ht="19.5" customHeight="1"/>
    <row r="6633" ht="19.5" customHeight="1"/>
    <row r="6634" ht="19.5" customHeight="1"/>
    <row r="6635" ht="19.5" customHeight="1"/>
    <row r="6636" ht="19.5" customHeight="1"/>
    <row r="6637" ht="19.5" customHeight="1"/>
    <row r="6638" ht="19.5" customHeight="1"/>
    <row r="6639" ht="19.5" customHeight="1"/>
    <row r="6640" ht="19.5" customHeight="1"/>
    <row r="6641" ht="19.5" customHeight="1"/>
    <row r="6642" ht="19.5" customHeight="1"/>
    <row r="6643" ht="19.5" customHeight="1"/>
    <row r="6644" ht="19.5" customHeight="1"/>
    <row r="6645" ht="19.5" customHeight="1"/>
    <row r="6646" ht="19.5" customHeight="1"/>
    <row r="6647" ht="19.5" customHeight="1"/>
    <row r="6648" ht="19.5" customHeight="1"/>
    <row r="6649" ht="19.5" customHeight="1"/>
    <row r="6650" ht="19.5" customHeight="1"/>
    <row r="6651" ht="19.5" customHeight="1"/>
    <row r="6652" ht="19.5" customHeight="1"/>
    <row r="6653" ht="19.5" customHeight="1"/>
    <row r="6654" ht="19.5" customHeight="1"/>
    <row r="6655" ht="19.5" customHeight="1"/>
    <row r="6656" ht="19.5" customHeight="1"/>
    <row r="6657" ht="19.5" customHeight="1"/>
    <row r="6658" ht="19.5" customHeight="1"/>
    <row r="6659" ht="19.5" customHeight="1"/>
    <row r="6660" ht="19.5" customHeight="1"/>
    <row r="6661" ht="19.5" customHeight="1"/>
    <row r="6662" ht="19.5" customHeight="1"/>
    <row r="6663" ht="19.5" customHeight="1"/>
    <row r="6664" ht="19.5" customHeight="1"/>
    <row r="6665" ht="19.5" customHeight="1"/>
    <row r="6666" ht="19.5" customHeight="1"/>
    <row r="6667" ht="19.5" customHeight="1"/>
    <row r="6668" ht="19.5" customHeight="1"/>
    <row r="6669" ht="19.5" customHeight="1"/>
    <row r="6670" ht="19.5" customHeight="1"/>
    <row r="6671" ht="19.5" customHeight="1"/>
    <row r="6672" ht="19.5" customHeight="1"/>
    <row r="6673" ht="19.5" customHeight="1"/>
    <row r="6674" ht="19.5" customHeight="1"/>
    <row r="6675" ht="19.5" customHeight="1"/>
    <row r="6676" ht="19.5" customHeight="1"/>
    <row r="6677" ht="19.5" customHeight="1"/>
    <row r="6678" ht="19.5" customHeight="1"/>
    <row r="6679" ht="19.5" customHeight="1"/>
    <row r="6680" ht="19.5" customHeight="1"/>
    <row r="6681" ht="19.5" customHeight="1"/>
    <row r="6682" ht="19.5" customHeight="1"/>
    <row r="6683" ht="19.5" customHeight="1"/>
    <row r="6684" ht="19.5" customHeight="1"/>
    <row r="6685" ht="19.5" customHeight="1"/>
    <row r="6686" ht="19.5" customHeight="1"/>
    <row r="6687" ht="19.5" customHeight="1"/>
    <row r="6688" ht="19.5" customHeight="1"/>
    <row r="6689" ht="19.5" customHeight="1"/>
    <row r="6690" ht="19.5" customHeight="1"/>
    <row r="6691" ht="19.5" customHeight="1"/>
    <row r="6692" ht="19.5" customHeight="1"/>
    <row r="6693" ht="19.5" customHeight="1"/>
    <row r="6694" ht="19.5" customHeight="1"/>
    <row r="6695" ht="19.5" customHeight="1"/>
    <row r="6696" ht="19.5" customHeight="1"/>
    <row r="6697" ht="19.5" customHeight="1"/>
    <row r="6698" ht="19.5" customHeight="1"/>
    <row r="6699" ht="19.5" customHeight="1"/>
    <row r="6700" ht="19.5" customHeight="1"/>
    <row r="6701" ht="19.5" customHeight="1"/>
    <row r="6702" ht="19.5" customHeight="1"/>
    <row r="6703" ht="19.5" customHeight="1"/>
    <row r="6704" ht="19.5" customHeight="1"/>
    <row r="6705" ht="19.5" customHeight="1"/>
    <row r="6706" ht="19.5" customHeight="1"/>
    <row r="6707" ht="19.5" customHeight="1"/>
    <row r="6708" ht="19.5" customHeight="1"/>
    <row r="6709" ht="19.5" customHeight="1"/>
    <row r="6710" ht="19.5" customHeight="1"/>
    <row r="6711" ht="19.5" customHeight="1"/>
    <row r="6712" ht="19.5" customHeight="1"/>
    <row r="6713" ht="19.5" customHeight="1"/>
    <row r="6714" ht="19.5" customHeight="1"/>
    <row r="6715" ht="19.5" customHeight="1"/>
    <row r="6716" ht="19.5" customHeight="1"/>
    <row r="6717" ht="19.5" customHeight="1"/>
    <row r="6718" ht="19.5" customHeight="1"/>
    <row r="6719" ht="19.5" customHeight="1"/>
    <row r="6720" ht="19.5" customHeight="1"/>
    <row r="6721" ht="19.5" customHeight="1"/>
    <row r="6722" ht="19.5" customHeight="1"/>
    <row r="6723" ht="19.5" customHeight="1"/>
    <row r="6724" ht="19.5" customHeight="1"/>
    <row r="6725" ht="19.5" customHeight="1"/>
    <row r="6726" ht="19.5" customHeight="1"/>
    <row r="6727" ht="19.5" customHeight="1"/>
    <row r="6728" ht="19.5" customHeight="1"/>
    <row r="6729" ht="19.5" customHeight="1"/>
    <row r="6730" ht="19.5" customHeight="1"/>
    <row r="6731" ht="19.5" customHeight="1"/>
    <row r="6732" ht="19.5" customHeight="1"/>
    <row r="6733" ht="19.5" customHeight="1"/>
    <row r="6734" ht="19.5" customHeight="1"/>
    <row r="6735" ht="19.5" customHeight="1"/>
    <row r="6736" ht="19.5" customHeight="1"/>
    <row r="6737" ht="19.5" customHeight="1"/>
    <row r="6738" ht="19.5" customHeight="1"/>
    <row r="6739" ht="19.5" customHeight="1"/>
    <row r="6740" ht="19.5" customHeight="1"/>
    <row r="6741" ht="19.5" customHeight="1"/>
    <row r="6742" ht="19.5" customHeight="1"/>
    <row r="6743" ht="19.5" customHeight="1"/>
    <row r="6744" ht="19.5" customHeight="1"/>
    <row r="6745" ht="19.5" customHeight="1"/>
    <row r="6746" ht="19.5" customHeight="1"/>
    <row r="6747" ht="19.5" customHeight="1"/>
    <row r="6748" ht="19.5" customHeight="1"/>
    <row r="6749" ht="19.5" customHeight="1"/>
    <row r="6750" ht="19.5" customHeight="1"/>
    <row r="6751" ht="19.5" customHeight="1"/>
    <row r="6752" ht="19.5" customHeight="1"/>
    <row r="6753" ht="19.5" customHeight="1"/>
    <row r="6754" ht="19.5" customHeight="1"/>
    <row r="6755" ht="19.5" customHeight="1"/>
    <row r="6756" ht="19.5" customHeight="1"/>
    <row r="6757" ht="19.5" customHeight="1"/>
    <row r="6758" ht="19.5" customHeight="1"/>
    <row r="6759" ht="19.5" customHeight="1"/>
    <row r="6760" ht="19.5" customHeight="1"/>
    <row r="6761" ht="19.5" customHeight="1"/>
    <row r="6762" ht="19.5" customHeight="1"/>
    <row r="6763" ht="19.5" customHeight="1"/>
    <row r="6764" ht="19.5" customHeight="1"/>
    <row r="6765" ht="19.5" customHeight="1"/>
    <row r="6766" ht="19.5" customHeight="1"/>
    <row r="6767" ht="19.5" customHeight="1"/>
    <row r="6768" ht="19.5" customHeight="1"/>
    <row r="6769" ht="19.5" customHeight="1"/>
    <row r="6770" ht="19.5" customHeight="1"/>
    <row r="6771" ht="19.5" customHeight="1"/>
    <row r="6772" ht="19.5" customHeight="1"/>
    <row r="6773" ht="19.5" customHeight="1"/>
    <row r="6774" ht="19.5" customHeight="1"/>
    <row r="6775" ht="19.5" customHeight="1"/>
    <row r="6776" ht="19.5" customHeight="1"/>
    <row r="6777" ht="19.5" customHeight="1"/>
    <row r="6778" ht="19.5" customHeight="1"/>
    <row r="6779" ht="19.5" customHeight="1"/>
    <row r="6780" ht="19.5" customHeight="1"/>
    <row r="6781" ht="19.5" customHeight="1"/>
    <row r="6782" ht="19.5" customHeight="1"/>
    <row r="6783" ht="19.5" customHeight="1"/>
    <row r="6784" ht="19.5" customHeight="1"/>
    <row r="6785" ht="19.5" customHeight="1"/>
    <row r="6786" ht="19.5" customHeight="1"/>
    <row r="6787" ht="19.5" customHeight="1"/>
    <row r="6788" ht="19.5" customHeight="1"/>
    <row r="6789" ht="19.5" customHeight="1"/>
    <row r="6790" ht="19.5" customHeight="1"/>
    <row r="6791" ht="19.5" customHeight="1"/>
    <row r="6792" ht="19.5" customHeight="1"/>
    <row r="6793" ht="19.5" customHeight="1"/>
    <row r="6794" ht="19.5" customHeight="1"/>
    <row r="6795" ht="19.5" customHeight="1"/>
    <row r="6796" ht="19.5" customHeight="1"/>
    <row r="6797" ht="19.5" customHeight="1"/>
    <row r="6798" ht="19.5" customHeight="1"/>
    <row r="6799" ht="19.5" customHeight="1"/>
    <row r="6800" ht="19.5" customHeight="1"/>
    <row r="6801" ht="19.5" customHeight="1"/>
    <row r="6802" ht="19.5" customHeight="1"/>
    <row r="6803" ht="19.5" customHeight="1"/>
    <row r="6804" ht="19.5" customHeight="1"/>
    <row r="6805" ht="19.5" customHeight="1"/>
    <row r="6806" ht="19.5" customHeight="1"/>
    <row r="6807" ht="19.5" customHeight="1"/>
    <row r="6808" ht="19.5" customHeight="1"/>
    <row r="6809" ht="19.5" customHeight="1"/>
    <row r="6810" ht="19.5" customHeight="1"/>
    <row r="6811" ht="19.5" customHeight="1"/>
    <row r="6812" ht="19.5" customHeight="1"/>
    <row r="6813" ht="19.5" customHeight="1"/>
    <row r="6814" ht="19.5" customHeight="1"/>
    <row r="6815" ht="19.5" customHeight="1"/>
    <row r="6816" ht="19.5" customHeight="1"/>
    <row r="6817" ht="19.5" customHeight="1"/>
    <row r="6818" ht="19.5" customHeight="1"/>
    <row r="6819" ht="19.5" customHeight="1"/>
    <row r="6820" ht="19.5" customHeight="1"/>
    <row r="6821" ht="19.5" customHeight="1"/>
    <row r="6822" ht="19.5" customHeight="1"/>
    <row r="6823" ht="19.5" customHeight="1"/>
    <row r="6824" ht="19.5" customHeight="1"/>
    <row r="6825" ht="19.5" customHeight="1"/>
    <row r="6826" ht="19.5" customHeight="1"/>
    <row r="6827" ht="19.5" customHeight="1"/>
    <row r="6828" ht="19.5" customHeight="1"/>
    <row r="6829" ht="19.5" customHeight="1"/>
    <row r="6830" ht="19.5" customHeight="1"/>
    <row r="6831" ht="19.5" customHeight="1"/>
    <row r="6832" ht="19.5" customHeight="1"/>
    <row r="6833" ht="19.5" customHeight="1"/>
    <row r="6834" ht="19.5" customHeight="1"/>
    <row r="6835" ht="19.5" customHeight="1"/>
    <row r="6836" ht="19.5" customHeight="1"/>
    <row r="6837" ht="19.5" customHeight="1"/>
    <row r="6838" ht="19.5" customHeight="1"/>
    <row r="6839" ht="19.5" customHeight="1"/>
    <row r="6840" ht="19.5" customHeight="1"/>
    <row r="6841" ht="19.5" customHeight="1"/>
    <row r="6842" ht="19.5" customHeight="1"/>
    <row r="6843" ht="19.5" customHeight="1"/>
    <row r="6844" ht="19.5" customHeight="1"/>
    <row r="6845" ht="19.5" customHeight="1"/>
    <row r="6846" ht="19.5" customHeight="1"/>
    <row r="6847" ht="19.5" customHeight="1"/>
    <row r="6848" ht="19.5" customHeight="1"/>
    <row r="6849" ht="19.5" customHeight="1"/>
    <row r="6850" ht="19.5" customHeight="1"/>
    <row r="6851" ht="19.5" customHeight="1"/>
    <row r="6852" ht="19.5" customHeight="1"/>
    <row r="6853" ht="19.5" customHeight="1"/>
    <row r="6854" ht="19.5" customHeight="1"/>
    <row r="6855" ht="19.5" customHeight="1"/>
    <row r="6856" ht="19.5" customHeight="1"/>
    <row r="6857" ht="19.5" customHeight="1"/>
    <row r="6858" ht="19.5" customHeight="1"/>
    <row r="6859" ht="19.5" customHeight="1"/>
    <row r="6860" ht="19.5" customHeight="1"/>
    <row r="6861" ht="19.5" customHeight="1"/>
    <row r="6862" ht="19.5" customHeight="1"/>
    <row r="6863" ht="19.5" customHeight="1"/>
    <row r="6864" ht="19.5" customHeight="1"/>
    <row r="6865" ht="19.5" customHeight="1"/>
    <row r="6866" ht="19.5" customHeight="1"/>
    <row r="6867" ht="19.5" customHeight="1"/>
    <row r="6868" ht="19.5" customHeight="1"/>
    <row r="6869" ht="19.5" customHeight="1"/>
    <row r="6870" ht="19.5" customHeight="1"/>
    <row r="6871" ht="19.5" customHeight="1"/>
    <row r="6872" ht="19.5" customHeight="1"/>
    <row r="6873" ht="19.5" customHeight="1"/>
    <row r="6874" ht="19.5" customHeight="1"/>
    <row r="6875" ht="19.5" customHeight="1"/>
    <row r="6876" ht="19.5" customHeight="1"/>
    <row r="6877" ht="19.5" customHeight="1"/>
    <row r="6878" ht="19.5" customHeight="1"/>
    <row r="6879" ht="19.5" customHeight="1"/>
    <row r="6880" ht="19.5" customHeight="1"/>
    <row r="6881" ht="19.5" customHeight="1"/>
    <row r="6882" ht="19.5" customHeight="1"/>
    <row r="6883" ht="19.5" customHeight="1"/>
    <row r="6884" ht="19.5" customHeight="1"/>
    <row r="6885" ht="19.5" customHeight="1"/>
    <row r="6886" ht="19.5" customHeight="1"/>
    <row r="6887" ht="19.5" customHeight="1"/>
    <row r="6888" ht="19.5" customHeight="1"/>
    <row r="6889" ht="19.5" customHeight="1"/>
    <row r="6890" ht="19.5" customHeight="1"/>
    <row r="6891" ht="19.5" customHeight="1"/>
    <row r="6892" ht="19.5" customHeight="1"/>
    <row r="6893" ht="19.5" customHeight="1"/>
    <row r="6894" ht="19.5" customHeight="1"/>
    <row r="6895" ht="19.5" customHeight="1"/>
    <row r="6896" ht="19.5" customHeight="1"/>
    <row r="6897" ht="19.5" customHeight="1"/>
    <row r="6898" ht="19.5" customHeight="1"/>
    <row r="6899" ht="19.5" customHeight="1"/>
    <row r="6900" ht="19.5" customHeight="1"/>
    <row r="6901" ht="19.5" customHeight="1"/>
    <row r="6902" ht="19.5" customHeight="1"/>
    <row r="6903" ht="19.5" customHeight="1"/>
    <row r="6904" ht="19.5" customHeight="1"/>
    <row r="6905" ht="19.5" customHeight="1"/>
    <row r="6906" ht="19.5" customHeight="1"/>
    <row r="6907" ht="19.5" customHeight="1"/>
    <row r="6908" ht="19.5" customHeight="1"/>
    <row r="6909" ht="19.5" customHeight="1"/>
    <row r="6910" ht="19.5" customHeight="1"/>
    <row r="6911" ht="19.5" customHeight="1"/>
    <row r="6912" ht="19.5" customHeight="1"/>
    <row r="6913" ht="19.5" customHeight="1"/>
    <row r="6914" ht="19.5" customHeight="1"/>
    <row r="6915" ht="19.5" customHeight="1"/>
    <row r="6916" ht="19.5" customHeight="1"/>
    <row r="6917" ht="19.5" customHeight="1"/>
    <row r="6918" ht="19.5" customHeight="1"/>
    <row r="6919" ht="19.5" customHeight="1"/>
    <row r="6920" ht="19.5" customHeight="1"/>
    <row r="6921" ht="19.5" customHeight="1"/>
    <row r="6922" ht="19.5" customHeight="1"/>
    <row r="6923" ht="19.5" customHeight="1"/>
    <row r="6924" ht="19.5" customHeight="1"/>
    <row r="6925" ht="19.5" customHeight="1"/>
    <row r="6926" ht="19.5" customHeight="1"/>
    <row r="6927" ht="19.5" customHeight="1"/>
    <row r="6928" ht="19.5" customHeight="1"/>
    <row r="6929" ht="19.5" customHeight="1"/>
    <row r="6930" ht="19.5" customHeight="1"/>
    <row r="6931" ht="19.5" customHeight="1"/>
    <row r="6932" ht="19.5" customHeight="1"/>
    <row r="6933" ht="19.5" customHeight="1"/>
    <row r="6934" ht="19.5" customHeight="1"/>
    <row r="6935" ht="19.5" customHeight="1"/>
    <row r="6936" ht="19.5" customHeight="1"/>
    <row r="6937" ht="19.5" customHeight="1"/>
    <row r="6938" ht="19.5" customHeight="1"/>
    <row r="6939" ht="19.5" customHeight="1"/>
    <row r="6940" ht="19.5" customHeight="1"/>
    <row r="6941" ht="19.5" customHeight="1"/>
    <row r="6942" ht="19.5" customHeight="1"/>
    <row r="6943" ht="19.5" customHeight="1"/>
    <row r="6944" ht="19.5" customHeight="1"/>
    <row r="6945" ht="19.5" customHeight="1"/>
    <row r="6946" ht="19.5" customHeight="1"/>
    <row r="6947" ht="19.5" customHeight="1"/>
    <row r="6948" ht="19.5" customHeight="1"/>
    <row r="6949" ht="19.5" customHeight="1"/>
    <row r="6950" ht="19.5" customHeight="1"/>
    <row r="6951" ht="19.5" customHeight="1"/>
    <row r="6952" ht="19.5" customHeight="1"/>
    <row r="6953" ht="19.5" customHeight="1"/>
    <row r="6954" ht="19.5" customHeight="1"/>
    <row r="6955" ht="19.5" customHeight="1"/>
    <row r="6956" ht="19.5" customHeight="1"/>
    <row r="6957" ht="19.5" customHeight="1"/>
    <row r="6958" ht="19.5" customHeight="1"/>
    <row r="6959" ht="19.5" customHeight="1"/>
    <row r="6960" ht="19.5" customHeight="1"/>
    <row r="6961" ht="19.5" customHeight="1"/>
    <row r="6962" ht="19.5" customHeight="1"/>
    <row r="6963" ht="19.5" customHeight="1"/>
    <row r="6964" ht="19.5" customHeight="1"/>
    <row r="6965" ht="19.5" customHeight="1"/>
    <row r="6966" ht="19.5" customHeight="1"/>
    <row r="6967" ht="19.5" customHeight="1"/>
    <row r="6968" ht="19.5" customHeight="1"/>
    <row r="6969" ht="19.5" customHeight="1"/>
    <row r="6970" ht="19.5" customHeight="1"/>
    <row r="6971" ht="19.5" customHeight="1"/>
    <row r="6972" ht="19.5" customHeight="1"/>
    <row r="6973" ht="19.5" customHeight="1"/>
    <row r="6974" ht="19.5" customHeight="1"/>
    <row r="6975" ht="19.5" customHeight="1"/>
    <row r="6976" ht="19.5" customHeight="1"/>
    <row r="6977" ht="19.5" customHeight="1"/>
    <row r="6978" ht="19.5" customHeight="1"/>
    <row r="6979" ht="19.5" customHeight="1"/>
    <row r="6980" ht="19.5" customHeight="1"/>
    <row r="6981" ht="19.5" customHeight="1"/>
    <row r="6982" ht="19.5" customHeight="1"/>
    <row r="6983" ht="19.5" customHeight="1"/>
    <row r="6984" ht="19.5" customHeight="1"/>
    <row r="6985" ht="19.5" customHeight="1"/>
    <row r="6986" ht="19.5" customHeight="1"/>
    <row r="6987" ht="19.5" customHeight="1"/>
    <row r="6988" ht="19.5" customHeight="1"/>
    <row r="6989" ht="19.5" customHeight="1"/>
    <row r="6990" ht="19.5" customHeight="1"/>
    <row r="6991" ht="19.5" customHeight="1"/>
    <row r="6992" ht="19.5" customHeight="1"/>
    <row r="6993" ht="19.5" customHeight="1"/>
    <row r="6994" ht="19.5" customHeight="1"/>
    <row r="6995" ht="19.5" customHeight="1"/>
    <row r="6996" ht="19.5" customHeight="1"/>
    <row r="6997" ht="19.5" customHeight="1"/>
    <row r="6998" ht="19.5" customHeight="1"/>
    <row r="6999" ht="19.5" customHeight="1"/>
    <row r="7000" ht="19.5" customHeight="1"/>
    <row r="7001" ht="19.5" customHeight="1"/>
    <row r="7002" ht="19.5" customHeight="1"/>
    <row r="7003" ht="19.5" customHeight="1"/>
    <row r="7004" ht="19.5" customHeight="1"/>
    <row r="7005" ht="19.5" customHeight="1"/>
    <row r="7006" ht="19.5" customHeight="1"/>
    <row r="7007" ht="19.5" customHeight="1"/>
    <row r="7008" ht="19.5" customHeight="1"/>
    <row r="7009" ht="19.5" customHeight="1"/>
    <row r="7010" ht="19.5" customHeight="1"/>
    <row r="7011" ht="19.5" customHeight="1"/>
    <row r="7012" ht="19.5" customHeight="1"/>
    <row r="7013" ht="19.5" customHeight="1"/>
    <row r="7014" ht="19.5" customHeight="1"/>
    <row r="7015" ht="19.5" customHeight="1"/>
    <row r="7016" ht="19.5" customHeight="1"/>
    <row r="7017" ht="19.5" customHeight="1"/>
    <row r="7018" ht="19.5" customHeight="1"/>
    <row r="7019" ht="19.5" customHeight="1"/>
    <row r="7020" ht="19.5" customHeight="1"/>
    <row r="7021" ht="19.5" customHeight="1"/>
    <row r="7022" ht="19.5" customHeight="1"/>
    <row r="7023" ht="19.5" customHeight="1"/>
    <row r="7024" ht="19.5" customHeight="1"/>
    <row r="7025" ht="19.5" customHeight="1"/>
    <row r="7026" ht="19.5" customHeight="1"/>
    <row r="7027" ht="19.5" customHeight="1"/>
    <row r="7028" ht="19.5" customHeight="1"/>
    <row r="7029" ht="19.5" customHeight="1"/>
    <row r="7030" ht="19.5" customHeight="1"/>
    <row r="7031" ht="19.5" customHeight="1"/>
    <row r="7032" ht="19.5" customHeight="1"/>
    <row r="7033" ht="19.5" customHeight="1"/>
    <row r="7034" ht="19.5" customHeight="1"/>
    <row r="7035" ht="19.5" customHeight="1"/>
    <row r="7036" ht="19.5" customHeight="1"/>
    <row r="7037" ht="19.5" customHeight="1"/>
    <row r="7038" ht="19.5" customHeight="1"/>
    <row r="7039" ht="19.5" customHeight="1"/>
    <row r="7040" ht="19.5" customHeight="1"/>
    <row r="7041" ht="19.5" customHeight="1"/>
    <row r="7042" ht="19.5" customHeight="1"/>
    <row r="7043" ht="19.5" customHeight="1"/>
    <row r="7044" ht="19.5" customHeight="1"/>
    <row r="7045" ht="19.5" customHeight="1"/>
    <row r="7046" ht="19.5" customHeight="1"/>
    <row r="7047" ht="19.5" customHeight="1"/>
    <row r="7048" ht="19.5" customHeight="1"/>
    <row r="7049" ht="19.5" customHeight="1"/>
    <row r="7050" ht="19.5" customHeight="1"/>
    <row r="7051" ht="19.5" customHeight="1"/>
    <row r="7052" ht="19.5" customHeight="1"/>
    <row r="7053" ht="19.5" customHeight="1"/>
    <row r="7054" ht="19.5" customHeight="1"/>
    <row r="7055" ht="19.5" customHeight="1"/>
    <row r="7056" ht="19.5" customHeight="1"/>
    <row r="7057" ht="19.5" customHeight="1"/>
    <row r="7058" ht="19.5" customHeight="1"/>
    <row r="7059" ht="19.5" customHeight="1"/>
    <row r="7060" ht="19.5" customHeight="1"/>
    <row r="7061" ht="19.5" customHeight="1"/>
    <row r="7062" ht="19.5" customHeight="1"/>
    <row r="7063" ht="19.5" customHeight="1"/>
    <row r="7064" ht="19.5" customHeight="1"/>
    <row r="7065" ht="19.5" customHeight="1"/>
    <row r="7066" ht="19.5" customHeight="1"/>
    <row r="7067" ht="19.5" customHeight="1"/>
    <row r="7068" ht="19.5" customHeight="1"/>
    <row r="7069" ht="19.5" customHeight="1"/>
    <row r="7070" ht="19.5" customHeight="1"/>
    <row r="7071" ht="19.5" customHeight="1"/>
    <row r="7072" ht="19.5" customHeight="1"/>
    <row r="7073" ht="19.5" customHeight="1"/>
    <row r="7074" ht="19.5" customHeight="1"/>
    <row r="7075" ht="19.5" customHeight="1"/>
    <row r="7076" ht="19.5" customHeight="1"/>
    <row r="7077" ht="19.5" customHeight="1"/>
    <row r="7078" ht="19.5" customHeight="1"/>
    <row r="7079" ht="19.5" customHeight="1"/>
    <row r="7080" ht="19.5" customHeight="1"/>
    <row r="7081" ht="19.5" customHeight="1"/>
    <row r="7082" ht="19.5" customHeight="1"/>
    <row r="7083" ht="19.5" customHeight="1"/>
    <row r="7084" ht="19.5" customHeight="1"/>
    <row r="7085" ht="19.5" customHeight="1"/>
    <row r="7086" ht="19.5" customHeight="1"/>
    <row r="7087" ht="19.5" customHeight="1"/>
    <row r="7088" ht="19.5" customHeight="1"/>
    <row r="7089" ht="19.5" customHeight="1"/>
    <row r="7090" ht="19.5" customHeight="1"/>
    <row r="7091" ht="19.5" customHeight="1"/>
    <row r="7092" ht="19.5" customHeight="1"/>
    <row r="7093" ht="19.5" customHeight="1"/>
    <row r="7094" ht="19.5" customHeight="1"/>
    <row r="7095" ht="19.5" customHeight="1"/>
    <row r="7096" ht="19.5" customHeight="1"/>
    <row r="7097" ht="19.5" customHeight="1"/>
    <row r="7098" ht="19.5" customHeight="1"/>
    <row r="7099" ht="19.5" customHeight="1"/>
    <row r="7100" ht="19.5" customHeight="1"/>
    <row r="7101" ht="19.5" customHeight="1"/>
    <row r="7102" ht="19.5" customHeight="1"/>
    <row r="7103" ht="19.5" customHeight="1"/>
    <row r="7104" ht="19.5" customHeight="1"/>
    <row r="7105" ht="19.5" customHeight="1"/>
    <row r="7106" ht="19.5" customHeight="1"/>
    <row r="7107" ht="19.5" customHeight="1"/>
    <row r="7108" ht="19.5" customHeight="1"/>
    <row r="7109" ht="19.5" customHeight="1"/>
    <row r="7110" ht="19.5" customHeight="1"/>
    <row r="7111" ht="19.5" customHeight="1"/>
    <row r="7112" ht="19.5" customHeight="1"/>
    <row r="7113" ht="19.5" customHeight="1"/>
    <row r="7114" ht="19.5" customHeight="1"/>
    <row r="7115" ht="19.5" customHeight="1"/>
    <row r="7116" ht="19.5" customHeight="1"/>
    <row r="7117" ht="19.5" customHeight="1"/>
    <row r="7118" ht="19.5" customHeight="1"/>
    <row r="7119" ht="19.5" customHeight="1"/>
    <row r="7120" ht="19.5" customHeight="1"/>
    <row r="7121" ht="19.5" customHeight="1"/>
    <row r="7122" ht="19.5" customHeight="1"/>
    <row r="7123" ht="19.5" customHeight="1"/>
    <row r="7124" ht="19.5" customHeight="1"/>
    <row r="7125" ht="19.5" customHeight="1"/>
    <row r="7126" ht="19.5" customHeight="1"/>
    <row r="7127" ht="19.5" customHeight="1"/>
    <row r="7128" ht="19.5" customHeight="1"/>
    <row r="7129" ht="19.5" customHeight="1"/>
    <row r="7130" ht="19.5" customHeight="1"/>
    <row r="7131" ht="19.5" customHeight="1"/>
    <row r="7132" ht="19.5" customHeight="1"/>
    <row r="7133" ht="19.5" customHeight="1"/>
    <row r="7134" ht="19.5" customHeight="1"/>
    <row r="7135" ht="19.5" customHeight="1"/>
    <row r="7136" ht="19.5" customHeight="1"/>
    <row r="7137" ht="19.5" customHeight="1"/>
    <row r="7138" ht="19.5" customHeight="1"/>
    <row r="7139" ht="19.5" customHeight="1"/>
    <row r="7140" ht="19.5" customHeight="1"/>
    <row r="7141" ht="19.5" customHeight="1"/>
    <row r="7142" ht="19.5" customHeight="1"/>
    <row r="7143" ht="19.5" customHeight="1"/>
    <row r="7144" ht="19.5" customHeight="1"/>
    <row r="7145" ht="19.5" customHeight="1"/>
    <row r="7146" ht="19.5" customHeight="1"/>
    <row r="7147" ht="19.5" customHeight="1"/>
    <row r="7148" ht="19.5" customHeight="1"/>
    <row r="7149" ht="19.5" customHeight="1"/>
    <row r="7150" ht="19.5" customHeight="1"/>
    <row r="7151" ht="19.5" customHeight="1"/>
    <row r="7152" ht="19.5" customHeight="1"/>
    <row r="7153" ht="19.5" customHeight="1"/>
    <row r="7154" ht="19.5" customHeight="1"/>
    <row r="7155" ht="19.5" customHeight="1"/>
    <row r="7156" ht="19.5" customHeight="1"/>
    <row r="7157" ht="19.5" customHeight="1"/>
    <row r="7158" ht="19.5" customHeight="1"/>
    <row r="7159" ht="19.5" customHeight="1"/>
    <row r="7160" ht="19.5" customHeight="1"/>
    <row r="7161" ht="19.5" customHeight="1"/>
    <row r="7162" ht="19.5" customHeight="1"/>
    <row r="7163" ht="19.5" customHeight="1"/>
    <row r="7164" ht="19.5" customHeight="1"/>
    <row r="7165" ht="19.5" customHeight="1"/>
    <row r="7166" ht="19.5" customHeight="1"/>
    <row r="7167" ht="19.5" customHeight="1"/>
    <row r="7168" ht="19.5" customHeight="1"/>
    <row r="7169" ht="19.5" customHeight="1"/>
    <row r="7170" ht="19.5" customHeight="1"/>
    <row r="7171" ht="19.5" customHeight="1"/>
    <row r="7172" ht="19.5" customHeight="1"/>
    <row r="7173" ht="19.5" customHeight="1"/>
    <row r="7174" ht="19.5" customHeight="1"/>
    <row r="7175" ht="19.5" customHeight="1"/>
    <row r="7176" ht="19.5" customHeight="1"/>
    <row r="7177" ht="19.5" customHeight="1"/>
    <row r="7178" ht="19.5" customHeight="1"/>
    <row r="7179" ht="19.5" customHeight="1"/>
    <row r="7180" ht="19.5" customHeight="1"/>
    <row r="7181" ht="19.5" customHeight="1"/>
    <row r="7182" ht="19.5" customHeight="1"/>
    <row r="7183" ht="19.5" customHeight="1"/>
    <row r="7184" ht="19.5" customHeight="1"/>
    <row r="7185" ht="19.5" customHeight="1"/>
    <row r="7186" ht="19.5" customHeight="1"/>
    <row r="7187" ht="19.5" customHeight="1"/>
    <row r="7188" ht="19.5" customHeight="1"/>
    <row r="7189" ht="19.5" customHeight="1"/>
    <row r="7190" ht="19.5" customHeight="1"/>
    <row r="7191" ht="19.5" customHeight="1"/>
    <row r="7192" ht="19.5" customHeight="1"/>
    <row r="7193" ht="19.5" customHeight="1"/>
    <row r="7194" ht="19.5" customHeight="1"/>
    <row r="7195" ht="19.5" customHeight="1"/>
    <row r="7196" ht="19.5" customHeight="1"/>
    <row r="7197" ht="19.5" customHeight="1"/>
    <row r="7198" ht="19.5" customHeight="1"/>
    <row r="7199" ht="19.5" customHeight="1"/>
    <row r="7200" ht="19.5" customHeight="1"/>
    <row r="7201" ht="19.5" customHeight="1"/>
    <row r="7202" ht="19.5" customHeight="1"/>
    <row r="7203" ht="19.5" customHeight="1"/>
    <row r="7204" ht="19.5" customHeight="1"/>
    <row r="7205" ht="19.5" customHeight="1"/>
    <row r="7206" ht="19.5" customHeight="1"/>
    <row r="7207" ht="19.5" customHeight="1"/>
    <row r="7208" ht="19.5" customHeight="1"/>
    <row r="7209" ht="19.5" customHeight="1"/>
    <row r="7210" ht="19.5" customHeight="1"/>
    <row r="7211" ht="19.5" customHeight="1"/>
    <row r="7212" ht="19.5" customHeight="1"/>
    <row r="7213" ht="19.5" customHeight="1"/>
    <row r="7214" ht="19.5" customHeight="1"/>
    <row r="7215" ht="19.5" customHeight="1"/>
    <row r="7216" ht="19.5" customHeight="1"/>
    <row r="7217" ht="19.5" customHeight="1"/>
    <row r="7218" ht="19.5" customHeight="1"/>
    <row r="7219" ht="19.5" customHeight="1"/>
    <row r="7220" ht="19.5" customHeight="1"/>
    <row r="7221" ht="19.5" customHeight="1"/>
    <row r="7222" ht="19.5" customHeight="1"/>
    <row r="7223" ht="19.5" customHeight="1"/>
    <row r="7224" ht="19.5" customHeight="1"/>
    <row r="7225" ht="19.5" customHeight="1"/>
    <row r="7226" ht="19.5" customHeight="1"/>
    <row r="7227" ht="19.5" customHeight="1"/>
    <row r="7228" ht="19.5" customHeight="1"/>
    <row r="7229" ht="19.5" customHeight="1"/>
    <row r="7230" ht="19.5" customHeight="1"/>
    <row r="7231" ht="19.5" customHeight="1"/>
    <row r="7232" ht="19.5" customHeight="1"/>
    <row r="7233" ht="19.5" customHeight="1"/>
    <row r="7234" ht="19.5" customHeight="1"/>
    <row r="7235" ht="19.5" customHeight="1"/>
    <row r="7236" ht="19.5" customHeight="1"/>
    <row r="7237" ht="19.5" customHeight="1"/>
    <row r="7238" ht="19.5" customHeight="1"/>
    <row r="7239" ht="19.5" customHeight="1"/>
    <row r="7240" ht="19.5" customHeight="1"/>
    <row r="7241" ht="19.5" customHeight="1"/>
    <row r="7242" ht="19.5" customHeight="1"/>
    <row r="7243" ht="19.5" customHeight="1"/>
    <row r="7244" ht="19.5" customHeight="1"/>
    <row r="7245" ht="19.5" customHeight="1"/>
    <row r="7246" ht="19.5" customHeight="1"/>
    <row r="7247" ht="19.5" customHeight="1"/>
    <row r="7248" ht="19.5" customHeight="1"/>
    <row r="7249" ht="19.5" customHeight="1"/>
    <row r="7250" ht="19.5" customHeight="1"/>
    <row r="7251" ht="19.5" customHeight="1"/>
    <row r="7252" ht="19.5" customHeight="1"/>
    <row r="7253" ht="19.5" customHeight="1"/>
    <row r="7254" ht="19.5" customHeight="1"/>
    <row r="7255" ht="19.5" customHeight="1"/>
    <row r="7256" ht="19.5" customHeight="1"/>
    <row r="7257" ht="19.5" customHeight="1"/>
    <row r="7258" ht="19.5" customHeight="1"/>
    <row r="7259" ht="19.5" customHeight="1"/>
    <row r="7260" ht="19.5" customHeight="1"/>
    <row r="7261" ht="19.5" customHeight="1"/>
    <row r="7262" ht="19.5" customHeight="1"/>
    <row r="7263" ht="19.5" customHeight="1"/>
    <row r="7264" ht="19.5" customHeight="1"/>
    <row r="7265" ht="19.5" customHeight="1"/>
    <row r="7266" ht="19.5" customHeight="1"/>
    <row r="7267" ht="19.5" customHeight="1"/>
    <row r="7268" ht="19.5" customHeight="1"/>
    <row r="7269" ht="19.5" customHeight="1"/>
    <row r="7270" ht="19.5" customHeight="1"/>
    <row r="7271" ht="19.5" customHeight="1"/>
    <row r="7272" ht="19.5" customHeight="1"/>
    <row r="7273" ht="19.5" customHeight="1"/>
    <row r="7274" ht="19.5" customHeight="1"/>
    <row r="7275" ht="19.5" customHeight="1"/>
    <row r="7276" ht="19.5" customHeight="1"/>
    <row r="7277" ht="19.5" customHeight="1"/>
    <row r="7278" ht="19.5" customHeight="1"/>
    <row r="7279" ht="19.5" customHeight="1"/>
    <row r="7280" ht="19.5" customHeight="1"/>
    <row r="7281" ht="19.5" customHeight="1"/>
    <row r="7282" ht="19.5" customHeight="1"/>
    <row r="7283" ht="19.5" customHeight="1"/>
    <row r="7284" ht="19.5" customHeight="1"/>
    <row r="7285" ht="19.5" customHeight="1"/>
    <row r="7286" ht="19.5" customHeight="1"/>
    <row r="7287" ht="19.5" customHeight="1"/>
    <row r="7288" ht="19.5" customHeight="1"/>
    <row r="7289" ht="19.5" customHeight="1"/>
    <row r="7290" ht="19.5" customHeight="1"/>
    <row r="7291" ht="19.5" customHeight="1"/>
    <row r="7292" ht="19.5" customHeight="1"/>
    <row r="7293" ht="19.5" customHeight="1"/>
    <row r="7294" ht="19.5" customHeight="1"/>
    <row r="7295" ht="19.5" customHeight="1"/>
    <row r="7296" ht="19.5" customHeight="1"/>
    <row r="7297" ht="19.5" customHeight="1"/>
    <row r="7298" ht="19.5" customHeight="1"/>
    <row r="7299" ht="19.5" customHeight="1"/>
    <row r="7300" ht="19.5" customHeight="1"/>
    <row r="7301" ht="19.5" customHeight="1"/>
    <row r="7302" ht="19.5" customHeight="1"/>
    <row r="7303" ht="19.5" customHeight="1"/>
    <row r="7304" ht="19.5" customHeight="1"/>
    <row r="7305" ht="19.5" customHeight="1"/>
    <row r="7306" ht="19.5" customHeight="1"/>
    <row r="7307" ht="19.5" customHeight="1"/>
    <row r="7308" ht="19.5" customHeight="1"/>
    <row r="7309" ht="19.5" customHeight="1"/>
    <row r="7310" ht="19.5" customHeight="1"/>
    <row r="7311" ht="19.5" customHeight="1"/>
    <row r="7312" ht="19.5" customHeight="1"/>
    <row r="7313" ht="19.5" customHeight="1"/>
    <row r="7314" ht="19.5" customHeight="1"/>
    <row r="7315" ht="19.5" customHeight="1"/>
    <row r="7316" ht="19.5" customHeight="1"/>
    <row r="7317" ht="19.5" customHeight="1"/>
    <row r="7318" ht="19.5" customHeight="1"/>
    <row r="7319" ht="19.5" customHeight="1"/>
    <row r="7320" ht="19.5" customHeight="1"/>
    <row r="7321" ht="19.5" customHeight="1"/>
    <row r="7322" ht="19.5" customHeight="1"/>
    <row r="7323" ht="19.5" customHeight="1"/>
    <row r="7324" ht="19.5" customHeight="1"/>
    <row r="7325" ht="19.5" customHeight="1"/>
    <row r="7326" ht="19.5" customHeight="1"/>
    <row r="7327" ht="19.5" customHeight="1"/>
    <row r="7328" ht="19.5" customHeight="1"/>
    <row r="7329" ht="19.5" customHeight="1"/>
    <row r="7330" ht="19.5" customHeight="1"/>
    <row r="7331" ht="19.5" customHeight="1"/>
    <row r="7332" ht="19.5" customHeight="1"/>
    <row r="7333" ht="19.5" customHeight="1"/>
    <row r="7334" ht="19.5" customHeight="1"/>
    <row r="7335" ht="19.5" customHeight="1"/>
    <row r="7336" ht="19.5" customHeight="1"/>
    <row r="7337" ht="19.5" customHeight="1"/>
    <row r="7338" ht="19.5" customHeight="1"/>
    <row r="7339" ht="19.5" customHeight="1"/>
    <row r="7340" ht="19.5" customHeight="1"/>
    <row r="7341" ht="19.5" customHeight="1"/>
    <row r="7342" ht="19.5" customHeight="1"/>
    <row r="7343" ht="19.5" customHeight="1"/>
    <row r="7344" ht="19.5" customHeight="1"/>
    <row r="7345" ht="19.5" customHeight="1"/>
    <row r="7346" ht="19.5" customHeight="1"/>
    <row r="7347" ht="19.5" customHeight="1"/>
    <row r="7348" ht="19.5" customHeight="1"/>
    <row r="7349" ht="19.5" customHeight="1"/>
    <row r="7350" ht="19.5" customHeight="1"/>
    <row r="7351" ht="19.5" customHeight="1"/>
    <row r="7352" ht="19.5" customHeight="1"/>
    <row r="7353" ht="19.5" customHeight="1"/>
    <row r="7354" ht="19.5" customHeight="1"/>
    <row r="7355" ht="19.5" customHeight="1"/>
    <row r="7356" ht="19.5" customHeight="1"/>
    <row r="7357" ht="19.5" customHeight="1"/>
    <row r="7358" ht="19.5" customHeight="1"/>
    <row r="7359" ht="19.5" customHeight="1"/>
    <row r="7360" ht="19.5" customHeight="1"/>
    <row r="7361" ht="19.5" customHeight="1"/>
    <row r="7362" ht="19.5" customHeight="1"/>
    <row r="7363" ht="19.5" customHeight="1"/>
    <row r="7364" ht="19.5" customHeight="1"/>
    <row r="7365" ht="19.5" customHeight="1"/>
    <row r="7366" ht="19.5" customHeight="1"/>
    <row r="7367" ht="19.5" customHeight="1"/>
    <row r="7368" ht="19.5" customHeight="1"/>
    <row r="7369" ht="19.5" customHeight="1"/>
    <row r="7370" ht="19.5" customHeight="1"/>
    <row r="7371" ht="19.5" customHeight="1"/>
    <row r="7372" ht="19.5" customHeight="1"/>
    <row r="7373" ht="19.5" customHeight="1"/>
    <row r="7374" ht="19.5" customHeight="1"/>
    <row r="7375" ht="19.5" customHeight="1"/>
    <row r="7376" ht="19.5" customHeight="1"/>
    <row r="7377" ht="19.5" customHeight="1"/>
    <row r="7378" ht="19.5" customHeight="1"/>
    <row r="7379" ht="19.5" customHeight="1"/>
    <row r="7380" ht="19.5" customHeight="1"/>
    <row r="7381" ht="19.5" customHeight="1"/>
    <row r="7382" ht="19.5" customHeight="1"/>
    <row r="7383" ht="19.5" customHeight="1"/>
    <row r="7384" ht="19.5" customHeight="1"/>
    <row r="7385" ht="19.5" customHeight="1"/>
    <row r="7386" ht="19.5" customHeight="1"/>
    <row r="7387" ht="19.5" customHeight="1"/>
    <row r="7388" ht="19.5" customHeight="1"/>
    <row r="7389" ht="19.5" customHeight="1"/>
    <row r="7390" ht="19.5" customHeight="1"/>
    <row r="7391" ht="19.5" customHeight="1"/>
    <row r="7392" ht="19.5" customHeight="1"/>
    <row r="7393" ht="19.5" customHeight="1"/>
    <row r="7394" ht="19.5" customHeight="1"/>
    <row r="7395" ht="19.5" customHeight="1"/>
    <row r="7396" ht="19.5" customHeight="1"/>
    <row r="7397" ht="19.5" customHeight="1"/>
    <row r="7398" ht="19.5" customHeight="1"/>
    <row r="7399" ht="19.5" customHeight="1"/>
    <row r="7400" ht="19.5" customHeight="1"/>
    <row r="7401" ht="19.5" customHeight="1"/>
    <row r="7402" ht="19.5" customHeight="1"/>
    <row r="7403" ht="19.5" customHeight="1"/>
    <row r="7404" ht="19.5" customHeight="1"/>
    <row r="7405" ht="19.5" customHeight="1"/>
    <row r="7406" ht="19.5" customHeight="1"/>
    <row r="7407" ht="19.5" customHeight="1"/>
    <row r="7408" ht="19.5" customHeight="1"/>
    <row r="7409" ht="19.5" customHeight="1"/>
    <row r="7410" ht="19.5" customHeight="1"/>
    <row r="7411" ht="19.5" customHeight="1"/>
    <row r="7412" ht="19.5" customHeight="1"/>
    <row r="7413" ht="19.5" customHeight="1"/>
    <row r="7414" ht="19.5" customHeight="1"/>
    <row r="7415" ht="19.5" customHeight="1"/>
    <row r="7416" ht="19.5" customHeight="1"/>
    <row r="7417" ht="19.5" customHeight="1"/>
    <row r="7418" ht="19.5" customHeight="1"/>
    <row r="7419" ht="19.5" customHeight="1"/>
    <row r="7420" ht="19.5" customHeight="1"/>
    <row r="7421" ht="19.5" customHeight="1"/>
    <row r="7422" ht="19.5" customHeight="1"/>
    <row r="7423" ht="19.5" customHeight="1"/>
    <row r="7424" ht="19.5" customHeight="1"/>
    <row r="7425" ht="19.5" customHeight="1"/>
    <row r="7426" ht="19.5" customHeight="1"/>
    <row r="7427" ht="19.5" customHeight="1"/>
    <row r="7428" ht="19.5" customHeight="1"/>
    <row r="7429" ht="19.5" customHeight="1"/>
    <row r="7430" ht="19.5" customHeight="1"/>
    <row r="7431" ht="19.5" customHeight="1"/>
    <row r="7432" ht="19.5" customHeight="1"/>
    <row r="7433" ht="19.5" customHeight="1"/>
    <row r="7434" ht="19.5" customHeight="1"/>
    <row r="7435" ht="19.5" customHeight="1"/>
    <row r="7436" ht="19.5" customHeight="1"/>
    <row r="7437" ht="19.5" customHeight="1"/>
    <row r="7438" ht="19.5" customHeight="1"/>
    <row r="7439" ht="19.5" customHeight="1"/>
    <row r="7440" ht="19.5" customHeight="1"/>
    <row r="7441" ht="19.5" customHeight="1"/>
    <row r="7442" ht="19.5" customHeight="1"/>
    <row r="7443" ht="19.5" customHeight="1"/>
    <row r="7444" ht="19.5" customHeight="1"/>
    <row r="7445" ht="19.5" customHeight="1"/>
    <row r="7446" ht="19.5" customHeight="1"/>
    <row r="7447" ht="19.5" customHeight="1"/>
    <row r="7448" ht="19.5" customHeight="1"/>
    <row r="7449" ht="19.5" customHeight="1"/>
    <row r="7450" ht="19.5" customHeight="1"/>
    <row r="7451" ht="19.5" customHeight="1"/>
    <row r="7452" ht="19.5" customHeight="1"/>
    <row r="7453" ht="19.5" customHeight="1"/>
    <row r="7454" ht="19.5" customHeight="1"/>
    <row r="7455" ht="19.5" customHeight="1"/>
    <row r="7456" ht="19.5" customHeight="1"/>
    <row r="7457" ht="19.5" customHeight="1"/>
    <row r="7458" ht="19.5" customHeight="1"/>
    <row r="7459" ht="19.5" customHeight="1"/>
    <row r="7460" ht="19.5" customHeight="1"/>
    <row r="7461" ht="19.5" customHeight="1"/>
    <row r="7462" ht="19.5" customHeight="1"/>
    <row r="7463" ht="19.5" customHeight="1"/>
    <row r="7464" ht="19.5" customHeight="1"/>
    <row r="7465" ht="19.5" customHeight="1"/>
    <row r="7466" ht="19.5" customHeight="1"/>
    <row r="7467" ht="19.5" customHeight="1"/>
    <row r="7468" ht="19.5" customHeight="1"/>
    <row r="7469" ht="19.5" customHeight="1"/>
    <row r="7470" ht="19.5" customHeight="1"/>
    <row r="7471" ht="19.5" customHeight="1"/>
    <row r="7472" ht="19.5" customHeight="1"/>
    <row r="7473" ht="19.5" customHeight="1"/>
    <row r="7474" ht="19.5" customHeight="1"/>
    <row r="7475" ht="19.5" customHeight="1"/>
    <row r="7476" ht="19.5" customHeight="1"/>
    <row r="7477" ht="19.5" customHeight="1"/>
    <row r="7478" ht="19.5" customHeight="1"/>
    <row r="7479" ht="19.5" customHeight="1"/>
    <row r="7480" ht="19.5" customHeight="1"/>
    <row r="7481" ht="19.5" customHeight="1"/>
    <row r="7482" ht="19.5" customHeight="1"/>
    <row r="7483" ht="19.5" customHeight="1"/>
    <row r="7484" ht="19.5" customHeight="1"/>
    <row r="7485" ht="19.5" customHeight="1"/>
    <row r="7486" ht="19.5" customHeight="1"/>
    <row r="7487" ht="19.5" customHeight="1"/>
    <row r="7488" ht="19.5" customHeight="1"/>
    <row r="7489" ht="19.5" customHeight="1"/>
    <row r="7490" ht="19.5" customHeight="1"/>
    <row r="7491" ht="19.5" customHeight="1"/>
    <row r="7492" ht="19.5" customHeight="1"/>
    <row r="7493" ht="19.5" customHeight="1"/>
    <row r="7494" ht="19.5" customHeight="1"/>
    <row r="7495" ht="19.5" customHeight="1"/>
    <row r="7496" ht="19.5" customHeight="1"/>
    <row r="7497" ht="19.5" customHeight="1"/>
    <row r="7498" ht="19.5" customHeight="1"/>
    <row r="7499" ht="19.5" customHeight="1"/>
    <row r="7500" ht="19.5" customHeight="1"/>
    <row r="7501" ht="19.5" customHeight="1"/>
    <row r="7502" ht="19.5" customHeight="1"/>
    <row r="7503" ht="19.5" customHeight="1"/>
    <row r="7504" ht="19.5" customHeight="1"/>
    <row r="7505" ht="19.5" customHeight="1"/>
    <row r="7506" ht="19.5" customHeight="1"/>
    <row r="7507" ht="19.5" customHeight="1"/>
    <row r="7508" ht="19.5" customHeight="1"/>
    <row r="7509" ht="19.5" customHeight="1"/>
    <row r="7510" ht="19.5" customHeight="1"/>
    <row r="7511" ht="19.5" customHeight="1"/>
    <row r="7512" ht="19.5" customHeight="1"/>
    <row r="7513" ht="19.5" customHeight="1"/>
    <row r="7514" ht="19.5" customHeight="1"/>
    <row r="7515" ht="19.5" customHeight="1"/>
    <row r="7516" ht="19.5" customHeight="1"/>
    <row r="7517" ht="19.5" customHeight="1"/>
    <row r="7518" ht="19.5" customHeight="1"/>
    <row r="7519" ht="19.5" customHeight="1"/>
    <row r="7520" ht="19.5" customHeight="1"/>
    <row r="7521" ht="19.5" customHeight="1"/>
    <row r="7522" ht="19.5" customHeight="1"/>
    <row r="7523" ht="19.5" customHeight="1"/>
    <row r="7524" ht="19.5" customHeight="1"/>
    <row r="7525" ht="19.5" customHeight="1"/>
    <row r="7526" ht="19.5" customHeight="1"/>
    <row r="7527" ht="19.5" customHeight="1"/>
    <row r="7528" ht="19.5" customHeight="1"/>
    <row r="7529" ht="19.5" customHeight="1"/>
    <row r="7530" ht="19.5" customHeight="1"/>
    <row r="7531" ht="19.5" customHeight="1"/>
    <row r="7532" ht="19.5" customHeight="1"/>
    <row r="7533" ht="19.5" customHeight="1"/>
    <row r="7534" ht="19.5" customHeight="1"/>
    <row r="7535" ht="19.5" customHeight="1"/>
    <row r="7536" ht="19.5" customHeight="1"/>
    <row r="7537" ht="19.5" customHeight="1"/>
    <row r="7538" ht="19.5" customHeight="1"/>
    <row r="7539" ht="19.5" customHeight="1"/>
    <row r="7540" ht="19.5" customHeight="1"/>
    <row r="7541" ht="19.5" customHeight="1"/>
    <row r="7542" ht="19.5" customHeight="1"/>
    <row r="7543" ht="19.5" customHeight="1"/>
    <row r="7544" ht="19.5" customHeight="1"/>
    <row r="7545" ht="19.5" customHeight="1"/>
    <row r="7546" ht="19.5" customHeight="1"/>
    <row r="7547" ht="19.5" customHeight="1"/>
    <row r="7548" ht="19.5" customHeight="1"/>
    <row r="7549" ht="19.5" customHeight="1"/>
    <row r="7550" ht="19.5" customHeight="1"/>
    <row r="7551" ht="19.5" customHeight="1"/>
    <row r="7552" ht="19.5" customHeight="1"/>
    <row r="7553" ht="19.5" customHeight="1"/>
    <row r="7554" ht="19.5" customHeight="1"/>
    <row r="7555" ht="19.5" customHeight="1"/>
    <row r="7556" ht="19.5" customHeight="1"/>
    <row r="7557" ht="19.5" customHeight="1"/>
    <row r="7558" ht="19.5" customHeight="1"/>
    <row r="7559" ht="19.5" customHeight="1"/>
    <row r="7560" ht="19.5" customHeight="1"/>
    <row r="7561" ht="19.5" customHeight="1"/>
    <row r="7562" ht="19.5" customHeight="1"/>
    <row r="7563" ht="19.5" customHeight="1"/>
    <row r="7564" ht="19.5" customHeight="1"/>
    <row r="7565" ht="19.5" customHeight="1"/>
    <row r="7566" ht="19.5" customHeight="1"/>
    <row r="7567" ht="19.5" customHeight="1"/>
    <row r="7568" ht="19.5" customHeight="1"/>
    <row r="7569" ht="19.5" customHeight="1"/>
    <row r="7570" ht="19.5" customHeight="1"/>
    <row r="7571" ht="19.5" customHeight="1"/>
    <row r="7572" ht="19.5" customHeight="1"/>
    <row r="7573" ht="19.5" customHeight="1"/>
    <row r="7574" ht="19.5" customHeight="1"/>
    <row r="7575" ht="19.5" customHeight="1"/>
    <row r="7576" ht="19.5" customHeight="1"/>
    <row r="7577" ht="19.5" customHeight="1"/>
    <row r="7578" ht="19.5" customHeight="1"/>
    <row r="7579" ht="19.5" customHeight="1"/>
    <row r="7580" ht="19.5" customHeight="1"/>
    <row r="7581" ht="19.5" customHeight="1"/>
    <row r="7582" ht="19.5" customHeight="1"/>
    <row r="7583" ht="19.5" customHeight="1"/>
    <row r="7584" ht="19.5" customHeight="1"/>
    <row r="7585" ht="19.5" customHeight="1"/>
    <row r="7586" ht="19.5" customHeight="1"/>
    <row r="7587" ht="19.5" customHeight="1"/>
    <row r="7588" ht="19.5" customHeight="1"/>
    <row r="7589" ht="19.5" customHeight="1"/>
    <row r="7590" ht="19.5" customHeight="1"/>
    <row r="7591" ht="19.5" customHeight="1"/>
    <row r="7592" ht="19.5" customHeight="1"/>
    <row r="7593" ht="19.5" customHeight="1"/>
    <row r="7594" ht="19.5" customHeight="1"/>
    <row r="7595" ht="19.5" customHeight="1"/>
    <row r="7596" ht="19.5" customHeight="1"/>
    <row r="7597" ht="19.5" customHeight="1"/>
    <row r="7598" ht="19.5" customHeight="1"/>
    <row r="7599" ht="19.5" customHeight="1"/>
    <row r="7600" ht="19.5" customHeight="1"/>
    <row r="7601" ht="19.5" customHeight="1"/>
    <row r="7602" ht="19.5" customHeight="1"/>
    <row r="7603" ht="19.5" customHeight="1"/>
    <row r="7604" ht="19.5" customHeight="1"/>
    <row r="7605" ht="19.5" customHeight="1"/>
    <row r="7606" ht="19.5" customHeight="1"/>
    <row r="7607" ht="19.5" customHeight="1"/>
    <row r="7608" ht="19.5" customHeight="1"/>
    <row r="7609" ht="19.5" customHeight="1"/>
    <row r="7610" ht="19.5" customHeight="1"/>
    <row r="7611" ht="19.5" customHeight="1"/>
    <row r="7612" ht="19.5" customHeight="1"/>
    <row r="7613" ht="19.5" customHeight="1"/>
    <row r="7614" ht="19.5" customHeight="1"/>
    <row r="7615" ht="19.5" customHeight="1"/>
    <row r="7616" ht="19.5" customHeight="1"/>
    <row r="7617" ht="19.5" customHeight="1"/>
    <row r="7618" ht="19.5" customHeight="1"/>
    <row r="7619" ht="19.5" customHeight="1"/>
    <row r="7620" ht="19.5" customHeight="1"/>
    <row r="7621" ht="19.5" customHeight="1"/>
    <row r="7622" ht="19.5" customHeight="1"/>
    <row r="7623" ht="19.5" customHeight="1"/>
    <row r="7624" ht="19.5" customHeight="1"/>
    <row r="7625" ht="19.5" customHeight="1"/>
    <row r="7626" ht="19.5" customHeight="1"/>
    <row r="7627" ht="19.5" customHeight="1"/>
    <row r="7628" ht="19.5" customHeight="1"/>
    <row r="7629" ht="19.5" customHeight="1"/>
    <row r="7630" ht="19.5" customHeight="1"/>
    <row r="7631" ht="19.5" customHeight="1"/>
    <row r="7632" ht="19.5" customHeight="1"/>
    <row r="7633" ht="19.5" customHeight="1"/>
    <row r="7634" ht="19.5" customHeight="1"/>
    <row r="7635" ht="19.5" customHeight="1"/>
    <row r="7636" ht="19.5" customHeight="1"/>
    <row r="7637" ht="19.5" customHeight="1"/>
    <row r="7638" ht="19.5" customHeight="1"/>
    <row r="7639" ht="19.5" customHeight="1"/>
    <row r="7640" ht="19.5" customHeight="1"/>
    <row r="7641" ht="19.5" customHeight="1"/>
    <row r="7642" ht="19.5" customHeight="1"/>
    <row r="7643" ht="19.5" customHeight="1"/>
    <row r="7644" ht="19.5" customHeight="1"/>
    <row r="7645" ht="19.5" customHeight="1"/>
    <row r="7646" ht="19.5" customHeight="1"/>
    <row r="7647" ht="19.5" customHeight="1"/>
    <row r="7648" ht="19.5" customHeight="1"/>
    <row r="7649" ht="19.5" customHeight="1"/>
    <row r="7650" ht="19.5" customHeight="1"/>
    <row r="7651" ht="19.5" customHeight="1"/>
    <row r="7652" ht="19.5" customHeight="1"/>
    <row r="7653" ht="19.5" customHeight="1"/>
    <row r="7654" ht="19.5" customHeight="1"/>
    <row r="7655" ht="19.5" customHeight="1"/>
    <row r="7656" ht="19.5" customHeight="1"/>
    <row r="7657" ht="19.5" customHeight="1"/>
    <row r="7658" ht="19.5" customHeight="1"/>
    <row r="7659" ht="19.5" customHeight="1"/>
    <row r="7660" ht="19.5" customHeight="1"/>
    <row r="7661" ht="19.5" customHeight="1"/>
    <row r="7662" ht="19.5" customHeight="1"/>
    <row r="7663" ht="19.5" customHeight="1"/>
    <row r="7664" ht="19.5" customHeight="1"/>
    <row r="7665" ht="19.5" customHeight="1"/>
    <row r="7666" ht="19.5" customHeight="1"/>
    <row r="7667" ht="19.5" customHeight="1"/>
    <row r="7668" ht="19.5" customHeight="1"/>
    <row r="7669" ht="19.5" customHeight="1"/>
    <row r="7670" ht="19.5" customHeight="1"/>
    <row r="7671" ht="19.5" customHeight="1"/>
    <row r="7672" ht="19.5" customHeight="1"/>
    <row r="7673" ht="19.5" customHeight="1"/>
    <row r="7674" ht="19.5" customHeight="1"/>
    <row r="7675" ht="19.5" customHeight="1"/>
    <row r="7676" ht="19.5" customHeight="1"/>
    <row r="7677" ht="19.5" customHeight="1"/>
    <row r="7678" ht="19.5" customHeight="1"/>
    <row r="7679" ht="19.5" customHeight="1"/>
    <row r="7680" ht="19.5" customHeight="1"/>
    <row r="7681" ht="19.5" customHeight="1"/>
    <row r="7682" ht="19.5" customHeight="1"/>
    <row r="7683" ht="19.5" customHeight="1"/>
    <row r="7684" ht="19.5" customHeight="1"/>
    <row r="7685" ht="19.5" customHeight="1"/>
    <row r="7686" ht="19.5" customHeight="1"/>
    <row r="7687" ht="19.5" customHeight="1"/>
    <row r="7688" ht="19.5" customHeight="1"/>
    <row r="7689" ht="19.5" customHeight="1"/>
    <row r="7690" ht="19.5" customHeight="1"/>
    <row r="7691" ht="19.5" customHeight="1"/>
    <row r="7692" ht="19.5" customHeight="1"/>
    <row r="7693" ht="19.5" customHeight="1"/>
    <row r="7694" ht="19.5" customHeight="1"/>
    <row r="7695" ht="19.5" customHeight="1"/>
    <row r="7696" ht="19.5" customHeight="1"/>
    <row r="7697" ht="19.5" customHeight="1"/>
    <row r="7698" ht="19.5" customHeight="1"/>
    <row r="7699" ht="19.5" customHeight="1"/>
    <row r="7700" ht="19.5" customHeight="1"/>
    <row r="7701" ht="19.5" customHeight="1"/>
    <row r="7702" ht="19.5" customHeight="1"/>
    <row r="7703" ht="19.5" customHeight="1"/>
    <row r="7704" ht="19.5" customHeight="1"/>
    <row r="7705" ht="19.5" customHeight="1"/>
    <row r="7706" ht="19.5" customHeight="1"/>
    <row r="7707" ht="19.5" customHeight="1"/>
    <row r="7708" ht="19.5" customHeight="1"/>
    <row r="7709" ht="19.5" customHeight="1"/>
    <row r="7710" ht="19.5" customHeight="1"/>
    <row r="7711" ht="19.5" customHeight="1"/>
    <row r="7712" ht="19.5" customHeight="1"/>
    <row r="7713" ht="19.5" customHeight="1"/>
    <row r="7714" ht="19.5" customHeight="1"/>
    <row r="7715" ht="19.5" customHeight="1"/>
    <row r="7716" ht="19.5" customHeight="1"/>
    <row r="7717" ht="19.5" customHeight="1"/>
    <row r="7718" ht="19.5" customHeight="1"/>
    <row r="7719" ht="19.5" customHeight="1"/>
    <row r="7720" ht="19.5" customHeight="1"/>
    <row r="7721" ht="19.5" customHeight="1"/>
    <row r="7722" ht="19.5" customHeight="1"/>
    <row r="7723" ht="19.5" customHeight="1"/>
    <row r="7724" ht="19.5" customHeight="1"/>
    <row r="7725" ht="19.5" customHeight="1"/>
    <row r="7726" ht="19.5" customHeight="1"/>
    <row r="7727" ht="19.5" customHeight="1"/>
    <row r="7728" ht="19.5" customHeight="1"/>
    <row r="7729" ht="19.5" customHeight="1"/>
    <row r="7730" ht="19.5" customHeight="1"/>
    <row r="7731" ht="19.5" customHeight="1"/>
    <row r="7732" ht="19.5" customHeight="1"/>
    <row r="7733" ht="19.5" customHeight="1"/>
    <row r="7734" ht="19.5" customHeight="1"/>
    <row r="7735" ht="19.5" customHeight="1"/>
    <row r="7736" ht="19.5" customHeight="1"/>
    <row r="7737" ht="19.5" customHeight="1"/>
    <row r="7738" ht="19.5" customHeight="1"/>
    <row r="7739" ht="19.5" customHeight="1"/>
    <row r="7740" ht="19.5" customHeight="1"/>
    <row r="7741" ht="19.5" customHeight="1"/>
    <row r="7742" ht="19.5" customHeight="1"/>
    <row r="7743" ht="19.5" customHeight="1"/>
    <row r="7744" ht="19.5" customHeight="1"/>
    <row r="7745" ht="19.5" customHeight="1"/>
    <row r="7746" ht="19.5" customHeight="1"/>
    <row r="7747" ht="19.5" customHeight="1"/>
    <row r="7748" ht="19.5" customHeight="1"/>
    <row r="7749" ht="19.5" customHeight="1"/>
    <row r="7750" ht="19.5" customHeight="1"/>
    <row r="7751" ht="19.5" customHeight="1"/>
    <row r="7752" ht="19.5" customHeight="1"/>
    <row r="7753" ht="19.5" customHeight="1"/>
    <row r="7754" ht="19.5" customHeight="1"/>
    <row r="7755" ht="19.5" customHeight="1"/>
    <row r="7756" ht="19.5" customHeight="1"/>
    <row r="7757" ht="19.5" customHeight="1"/>
    <row r="7758" ht="19.5" customHeight="1"/>
    <row r="7759" ht="19.5" customHeight="1"/>
    <row r="7760" ht="19.5" customHeight="1"/>
    <row r="7761" ht="19.5" customHeight="1"/>
    <row r="7762" ht="19.5" customHeight="1"/>
    <row r="7763" ht="19.5" customHeight="1"/>
    <row r="7764" ht="19.5" customHeight="1"/>
    <row r="7765" ht="19.5" customHeight="1"/>
    <row r="7766" ht="19.5" customHeight="1"/>
    <row r="7767" ht="19.5" customHeight="1"/>
    <row r="7768" ht="19.5" customHeight="1"/>
    <row r="7769" ht="19.5" customHeight="1"/>
    <row r="7770" ht="19.5" customHeight="1"/>
    <row r="7771" ht="19.5" customHeight="1"/>
    <row r="7772" ht="19.5" customHeight="1"/>
    <row r="7773" ht="19.5" customHeight="1"/>
    <row r="7774" ht="19.5" customHeight="1"/>
    <row r="7775" ht="19.5" customHeight="1"/>
    <row r="7776" ht="19.5" customHeight="1"/>
    <row r="7777" ht="19.5" customHeight="1"/>
    <row r="7778" ht="19.5" customHeight="1"/>
    <row r="7779" ht="19.5" customHeight="1"/>
    <row r="7780" ht="19.5" customHeight="1"/>
    <row r="7781" ht="19.5" customHeight="1"/>
    <row r="7782" ht="19.5" customHeight="1"/>
    <row r="7783" ht="19.5" customHeight="1"/>
    <row r="7784" ht="19.5" customHeight="1"/>
    <row r="7785" ht="19.5" customHeight="1"/>
    <row r="7786" ht="19.5" customHeight="1"/>
    <row r="7787" ht="19.5" customHeight="1"/>
    <row r="7788" ht="19.5" customHeight="1"/>
    <row r="7789" ht="19.5" customHeight="1"/>
    <row r="7790" ht="19.5" customHeight="1"/>
    <row r="7791" ht="19.5" customHeight="1"/>
    <row r="7792" ht="19.5" customHeight="1"/>
    <row r="7793" ht="19.5" customHeight="1"/>
    <row r="7794" ht="19.5" customHeight="1"/>
    <row r="7795" ht="19.5" customHeight="1"/>
    <row r="7796" ht="19.5" customHeight="1"/>
    <row r="7797" ht="19.5" customHeight="1"/>
    <row r="7798" ht="19.5" customHeight="1"/>
    <row r="7799" ht="19.5" customHeight="1"/>
    <row r="7800" ht="19.5" customHeight="1"/>
    <row r="7801" ht="19.5" customHeight="1"/>
    <row r="7802" ht="19.5" customHeight="1"/>
    <row r="7803" ht="19.5" customHeight="1"/>
    <row r="7804" ht="19.5" customHeight="1"/>
    <row r="7805" ht="19.5" customHeight="1"/>
    <row r="7806" ht="19.5" customHeight="1"/>
    <row r="7807" ht="19.5" customHeight="1"/>
    <row r="7808" ht="19.5" customHeight="1"/>
    <row r="7809" ht="19.5" customHeight="1"/>
    <row r="7810" ht="19.5" customHeight="1"/>
    <row r="7811" ht="19.5" customHeight="1"/>
    <row r="7812" ht="19.5" customHeight="1"/>
    <row r="7813" ht="19.5" customHeight="1"/>
    <row r="7814" ht="19.5" customHeight="1"/>
    <row r="7815" ht="19.5" customHeight="1"/>
    <row r="7816" ht="19.5" customHeight="1"/>
    <row r="7817" ht="19.5" customHeight="1"/>
    <row r="7818" ht="19.5" customHeight="1"/>
    <row r="7819" ht="19.5" customHeight="1"/>
    <row r="7820" ht="19.5" customHeight="1"/>
    <row r="7821" ht="19.5" customHeight="1"/>
    <row r="7822" ht="19.5" customHeight="1"/>
    <row r="7823" ht="19.5" customHeight="1"/>
    <row r="7824" ht="19.5" customHeight="1"/>
    <row r="7825" ht="19.5" customHeight="1"/>
    <row r="7826" ht="19.5" customHeight="1"/>
    <row r="7827" ht="19.5" customHeight="1"/>
    <row r="7828" ht="19.5" customHeight="1"/>
    <row r="7829" ht="19.5" customHeight="1"/>
    <row r="7830" ht="19.5" customHeight="1"/>
    <row r="7831" ht="19.5" customHeight="1"/>
    <row r="7832" ht="19.5" customHeight="1"/>
    <row r="7833" ht="19.5" customHeight="1"/>
    <row r="7834" ht="19.5" customHeight="1"/>
    <row r="7835" ht="19.5" customHeight="1"/>
    <row r="7836" ht="19.5" customHeight="1"/>
    <row r="7837" ht="19.5" customHeight="1"/>
    <row r="7838" ht="19.5" customHeight="1"/>
    <row r="7839" ht="19.5" customHeight="1"/>
    <row r="7840" ht="19.5" customHeight="1"/>
    <row r="7841" ht="19.5" customHeight="1"/>
    <row r="7842" ht="19.5" customHeight="1"/>
    <row r="7843" ht="19.5" customHeight="1"/>
    <row r="7844" ht="19.5" customHeight="1"/>
    <row r="7845" ht="19.5" customHeight="1"/>
    <row r="7846" ht="19.5" customHeight="1"/>
    <row r="7847" ht="19.5" customHeight="1"/>
    <row r="7848" ht="19.5" customHeight="1"/>
    <row r="7849" ht="19.5" customHeight="1"/>
    <row r="7850" ht="19.5" customHeight="1"/>
    <row r="7851" ht="19.5" customHeight="1"/>
    <row r="7852" ht="19.5" customHeight="1"/>
    <row r="7853" ht="19.5" customHeight="1"/>
    <row r="7854" ht="19.5" customHeight="1"/>
    <row r="7855" ht="19.5" customHeight="1"/>
    <row r="7856" ht="19.5" customHeight="1"/>
    <row r="7857" ht="19.5" customHeight="1"/>
    <row r="7858" ht="19.5" customHeight="1"/>
    <row r="7859" ht="19.5" customHeight="1"/>
    <row r="7860" ht="19.5" customHeight="1"/>
    <row r="7861" ht="19.5" customHeight="1"/>
    <row r="7862" ht="19.5" customHeight="1"/>
    <row r="7863" ht="19.5" customHeight="1"/>
    <row r="7864" ht="19.5" customHeight="1"/>
    <row r="7865" ht="19.5" customHeight="1"/>
    <row r="7866" ht="19.5" customHeight="1"/>
    <row r="7867" ht="19.5" customHeight="1"/>
    <row r="7868" ht="19.5" customHeight="1"/>
    <row r="7869" ht="19.5" customHeight="1"/>
    <row r="7870" ht="19.5" customHeight="1"/>
    <row r="7871" ht="19.5" customHeight="1"/>
    <row r="7872" ht="19.5" customHeight="1"/>
    <row r="7873" ht="19.5" customHeight="1"/>
    <row r="7874" ht="19.5" customHeight="1"/>
    <row r="7875" ht="19.5" customHeight="1"/>
    <row r="7876" ht="19.5" customHeight="1"/>
    <row r="7877" ht="19.5" customHeight="1"/>
    <row r="7878" ht="19.5" customHeight="1"/>
    <row r="7879" ht="19.5" customHeight="1"/>
    <row r="7880" ht="19.5" customHeight="1"/>
    <row r="7881" ht="19.5" customHeight="1"/>
    <row r="7882" ht="19.5" customHeight="1"/>
    <row r="7883" ht="19.5" customHeight="1"/>
    <row r="7884" ht="19.5" customHeight="1"/>
    <row r="7885" ht="19.5" customHeight="1"/>
    <row r="7886" ht="19.5" customHeight="1"/>
    <row r="7887" ht="19.5" customHeight="1"/>
    <row r="7888" ht="19.5" customHeight="1"/>
    <row r="7889" ht="19.5" customHeight="1"/>
    <row r="7890" ht="19.5" customHeight="1"/>
    <row r="7891" ht="19.5" customHeight="1"/>
    <row r="7892" ht="19.5" customHeight="1"/>
    <row r="7893" ht="19.5" customHeight="1"/>
    <row r="7894" ht="19.5" customHeight="1"/>
    <row r="7895" ht="19.5" customHeight="1"/>
    <row r="7896" ht="19.5" customHeight="1"/>
    <row r="7897" ht="19.5" customHeight="1"/>
    <row r="7898" ht="19.5" customHeight="1"/>
    <row r="7899" ht="19.5" customHeight="1"/>
    <row r="7900" ht="19.5" customHeight="1"/>
    <row r="7901" ht="19.5" customHeight="1"/>
    <row r="7902" ht="19.5" customHeight="1"/>
    <row r="7903" ht="19.5" customHeight="1"/>
    <row r="7904" ht="19.5" customHeight="1"/>
    <row r="7905" ht="19.5" customHeight="1"/>
    <row r="7906" ht="19.5" customHeight="1"/>
    <row r="7907" ht="19.5" customHeight="1"/>
    <row r="7908" ht="19.5" customHeight="1"/>
    <row r="7909" ht="19.5" customHeight="1"/>
    <row r="7910" ht="19.5" customHeight="1"/>
    <row r="7911" ht="19.5" customHeight="1"/>
    <row r="7912" ht="19.5" customHeight="1"/>
    <row r="7913" ht="19.5" customHeight="1"/>
    <row r="7914" ht="19.5" customHeight="1"/>
    <row r="7915" ht="19.5" customHeight="1"/>
    <row r="7916" ht="19.5" customHeight="1"/>
    <row r="7917" ht="19.5" customHeight="1"/>
    <row r="7918" ht="19.5" customHeight="1"/>
    <row r="7919" ht="19.5" customHeight="1"/>
    <row r="7920" ht="19.5" customHeight="1"/>
    <row r="7921" ht="19.5" customHeight="1"/>
    <row r="7922" ht="19.5" customHeight="1"/>
    <row r="7923" ht="19.5" customHeight="1"/>
    <row r="7924" ht="19.5" customHeight="1"/>
    <row r="7925" ht="19.5" customHeight="1"/>
    <row r="7926" ht="19.5" customHeight="1"/>
    <row r="7927" ht="19.5" customHeight="1"/>
    <row r="7928" ht="19.5" customHeight="1"/>
    <row r="7929" ht="19.5" customHeight="1"/>
    <row r="7930" ht="19.5" customHeight="1"/>
    <row r="7931" ht="19.5" customHeight="1"/>
    <row r="7932" ht="19.5" customHeight="1"/>
    <row r="7933" ht="19.5" customHeight="1"/>
    <row r="7934" ht="19.5" customHeight="1"/>
    <row r="7935" ht="19.5" customHeight="1"/>
    <row r="7936" ht="19.5" customHeight="1"/>
    <row r="7937" ht="19.5" customHeight="1"/>
    <row r="7938" ht="19.5" customHeight="1"/>
    <row r="7939" ht="19.5" customHeight="1"/>
    <row r="7940" ht="19.5" customHeight="1"/>
    <row r="7941" ht="19.5" customHeight="1"/>
    <row r="7942" ht="19.5" customHeight="1"/>
    <row r="7943" ht="19.5" customHeight="1"/>
    <row r="7944" ht="19.5" customHeight="1"/>
    <row r="7945" ht="19.5" customHeight="1"/>
    <row r="7946" ht="19.5" customHeight="1"/>
    <row r="7947" ht="19.5" customHeight="1"/>
    <row r="7948" ht="19.5" customHeight="1"/>
    <row r="7949" ht="19.5" customHeight="1"/>
    <row r="7950" ht="19.5" customHeight="1"/>
    <row r="7951" ht="19.5" customHeight="1"/>
    <row r="7952" ht="19.5" customHeight="1"/>
    <row r="7953" ht="19.5" customHeight="1"/>
    <row r="7954" ht="19.5" customHeight="1"/>
    <row r="7955" ht="19.5" customHeight="1"/>
    <row r="7956" ht="19.5" customHeight="1"/>
    <row r="7957" ht="19.5" customHeight="1"/>
    <row r="7958" ht="19.5" customHeight="1"/>
    <row r="7959" ht="19.5" customHeight="1"/>
    <row r="7960" ht="19.5" customHeight="1"/>
    <row r="7961" ht="19.5" customHeight="1"/>
    <row r="7962" ht="19.5" customHeight="1"/>
    <row r="7963" ht="19.5" customHeight="1"/>
    <row r="7964" ht="19.5" customHeight="1"/>
    <row r="7965" ht="19.5" customHeight="1"/>
    <row r="7966" ht="19.5" customHeight="1"/>
    <row r="7967" ht="19.5" customHeight="1"/>
    <row r="7968" ht="19.5" customHeight="1"/>
    <row r="7969" ht="19.5" customHeight="1"/>
    <row r="7970" ht="19.5" customHeight="1"/>
    <row r="7971" ht="19.5" customHeight="1"/>
    <row r="7972" ht="19.5" customHeight="1"/>
    <row r="7973" ht="19.5" customHeight="1"/>
    <row r="7974" ht="19.5" customHeight="1"/>
    <row r="7975" ht="19.5" customHeight="1"/>
    <row r="7976" ht="19.5" customHeight="1"/>
    <row r="7977" ht="19.5" customHeight="1"/>
    <row r="7978" ht="19.5" customHeight="1"/>
    <row r="7979" ht="19.5" customHeight="1"/>
    <row r="7980" ht="19.5" customHeight="1"/>
    <row r="7981" ht="19.5" customHeight="1"/>
    <row r="7982" ht="19.5" customHeight="1"/>
    <row r="7983" ht="19.5" customHeight="1"/>
    <row r="7984" ht="19.5" customHeight="1"/>
    <row r="7985" ht="19.5" customHeight="1"/>
    <row r="7986" ht="19.5" customHeight="1"/>
    <row r="7987" ht="19.5" customHeight="1"/>
    <row r="7988" ht="19.5" customHeight="1"/>
    <row r="7989" ht="19.5" customHeight="1"/>
    <row r="7990" ht="19.5" customHeight="1"/>
    <row r="7991" ht="19.5" customHeight="1"/>
    <row r="7992" ht="19.5" customHeight="1"/>
    <row r="7993" ht="19.5" customHeight="1"/>
    <row r="7994" ht="19.5" customHeight="1"/>
    <row r="7995" ht="19.5" customHeight="1"/>
    <row r="7996" ht="19.5" customHeight="1"/>
    <row r="7997" ht="19.5" customHeight="1"/>
    <row r="7998" ht="19.5" customHeight="1"/>
    <row r="7999" ht="19.5" customHeight="1"/>
    <row r="8000" ht="19.5" customHeight="1"/>
    <row r="8001" ht="19.5" customHeight="1"/>
    <row r="8002" ht="19.5" customHeight="1"/>
    <row r="8003" ht="19.5" customHeight="1"/>
    <row r="8004" ht="19.5" customHeight="1"/>
    <row r="8005" ht="19.5" customHeight="1"/>
    <row r="8006" ht="19.5" customHeight="1"/>
    <row r="8007" ht="19.5" customHeight="1"/>
    <row r="8008" ht="19.5" customHeight="1"/>
    <row r="8009" ht="19.5" customHeight="1"/>
    <row r="8010" ht="19.5" customHeight="1"/>
    <row r="8011" ht="19.5" customHeight="1"/>
    <row r="8012" ht="19.5" customHeight="1"/>
    <row r="8013" ht="19.5" customHeight="1"/>
    <row r="8014" ht="19.5" customHeight="1"/>
    <row r="8015" ht="19.5" customHeight="1"/>
    <row r="8016" ht="19.5" customHeight="1"/>
    <row r="8017" ht="19.5" customHeight="1"/>
    <row r="8018" ht="19.5" customHeight="1"/>
    <row r="8019" ht="19.5" customHeight="1"/>
    <row r="8020" ht="19.5" customHeight="1"/>
    <row r="8021" ht="19.5" customHeight="1"/>
    <row r="8022" ht="19.5" customHeight="1"/>
    <row r="8023" ht="19.5" customHeight="1"/>
    <row r="8024" ht="19.5" customHeight="1"/>
    <row r="8025" ht="19.5" customHeight="1"/>
    <row r="8026" ht="19.5" customHeight="1"/>
    <row r="8027" ht="19.5" customHeight="1"/>
    <row r="8028" ht="19.5" customHeight="1"/>
    <row r="8029" ht="19.5" customHeight="1"/>
    <row r="8030" ht="19.5" customHeight="1"/>
    <row r="8031" ht="19.5" customHeight="1"/>
    <row r="8032" ht="19.5" customHeight="1"/>
    <row r="8033" ht="19.5" customHeight="1"/>
    <row r="8034" ht="19.5" customHeight="1"/>
    <row r="8035" ht="19.5" customHeight="1"/>
    <row r="8036" ht="19.5" customHeight="1"/>
    <row r="8037" ht="19.5" customHeight="1"/>
    <row r="8038" ht="19.5" customHeight="1"/>
    <row r="8039" ht="19.5" customHeight="1"/>
    <row r="8040" ht="19.5" customHeight="1"/>
    <row r="8041" ht="19.5" customHeight="1"/>
    <row r="8042" ht="19.5" customHeight="1"/>
    <row r="8043" ht="19.5" customHeight="1"/>
    <row r="8044" ht="19.5" customHeight="1"/>
    <row r="8045" ht="19.5" customHeight="1"/>
    <row r="8046" ht="19.5" customHeight="1"/>
    <row r="8047" ht="19.5" customHeight="1"/>
    <row r="8048" ht="19.5" customHeight="1"/>
    <row r="8049" ht="19.5" customHeight="1"/>
    <row r="8050" ht="19.5" customHeight="1"/>
    <row r="8051" ht="19.5" customHeight="1"/>
    <row r="8052" ht="19.5" customHeight="1"/>
    <row r="8053" ht="19.5" customHeight="1"/>
    <row r="8054" ht="19.5" customHeight="1"/>
    <row r="8055" ht="19.5" customHeight="1"/>
    <row r="8056" ht="19.5" customHeight="1"/>
    <row r="8057" ht="19.5" customHeight="1"/>
    <row r="8058" ht="19.5" customHeight="1"/>
    <row r="8059" ht="19.5" customHeight="1"/>
    <row r="8060" ht="19.5" customHeight="1"/>
    <row r="8061" ht="19.5" customHeight="1"/>
    <row r="8062" ht="19.5" customHeight="1"/>
    <row r="8063" ht="19.5" customHeight="1"/>
    <row r="8064" ht="19.5" customHeight="1"/>
    <row r="8065" ht="19.5" customHeight="1"/>
    <row r="8066" ht="19.5" customHeight="1"/>
    <row r="8067" ht="19.5" customHeight="1"/>
    <row r="8068" ht="19.5" customHeight="1"/>
    <row r="8069" ht="19.5" customHeight="1"/>
    <row r="8070" ht="19.5" customHeight="1"/>
    <row r="8071" ht="19.5" customHeight="1"/>
    <row r="8072" ht="19.5" customHeight="1"/>
    <row r="8073" ht="19.5" customHeight="1"/>
    <row r="8074" ht="19.5" customHeight="1"/>
    <row r="8075" ht="19.5" customHeight="1"/>
    <row r="8076" ht="19.5" customHeight="1"/>
    <row r="8077" ht="19.5" customHeight="1"/>
    <row r="8078" ht="19.5" customHeight="1"/>
    <row r="8079" ht="19.5" customHeight="1"/>
    <row r="8080" ht="19.5" customHeight="1"/>
    <row r="8081" ht="19.5" customHeight="1"/>
    <row r="8082" ht="19.5" customHeight="1"/>
    <row r="8083" ht="19.5" customHeight="1"/>
    <row r="8084" ht="19.5" customHeight="1"/>
  </sheetData>
  <printOptions/>
  <pageMargins left="0.75" right="0.75" top="1" bottom="1" header="0.5" footer="0.5"/>
  <pageSetup fitToHeight="1" fitToWidth="1" horizontalDpi="600" verticalDpi="600" orientation="portrait" paperSize="9" scale="54" r:id="rId1"/>
  <rowBreaks count="1" manualBreakCount="1">
    <brk id="64" max="13" man="1"/>
  </rowBreaks>
  <colBreaks count="1" manualBreakCount="1">
    <brk id="14" max="9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O83"/>
  <sheetViews>
    <sheetView showGridLines="0" view="pageBreakPreview" zoomScale="70" zoomScaleNormal="75" zoomScaleSheetLayoutView="70" workbookViewId="0" topLeftCell="A40">
      <selection activeCell="B47" sqref="B47"/>
    </sheetView>
  </sheetViews>
  <sheetFormatPr defaultColWidth="9.77734375" defaultRowHeight="15.75"/>
  <cols>
    <col min="1" max="1" width="2.77734375" style="3" customWidth="1"/>
    <col min="2" max="2" width="3.5546875" style="3" customWidth="1"/>
    <col min="3" max="3" width="3.77734375" style="3" customWidth="1"/>
    <col min="4" max="7" width="9.77734375" style="3" customWidth="1"/>
    <col min="8" max="8" width="15.10546875" style="3" customWidth="1"/>
    <col min="9" max="9" width="13.10546875" style="3" customWidth="1"/>
    <col min="10" max="11" width="1.1171875" style="3" customWidth="1"/>
    <col min="12" max="12" width="2.77734375" style="3" customWidth="1"/>
    <col min="13" max="15" width="10.99609375" style="3" customWidth="1"/>
    <col min="16" max="16384" width="9.77734375" style="3" customWidth="1"/>
  </cols>
  <sheetData>
    <row r="1" spans="1:10" s="132" customFormat="1" ht="36.75" customHeight="1">
      <c r="A1" s="67" t="s">
        <v>155</v>
      </c>
      <c r="B1" s="103"/>
      <c r="C1" s="103"/>
      <c r="D1" s="103"/>
      <c r="E1" s="103"/>
      <c r="F1" s="103"/>
      <c r="G1" s="103"/>
      <c r="H1" s="103"/>
      <c r="I1" s="103"/>
      <c r="J1" s="103"/>
    </row>
    <row r="3" spans="2:13" s="134" customFormat="1" ht="18">
      <c r="B3" s="133"/>
      <c r="C3" s="133"/>
      <c r="D3" s="133"/>
      <c r="E3" s="133"/>
      <c r="F3" s="133"/>
      <c r="G3" s="133"/>
      <c r="H3" s="133"/>
      <c r="I3" s="133"/>
      <c r="J3" s="133"/>
      <c r="K3" s="133"/>
      <c r="M3" s="133"/>
    </row>
    <row r="4" spans="1:15" ht="19.5" customHeight="1">
      <c r="A4" s="22"/>
      <c r="M4" s="412" t="s">
        <v>0</v>
      </c>
      <c r="N4" s="412"/>
      <c r="O4" s="24"/>
    </row>
    <row r="5" spans="10:15" ht="19.5" customHeight="1">
      <c r="J5" s="4"/>
      <c r="K5" s="4"/>
      <c r="M5" s="412" t="s">
        <v>1</v>
      </c>
      <c r="N5" s="412"/>
      <c r="O5" s="24" t="s">
        <v>2</v>
      </c>
    </row>
    <row r="6" spans="1:15" ht="19.5" customHeight="1" thickBot="1">
      <c r="A6" s="242" t="s">
        <v>179</v>
      </c>
      <c r="B6" s="25"/>
      <c r="C6" s="25"/>
      <c r="D6" s="25"/>
      <c r="E6" s="25"/>
      <c r="F6" s="25"/>
      <c r="G6" s="25"/>
      <c r="H6" s="25"/>
      <c r="I6" s="25"/>
      <c r="J6" s="25"/>
      <c r="K6" s="1"/>
      <c r="L6" s="1"/>
      <c r="M6" s="26" t="s">
        <v>102</v>
      </c>
      <c r="N6" s="27" t="s">
        <v>67</v>
      </c>
      <c r="O6" s="27" t="s">
        <v>67</v>
      </c>
    </row>
    <row r="7" spans="1:15" ht="22.5" customHeight="1">
      <c r="A7" s="33" t="s">
        <v>297</v>
      </c>
      <c r="B7" s="42"/>
      <c r="C7" s="30"/>
      <c r="D7" s="30"/>
      <c r="E7" s="30"/>
      <c r="F7" s="30"/>
      <c r="G7" s="30"/>
      <c r="H7" s="30"/>
      <c r="I7" s="30"/>
      <c r="J7" s="30"/>
      <c r="L7" s="38"/>
      <c r="M7" s="38"/>
      <c r="N7" s="36"/>
      <c r="O7" s="36"/>
    </row>
    <row r="8" spans="1:15" ht="22.5" customHeight="1">
      <c r="A8" s="33" t="s">
        <v>220</v>
      </c>
      <c r="B8" s="42"/>
      <c r="C8" s="30"/>
      <c r="D8" s="30"/>
      <c r="E8" s="30"/>
      <c r="F8" s="30"/>
      <c r="G8" s="30"/>
      <c r="H8" s="30"/>
      <c r="I8" s="30"/>
      <c r="J8" s="30"/>
      <c r="L8" s="38"/>
      <c r="M8" s="38">
        <v>264</v>
      </c>
      <c r="N8" s="36">
        <v>306</v>
      </c>
      <c r="O8" s="36">
        <v>617</v>
      </c>
    </row>
    <row r="9" spans="1:15" s="4" customFormat="1" ht="22.5" customHeight="1">
      <c r="A9" s="30" t="s">
        <v>287</v>
      </c>
      <c r="B9" s="30"/>
      <c r="C9" s="30"/>
      <c r="D9" s="30"/>
      <c r="E9" s="30"/>
      <c r="F9" s="30"/>
      <c r="G9" s="30"/>
      <c r="H9" s="30"/>
      <c r="I9" s="30"/>
      <c r="J9" s="30"/>
      <c r="K9" s="3"/>
      <c r="L9" s="38"/>
      <c r="M9" s="38">
        <v>240</v>
      </c>
      <c r="N9" s="404" t="s">
        <v>335</v>
      </c>
      <c r="O9" s="404" t="s">
        <v>335</v>
      </c>
    </row>
    <row r="10" spans="1:15" s="4" customFormat="1" ht="22.5" customHeight="1">
      <c r="A10" s="30" t="s">
        <v>156</v>
      </c>
      <c r="B10" s="30"/>
      <c r="C10" s="30"/>
      <c r="D10" s="30"/>
      <c r="E10" s="30"/>
      <c r="F10" s="30"/>
      <c r="G10" s="30"/>
      <c r="H10" s="30"/>
      <c r="I10" s="30"/>
      <c r="J10" s="30"/>
      <c r="K10" s="3"/>
      <c r="L10" s="117"/>
      <c r="M10" s="404" t="s">
        <v>335</v>
      </c>
      <c r="N10" s="404" t="s">
        <v>335</v>
      </c>
      <c r="O10" s="36">
        <v>139</v>
      </c>
    </row>
    <row r="11" spans="1:15" s="4" customFormat="1" ht="22.5" customHeight="1">
      <c r="A11" s="30" t="s">
        <v>108</v>
      </c>
      <c r="B11" s="30"/>
      <c r="C11" s="30"/>
      <c r="D11" s="30"/>
      <c r="E11" s="30"/>
      <c r="F11" s="30"/>
      <c r="G11" s="30"/>
      <c r="H11" s="30"/>
      <c r="I11" s="30"/>
      <c r="J11" s="30"/>
      <c r="K11" s="3"/>
      <c r="L11" s="38"/>
      <c r="M11" s="38">
        <v>26</v>
      </c>
      <c r="N11" s="36">
        <v>28</v>
      </c>
      <c r="O11" s="36">
        <v>45</v>
      </c>
    </row>
    <row r="12" spans="1:15" s="4" customFormat="1" ht="22.5" customHeight="1">
      <c r="A12" s="30" t="s">
        <v>76</v>
      </c>
      <c r="B12" s="30"/>
      <c r="C12" s="30"/>
      <c r="D12" s="30"/>
      <c r="E12" s="30"/>
      <c r="F12" s="30"/>
      <c r="G12" s="30"/>
      <c r="H12" s="30"/>
      <c r="I12" s="30"/>
      <c r="J12" s="30"/>
      <c r="K12" s="3"/>
      <c r="L12" s="117"/>
      <c r="M12" s="404" t="s">
        <v>335</v>
      </c>
      <c r="N12" s="35">
        <v>20</v>
      </c>
      <c r="O12" s="36">
        <v>123</v>
      </c>
    </row>
    <row r="13" spans="1:15" s="4" customFormat="1" ht="22.5" customHeight="1">
      <c r="A13" s="225" t="s">
        <v>310</v>
      </c>
      <c r="B13" s="225"/>
      <c r="C13" s="225"/>
      <c r="D13" s="225"/>
      <c r="E13" s="225"/>
      <c r="F13" s="225"/>
      <c r="G13" s="225"/>
      <c r="H13" s="225"/>
      <c r="I13" s="225"/>
      <c r="J13" s="225"/>
      <c r="K13" s="8"/>
      <c r="L13" s="55"/>
      <c r="M13" s="403" t="s">
        <v>335</v>
      </c>
      <c r="N13" s="46">
        <v>173</v>
      </c>
      <c r="O13" s="46">
        <v>173</v>
      </c>
    </row>
    <row r="14" spans="1:15" s="4" customFormat="1" ht="22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"/>
      <c r="L14" s="117"/>
      <c r="M14" s="336">
        <f>SUM(M8:M13)</f>
        <v>530</v>
      </c>
      <c r="N14" s="35">
        <f>SUM(N8:N13)</f>
        <v>527</v>
      </c>
      <c r="O14" s="35">
        <f>SUM(O8:O13)</f>
        <v>1097</v>
      </c>
    </row>
    <row r="15" spans="1:15" s="4" customFormat="1" ht="22.5" customHeight="1">
      <c r="A15" s="30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L15" s="38"/>
      <c r="M15" s="38">
        <v>-210</v>
      </c>
      <c r="N15" s="36">
        <v>-60</v>
      </c>
      <c r="O15" s="36">
        <v>-263</v>
      </c>
    </row>
    <row r="16" spans="1:15" ht="22.5" customHeight="1">
      <c r="A16" s="30" t="s">
        <v>311</v>
      </c>
      <c r="B16" s="30"/>
      <c r="C16" s="30"/>
      <c r="D16" s="30"/>
      <c r="E16" s="30"/>
      <c r="F16" s="30"/>
      <c r="G16" s="30"/>
      <c r="H16" s="30"/>
      <c r="I16" s="30"/>
      <c r="J16" s="30"/>
      <c r="K16" s="4"/>
      <c r="L16" s="38"/>
      <c r="M16" s="38">
        <v>-96</v>
      </c>
      <c r="N16" s="36">
        <v>-161</v>
      </c>
      <c r="O16" s="36">
        <v>-292</v>
      </c>
    </row>
    <row r="17" spans="1:15" s="4" customFormat="1" ht="22.5" customHeight="1">
      <c r="A17" s="141" t="s">
        <v>18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113"/>
      <c r="M17" s="113">
        <v>-77</v>
      </c>
      <c r="N17" s="52">
        <f>-170</f>
        <v>-170</v>
      </c>
      <c r="O17" s="52">
        <v>121</v>
      </c>
    </row>
    <row r="18" spans="1:15" s="4" customFormat="1" ht="22.5" customHeight="1">
      <c r="A18" s="33"/>
      <c r="L18" s="38"/>
      <c r="M18" s="38">
        <f>SUM(M14:M17)</f>
        <v>147</v>
      </c>
      <c r="N18" s="36">
        <f>SUM(N14:N17)</f>
        <v>136</v>
      </c>
      <c r="O18" s="36">
        <f>SUM(O14:O17)</f>
        <v>663</v>
      </c>
    </row>
    <row r="19" spans="1:15" ht="22.5" customHeight="1">
      <c r="A19" s="141" t="s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113"/>
      <c r="M19" s="113">
        <v>-172</v>
      </c>
      <c r="N19" s="52">
        <f>-162</f>
        <v>-162</v>
      </c>
      <c r="O19" s="52">
        <v>-484</v>
      </c>
    </row>
    <row r="20" spans="1:15" ht="22.5" customHeight="1">
      <c r="A20" s="135" t="s">
        <v>312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8"/>
      <c r="L20" s="123"/>
      <c r="M20" s="123">
        <f>SUM(M18:M19)</f>
        <v>-25</v>
      </c>
      <c r="N20" s="54">
        <f>SUM(N18:N19)</f>
        <v>-26</v>
      </c>
      <c r="O20" s="54">
        <f>SUM(O18:O19)</f>
        <v>179</v>
      </c>
    </row>
    <row r="21" spans="1:15" ht="21.75" customHeight="1">
      <c r="A21" s="37"/>
      <c r="B21" s="30"/>
      <c r="C21" s="30"/>
      <c r="D21" s="30"/>
      <c r="E21" s="30"/>
      <c r="F21" s="30"/>
      <c r="G21" s="30"/>
      <c r="H21" s="30"/>
      <c r="I21" s="30"/>
      <c r="J21" s="30"/>
      <c r="K21" s="4"/>
      <c r="L21" s="38"/>
      <c r="M21" s="36"/>
      <c r="N21" s="36"/>
      <c r="O21" s="36"/>
    </row>
    <row r="22" spans="1:15" ht="21.75" customHeight="1">
      <c r="A22" s="37"/>
      <c r="B22" s="30"/>
      <c r="C22" s="30"/>
      <c r="D22" s="30"/>
      <c r="E22" s="30"/>
      <c r="F22" s="30"/>
      <c r="G22" s="30"/>
      <c r="H22" s="30"/>
      <c r="I22" s="30"/>
      <c r="J22" s="30"/>
      <c r="K22" s="4"/>
      <c r="L22" s="38"/>
      <c r="M22" s="36"/>
      <c r="N22" s="36"/>
      <c r="O22" s="36"/>
    </row>
    <row r="23" spans="1:15" ht="21.75" customHeight="1">
      <c r="A23" s="37"/>
      <c r="B23" s="30"/>
      <c r="C23" s="30"/>
      <c r="D23" s="30"/>
      <c r="E23" s="30"/>
      <c r="F23" s="30"/>
      <c r="G23" s="30"/>
      <c r="H23" s="30"/>
      <c r="I23" s="30"/>
      <c r="J23" s="30"/>
      <c r="K23" s="4"/>
      <c r="L23" s="38"/>
      <c r="M23" s="36"/>
      <c r="N23" s="36"/>
      <c r="O23" s="36"/>
    </row>
    <row r="24" spans="1:15" ht="21.75" customHeight="1">
      <c r="A24" s="37"/>
      <c r="B24" s="30"/>
      <c r="C24" s="30"/>
      <c r="D24" s="30"/>
      <c r="E24" s="30"/>
      <c r="F24" s="30"/>
      <c r="G24" s="30"/>
      <c r="H24" s="30"/>
      <c r="I24" s="30"/>
      <c r="J24" s="30"/>
      <c r="K24" s="4"/>
      <c r="L24" s="38"/>
      <c r="M24" s="36"/>
      <c r="N24" s="36"/>
      <c r="O24" s="36"/>
    </row>
    <row r="25" spans="1:15" ht="19.5" customHeight="1">
      <c r="A25" s="33"/>
      <c r="B25" s="30"/>
      <c r="C25" s="30"/>
      <c r="D25" s="30"/>
      <c r="E25" s="30"/>
      <c r="F25" s="30"/>
      <c r="G25" s="30"/>
      <c r="H25" s="30"/>
      <c r="I25" s="30"/>
      <c r="J25" s="30"/>
      <c r="L25" s="38"/>
      <c r="M25" s="36"/>
      <c r="N25" s="36"/>
      <c r="O25" s="36"/>
    </row>
    <row r="26" spans="1:15" ht="15.75">
      <c r="A26" s="37"/>
      <c r="B26" s="30"/>
      <c r="C26" s="30"/>
      <c r="D26" s="30"/>
      <c r="E26" s="30"/>
      <c r="F26" s="30"/>
      <c r="G26" s="30"/>
      <c r="H26" s="30"/>
      <c r="I26" s="30"/>
      <c r="J26" s="30"/>
      <c r="L26" s="38"/>
      <c r="M26" s="36"/>
      <c r="N26" s="36"/>
      <c r="O26" s="36"/>
    </row>
    <row r="27" spans="2:15" s="134" customFormat="1" ht="18">
      <c r="B27" s="133"/>
      <c r="C27" s="133"/>
      <c r="D27" s="133"/>
      <c r="E27" s="133"/>
      <c r="F27" s="133"/>
      <c r="G27" s="133"/>
      <c r="H27" s="133"/>
      <c r="I27" s="133"/>
      <c r="J27" s="137"/>
      <c r="K27" s="138"/>
      <c r="L27" s="139"/>
      <c r="M27" s="133"/>
      <c r="N27" s="133"/>
      <c r="O27" s="133"/>
    </row>
    <row r="28" spans="1:15" ht="19.5" customHeight="1">
      <c r="A28" s="22"/>
      <c r="M28" s="412" t="s">
        <v>0</v>
      </c>
      <c r="N28" s="412"/>
      <c r="O28" s="24"/>
    </row>
    <row r="29" spans="13:15" ht="19.5" customHeight="1">
      <c r="M29" s="412" t="s">
        <v>1</v>
      </c>
      <c r="N29" s="412"/>
      <c r="O29" s="24" t="s">
        <v>2</v>
      </c>
    </row>
    <row r="30" spans="1:15" ht="22.5" customHeight="1" thickBot="1">
      <c r="A30" s="242" t="s">
        <v>315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26" t="s">
        <v>102</v>
      </c>
      <c r="N30" s="27" t="s">
        <v>67</v>
      </c>
      <c r="O30" s="27" t="s">
        <v>67</v>
      </c>
    </row>
    <row r="31" spans="1:15" ht="22.5" customHeight="1">
      <c r="A31" s="33" t="s">
        <v>19</v>
      </c>
      <c r="B31" s="30"/>
      <c r="C31" s="30"/>
      <c r="D31" s="30"/>
      <c r="E31" s="30"/>
      <c r="F31" s="30"/>
      <c r="G31" s="30"/>
      <c r="H31" s="30"/>
      <c r="I31" s="30"/>
      <c r="J31" s="30"/>
      <c r="L31" s="42"/>
      <c r="M31" s="38">
        <v>-1697</v>
      </c>
      <c r="N31" s="36">
        <v>-1837</v>
      </c>
      <c r="O31" s="36">
        <v>-1837</v>
      </c>
    </row>
    <row r="32" spans="1:15" ht="22.5" customHeight="1">
      <c r="A32" s="33" t="s">
        <v>313</v>
      </c>
      <c r="B32" s="4"/>
      <c r="C32" s="4"/>
      <c r="D32" s="4"/>
      <c r="E32" s="4"/>
      <c r="F32" s="4"/>
      <c r="G32" s="4"/>
      <c r="H32" s="4"/>
      <c r="I32" s="4"/>
      <c r="J32" s="4"/>
      <c r="L32" s="42"/>
      <c r="M32" s="38">
        <v>-25</v>
      </c>
      <c r="N32" s="35">
        <v>-26</v>
      </c>
      <c r="O32" s="36">
        <f>+O20</f>
        <v>179</v>
      </c>
    </row>
    <row r="33" spans="1:15" ht="22.5" customHeight="1">
      <c r="A33" s="4" t="s">
        <v>82</v>
      </c>
      <c r="B33" s="4"/>
      <c r="C33" s="4"/>
      <c r="D33" s="4"/>
      <c r="E33" s="4"/>
      <c r="F33" s="4"/>
      <c r="G33" s="4"/>
      <c r="H33" s="4"/>
      <c r="I33" s="4"/>
      <c r="J33" s="4"/>
      <c r="K33" s="8"/>
      <c r="L33" s="42"/>
      <c r="M33" s="113">
        <v>-34</v>
      </c>
      <c r="N33" s="52">
        <v>-32</v>
      </c>
      <c r="O33" s="36">
        <v>-39</v>
      </c>
    </row>
    <row r="34" spans="1:15" ht="22.5" customHeight="1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8"/>
      <c r="L34" s="140"/>
      <c r="M34" s="113">
        <f>SUM(M31:M33)</f>
        <v>-1756</v>
      </c>
      <c r="N34" s="52">
        <f>SUM(N31:N33)</f>
        <v>-1895</v>
      </c>
      <c r="O34" s="54">
        <f>SUM(O31:O33)</f>
        <v>-1697</v>
      </c>
    </row>
    <row r="35" spans="1:15" ht="19.5" customHeight="1">
      <c r="A35" s="37"/>
      <c r="B35" s="30"/>
      <c r="C35" s="30"/>
      <c r="D35" s="30"/>
      <c r="E35" s="30"/>
      <c r="F35" s="30"/>
      <c r="G35" s="30"/>
      <c r="H35" s="30"/>
      <c r="I35" s="30"/>
      <c r="J35" s="30"/>
      <c r="K35" s="4"/>
      <c r="L35" s="38"/>
      <c r="M35" s="38"/>
      <c r="N35" s="36"/>
      <c r="O35" s="36"/>
    </row>
    <row r="36" spans="1:13" ht="22.5" customHeight="1">
      <c r="A36" s="33" t="s">
        <v>59</v>
      </c>
      <c r="B36" s="30"/>
      <c r="C36" s="30"/>
      <c r="D36" s="30"/>
      <c r="E36" s="30"/>
      <c r="F36" s="30"/>
      <c r="G36" s="30"/>
      <c r="H36" s="30"/>
      <c r="I36" s="30"/>
      <c r="J36" s="30"/>
      <c r="K36" s="36"/>
      <c r="M36" s="38"/>
    </row>
    <row r="37" spans="1:15" ht="22.5" customHeight="1">
      <c r="A37" s="3" t="s">
        <v>249</v>
      </c>
      <c r="L37" s="38"/>
      <c r="M37" s="38">
        <v>535</v>
      </c>
      <c r="N37" s="36">
        <v>94</v>
      </c>
      <c r="O37" s="36">
        <v>38</v>
      </c>
    </row>
    <row r="38" spans="1:15" ht="22.5" customHeight="1">
      <c r="A38" s="3" t="s">
        <v>246</v>
      </c>
      <c r="L38" s="38"/>
      <c r="M38" s="38"/>
      <c r="N38" s="36"/>
      <c r="O38" s="36"/>
    </row>
    <row r="39" spans="1:15" ht="22.5" customHeight="1">
      <c r="A39" s="3" t="s">
        <v>250</v>
      </c>
      <c r="L39" s="38"/>
      <c r="M39" s="38">
        <v>-1419</v>
      </c>
      <c r="N39" s="36">
        <v>-1824</v>
      </c>
      <c r="O39" s="36">
        <v>-1568</v>
      </c>
    </row>
    <row r="40" spans="1:15" ht="22.5" customHeight="1">
      <c r="A40" s="33"/>
      <c r="B40" s="4"/>
      <c r="C40" s="4" t="s">
        <v>181</v>
      </c>
      <c r="D40" s="4"/>
      <c r="E40" s="4"/>
      <c r="F40" s="4"/>
      <c r="G40" s="4"/>
      <c r="H40" s="4"/>
      <c r="I40" s="4"/>
      <c r="J40" s="4"/>
      <c r="K40" s="4"/>
      <c r="L40" s="38"/>
      <c r="M40" s="38">
        <v>-178</v>
      </c>
      <c r="N40" s="36">
        <v>-165</v>
      </c>
      <c r="O40" s="35">
        <v>-167</v>
      </c>
    </row>
    <row r="41" spans="1:15" ht="22.5" customHeight="1">
      <c r="A41" s="141" t="s">
        <v>251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113"/>
      <c r="M41" s="113">
        <v>-511</v>
      </c>
      <c r="N41" s="115" t="s">
        <v>336</v>
      </c>
      <c r="O41" s="115" t="s">
        <v>336</v>
      </c>
    </row>
    <row r="42" spans="1:15" ht="19.5" customHeight="1">
      <c r="A42" s="37"/>
      <c r="B42" s="30"/>
      <c r="C42" s="30"/>
      <c r="D42" s="30"/>
      <c r="E42" s="30"/>
      <c r="F42" s="30"/>
      <c r="G42" s="30"/>
      <c r="H42" s="30"/>
      <c r="I42" s="30"/>
      <c r="J42" s="30"/>
      <c r="K42" s="4"/>
      <c r="L42" s="38"/>
      <c r="M42" s="38">
        <f>SUM(M36:M41)</f>
        <v>-1573</v>
      </c>
      <c r="N42" s="36">
        <f>SUM(N36:N41)</f>
        <v>-1895</v>
      </c>
      <c r="O42" s="36">
        <f>SUM(O36:O41)</f>
        <v>-1697</v>
      </c>
    </row>
    <row r="43" spans="1:15" ht="22.5" customHeight="1">
      <c r="A43" s="33" t="s">
        <v>277</v>
      </c>
      <c r="B43" s="30"/>
      <c r="C43" s="30"/>
      <c r="D43" s="30"/>
      <c r="E43" s="30"/>
      <c r="F43" s="30"/>
      <c r="G43" s="30"/>
      <c r="H43" s="30"/>
      <c r="I43" s="30"/>
      <c r="J43" s="30"/>
      <c r="L43" s="38"/>
      <c r="M43" s="38">
        <v>-183</v>
      </c>
      <c r="N43" s="125" t="s">
        <v>337</v>
      </c>
      <c r="O43" s="125" t="s">
        <v>337</v>
      </c>
    </row>
    <row r="44" spans="1:15" ht="22.5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60">
        <f>SUM(M42:M43)</f>
        <v>-1756</v>
      </c>
      <c r="N44" s="140">
        <f>SUM(N42:N43)</f>
        <v>-1895</v>
      </c>
      <c r="O44" s="140">
        <f>SUM(O42:O43)</f>
        <v>-1697</v>
      </c>
    </row>
    <row r="45" spans="1:12" s="4" customFormat="1" ht="21" customHeight="1">
      <c r="A45" s="37"/>
      <c r="B45" s="30"/>
      <c r="C45" s="30"/>
      <c r="D45" s="30"/>
      <c r="E45" s="30"/>
      <c r="F45" s="30"/>
      <c r="G45" s="30"/>
      <c r="H45" s="30"/>
      <c r="I45" s="30"/>
      <c r="J45" s="30"/>
      <c r="K45" s="3"/>
      <c r="L45" s="36"/>
    </row>
    <row r="47" spans="1:2" ht="21" customHeight="1">
      <c r="A47" s="16" t="s">
        <v>316</v>
      </c>
      <c r="B47" s="3" t="s">
        <v>326</v>
      </c>
    </row>
    <row r="48" ht="21" customHeight="1">
      <c r="B48" s="3" t="s">
        <v>327</v>
      </c>
    </row>
    <row r="61" spans="10:12" ht="21" customHeight="1">
      <c r="J61" s="4"/>
      <c r="L61" s="142"/>
    </row>
    <row r="62" ht="21" customHeight="1"/>
    <row r="63" ht="19.5" customHeight="1"/>
    <row r="64" ht="19.5" customHeight="1">
      <c r="M64" s="3">
        <v>58</v>
      </c>
    </row>
    <row r="67" ht="15">
      <c r="M67" s="3">
        <v>-55</v>
      </c>
    </row>
    <row r="80" ht="19.5" customHeight="1"/>
    <row r="81" ht="19.5" customHeight="1"/>
    <row r="82" ht="19.5" customHeight="1"/>
    <row r="83" ht="19.5" customHeight="1">
      <c r="J83" s="4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  <row r="5502" ht="19.5" customHeight="1"/>
    <row r="5503" ht="19.5" customHeight="1"/>
    <row r="5504" ht="19.5" customHeight="1"/>
    <row r="5505" ht="19.5" customHeight="1"/>
    <row r="5506" ht="19.5" customHeight="1"/>
    <row r="5507" ht="19.5" customHeight="1"/>
    <row r="5508" ht="19.5" customHeight="1"/>
    <row r="5509" ht="19.5" customHeight="1"/>
    <row r="5510" ht="19.5" customHeight="1"/>
    <row r="5511" ht="19.5" customHeight="1"/>
    <row r="5512" ht="19.5" customHeight="1"/>
    <row r="5513" ht="19.5" customHeight="1"/>
    <row r="5514" ht="19.5" customHeight="1"/>
    <row r="5515" ht="19.5" customHeight="1"/>
    <row r="5516" ht="19.5" customHeight="1"/>
    <row r="5517" ht="19.5" customHeight="1"/>
    <row r="5518" ht="19.5" customHeight="1"/>
    <row r="5519" ht="19.5" customHeight="1"/>
    <row r="5520" ht="19.5" customHeight="1"/>
    <row r="5521" ht="19.5" customHeight="1"/>
    <row r="5522" ht="19.5" customHeight="1"/>
    <row r="5523" ht="19.5" customHeight="1"/>
    <row r="5524" ht="19.5" customHeight="1"/>
    <row r="5525" ht="19.5" customHeight="1"/>
    <row r="5526" ht="19.5" customHeight="1"/>
    <row r="5527" ht="19.5" customHeight="1"/>
    <row r="5528" ht="19.5" customHeight="1"/>
    <row r="5529" ht="19.5" customHeight="1"/>
    <row r="5530" ht="19.5" customHeight="1"/>
    <row r="5531" ht="19.5" customHeight="1"/>
    <row r="5532" ht="19.5" customHeight="1"/>
    <row r="5533" ht="19.5" customHeight="1"/>
    <row r="5534" ht="19.5" customHeight="1"/>
    <row r="5535" ht="19.5" customHeight="1"/>
    <row r="5536" ht="19.5" customHeight="1"/>
    <row r="5537" ht="19.5" customHeight="1"/>
    <row r="5538" ht="19.5" customHeight="1"/>
    <row r="5539" ht="19.5" customHeight="1"/>
    <row r="5540" ht="19.5" customHeight="1"/>
    <row r="5541" ht="19.5" customHeight="1"/>
    <row r="5542" ht="19.5" customHeight="1"/>
    <row r="5543" ht="19.5" customHeight="1"/>
    <row r="5544" ht="19.5" customHeight="1"/>
    <row r="5545" ht="19.5" customHeight="1"/>
    <row r="5546" ht="19.5" customHeight="1"/>
    <row r="5547" ht="19.5" customHeight="1"/>
    <row r="5548" ht="19.5" customHeight="1"/>
    <row r="5549" ht="19.5" customHeight="1"/>
    <row r="5550" ht="19.5" customHeight="1"/>
    <row r="5551" ht="19.5" customHeight="1"/>
    <row r="5552" ht="19.5" customHeight="1"/>
    <row r="5553" ht="19.5" customHeight="1"/>
    <row r="5554" ht="19.5" customHeight="1"/>
    <row r="5555" ht="19.5" customHeight="1"/>
    <row r="5556" ht="19.5" customHeight="1"/>
    <row r="5557" ht="19.5" customHeight="1"/>
    <row r="5558" ht="19.5" customHeight="1"/>
    <row r="5559" ht="19.5" customHeight="1"/>
    <row r="5560" ht="19.5" customHeight="1"/>
    <row r="5561" ht="19.5" customHeight="1"/>
    <row r="5562" ht="19.5" customHeight="1"/>
    <row r="5563" ht="19.5" customHeight="1"/>
    <row r="5564" ht="19.5" customHeight="1"/>
    <row r="5565" ht="19.5" customHeight="1"/>
    <row r="5566" ht="19.5" customHeight="1"/>
    <row r="5567" ht="19.5" customHeight="1"/>
    <row r="5568" ht="19.5" customHeight="1"/>
    <row r="5569" ht="19.5" customHeight="1"/>
    <row r="5570" ht="19.5" customHeight="1"/>
    <row r="5571" ht="19.5" customHeight="1"/>
    <row r="5572" ht="19.5" customHeight="1"/>
    <row r="5573" ht="19.5" customHeight="1"/>
    <row r="5574" ht="19.5" customHeight="1"/>
    <row r="5575" ht="19.5" customHeight="1"/>
    <row r="5576" ht="19.5" customHeight="1"/>
    <row r="5577" ht="19.5" customHeight="1"/>
    <row r="5578" ht="19.5" customHeight="1"/>
    <row r="5579" ht="19.5" customHeight="1"/>
    <row r="5580" ht="19.5" customHeight="1"/>
    <row r="5581" ht="19.5" customHeight="1"/>
    <row r="5582" ht="19.5" customHeight="1"/>
    <row r="5583" ht="19.5" customHeight="1"/>
    <row r="5584" ht="19.5" customHeight="1"/>
    <row r="5585" ht="19.5" customHeight="1"/>
    <row r="5586" ht="19.5" customHeight="1"/>
    <row r="5587" ht="19.5" customHeight="1"/>
    <row r="5588" ht="19.5" customHeight="1"/>
    <row r="5589" ht="19.5" customHeight="1"/>
    <row r="5590" ht="19.5" customHeight="1"/>
    <row r="5591" ht="19.5" customHeight="1"/>
    <row r="5592" ht="19.5" customHeight="1"/>
    <row r="5593" ht="19.5" customHeight="1"/>
    <row r="5594" ht="19.5" customHeight="1"/>
    <row r="5595" ht="19.5" customHeight="1"/>
    <row r="5596" ht="19.5" customHeight="1"/>
    <row r="5597" ht="19.5" customHeight="1"/>
    <row r="5598" ht="19.5" customHeight="1"/>
    <row r="5599" ht="19.5" customHeight="1"/>
    <row r="5600" ht="19.5" customHeight="1"/>
    <row r="5601" ht="19.5" customHeight="1"/>
    <row r="5602" ht="19.5" customHeight="1"/>
    <row r="5603" ht="19.5" customHeight="1"/>
    <row r="5604" ht="19.5" customHeight="1"/>
    <row r="5605" ht="19.5" customHeight="1"/>
    <row r="5606" ht="19.5" customHeight="1"/>
    <row r="5607" ht="19.5" customHeight="1"/>
    <row r="5608" ht="19.5" customHeight="1"/>
    <row r="5609" ht="19.5" customHeight="1"/>
    <row r="5610" ht="19.5" customHeight="1"/>
    <row r="5611" ht="19.5" customHeight="1"/>
    <row r="5612" ht="19.5" customHeight="1"/>
    <row r="5613" ht="19.5" customHeight="1"/>
    <row r="5614" ht="19.5" customHeight="1"/>
    <row r="5615" ht="19.5" customHeight="1"/>
    <row r="5616" ht="19.5" customHeight="1"/>
    <row r="5617" ht="19.5" customHeight="1"/>
    <row r="5618" ht="19.5" customHeight="1"/>
    <row r="5619" ht="19.5" customHeight="1"/>
    <row r="5620" ht="19.5" customHeight="1"/>
    <row r="5621" ht="19.5" customHeight="1"/>
    <row r="5622" ht="19.5" customHeight="1"/>
    <row r="5623" ht="19.5" customHeight="1"/>
    <row r="5624" ht="19.5" customHeight="1"/>
    <row r="5625" ht="19.5" customHeight="1"/>
    <row r="5626" ht="19.5" customHeight="1"/>
    <row r="5627" ht="19.5" customHeight="1"/>
    <row r="5628" ht="19.5" customHeight="1"/>
    <row r="5629" ht="19.5" customHeight="1"/>
    <row r="5630" ht="19.5" customHeight="1"/>
    <row r="5631" ht="19.5" customHeight="1"/>
    <row r="5632" ht="19.5" customHeight="1"/>
    <row r="5633" ht="19.5" customHeight="1"/>
    <row r="5634" ht="19.5" customHeight="1"/>
    <row r="5635" ht="19.5" customHeight="1"/>
    <row r="5636" ht="19.5" customHeight="1"/>
    <row r="5637" ht="19.5" customHeight="1"/>
    <row r="5638" ht="19.5" customHeight="1"/>
    <row r="5639" ht="19.5" customHeight="1"/>
    <row r="5640" ht="19.5" customHeight="1"/>
    <row r="5641" ht="19.5" customHeight="1"/>
    <row r="5642" ht="19.5" customHeight="1"/>
    <row r="5643" ht="19.5" customHeight="1"/>
    <row r="5644" ht="19.5" customHeight="1"/>
    <row r="5645" ht="19.5" customHeight="1"/>
    <row r="5646" ht="19.5" customHeight="1"/>
    <row r="5647" ht="19.5" customHeight="1"/>
    <row r="5648" ht="19.5" customHeight="1"/>
    <row r="5649" ht="19.5" customHeight="1"/>
    <row r="5650" ht="19.5" customHeight="1"/>
    <row r="5651" ht="19.5" customHeight="1"/>
    <row r="5652" ht="19.5" customHeight="1"/>
    <row r="5653" ht="19.5" customHeight="1"/>
    <row r="5654" ht="19.5" customHeight="1"/>
    <row r="5655" ht="19.5" customHeight="1"/>
    <row r="5656" ht="19.5" customHeight="1"/>
    <row r="5657" ht="19.5" customHeight="1"/>
    <row r="5658" ht="19.5" customHeight="1"/>
    <row r="5659" ht="19.5" customHeight="1"/>
    <row r="5660" ht="19.5" customHeight="1"/>
    <row r="5661" ht="19.5" customHeight="1"/>
    <row r="5662" ht="19.5" customHeight="1"/>
    <row r="5663" ht="19.5" customHeight="1"/>
    <row r="5664" ht="19.5" customHeight="1"/>
    <row r="5665" ht="19.5" customHeight="1"/>
    <row r="5666" ht="19.5" customHeight="1"/>
    <row r="5667" ht="19.5" customHeight="1"/>
    <row r="5668" ht="19.5" customHeight="1"/>
    <row r="5669" ht="19.5" customHeight="1"/>
    <row r="5670" ht="19.5" customHeight="1"/>
    <row r="5671" ht="19.5" customHeight="1"/>
    <row r="5672" ht="19.5" customHeight="1"/>
    <row r="5673" ht="19.5" customHeight="1"/>
    <row r="5674" ht="19.5" customHeight="1"/>
    <row r="5675" ht="19.5" customHeight="1"/>
    <row r="5676" ht="19.5" customHeight="1"/>
    <row r="5677" ht="19.5" customHeight="1"/>
    <row r="5678" ht="19.5" customHeight="1"/>
    <row r="5679" ht="19.5" customHeight="1"/>
    <row r="5680" ht="19.5" customHeight="1"/>
    <row r="5681" ht="19.5" customHeight="1"/>
    <row r="5682" ht="19.5" customHeight="1"/>
    <row r="5683" ht="19.5" customHeight="1"/>
    <row r="5684" ht="19.5" customHeight="1"/>
    <row r="5685" ht="19.5" customHeight="1"/>
    <row r="5686" ht="19.5" customHeight="1"/>
    <row r="5687" ht="19.5" customHeight="1"/>
    <row r="5688" ht="19.5" customHeight="1"/>
    <row r="5689" ht="19.5" customHeight="1"/>
    <row r="5690" ht="19.5" customHeight="1"/>
    <row r="5691" ht="19.5" customHeight="1"/>
    <row r="5692" ht="19.5" customHeight="1"/>
    <row r="5693" ht="19.5" customHeight="1"/>
    <row r="5694" ht="19.5" customHeight="1"/>
    <row r="5695" ht="19.5" customHeight="1"/>
    <row r="5696" ht="19.5" customHeight="1"/>
    <row r="5697" ht="19.5" customHeight="1"/>
    <row r="5698" ht="19.5" customHeight="1"/>
    <row r="5699" ht="19.5" customHeight="1"/>
    <row r="5700" ht="19.5" customHeight="1"/>
    <row r="5701" ht="19.5" customHeight="1"/>
    <row r="5702" ht="19.5" customHeight="1"/>
    <row r="5703" ht="19.5" customHeight="1"/>
    <row r="5704" ht="19.5" customHeight="1"/>
    <row r="5705" ht="19.5" customHeight="1"/>
    <row r="5706" ht="19.5" customHeight="1"/>
    <row r="5707" ht="19.5" customHeight="1"/>
    <row r="5708" ht="19.5" customHeight="1"/>
    <row r="5709" ht="19.5" customHeight="1"/>
    <row r="5710" ht="19.5" customHeight="1"/>
    <row r="5711" ht="19.5" customHeight="1"/>
    <row r="5712" ht="19.5" customHeight="1"/>
    <row r="5713" ht="19.5" customHeight="1"/>
    <row r="5714" ht="19.5" customHeight="1"/>
    <row r="5715" ht="19.5" customHeight="1"/>
    <row r="5716" ht="19.5" customHeight="1"/>
    <row r="5717" ht="19.5" customHeight="1"/>
    <row r="5718" ht="19.5" customHeight="1"/>
    <row r="5719" ht="19.5" customHeight="1"/>
    <row r="5720" ht="19.5" customHeight="1"/>
    <row r="5721" ht="19.5" customHeight="1"/>
    <row r="5722" ht="19.5" customHeight="1"/>
    <row r="5723" ht="19.5" customHeight="1"/>
    <row r="5724" ht="19.5" customHeight="1"/>
    <row r="5725" ht="19.5" customHeight="1"/>
    <row r="5726" ht="19.5" customHeight="1"/>
    <row r="5727" ht="19.5" customHeight="1"/>
    <row r="5728" ht="19.5" customHeight="1"/>
    <row r="5729" ht="19.5" customHeight="1"/>
    <row r="5730" ht="19.5" customHeight="1"/>
    <row r="5731" ht="19.5" customHeight="1"/>
    <row r="5732" ht="19.5" customHeight="1"/>
    <row r="5733" ht="19.5" customHeight="1"/>
    <row r="5734" ht="19.5" customHeight="1"/>
    <row r="5735" ht="19.5" customHeight="1"/>
    <row r="5736" ht="19.5" customHeight="1"/>
    <row r="5737" ht="19.5" customHeight="1"/>
    <row r="5738" ht="19.5" customHeight="1"/>
    <row r="5739" ht="19.5" customHeight="1"/>
    <row r="5740" ht="19.5" customHeight="1"/>
    <row r="5741" ht="19.5" customHeight="1"/>
    <row r="5742" ht="19.5" customHeight="1"/>
    <row r="5743" ht="19.5" customHeight="1"/>
    <row r="5744" ht="19.5" customHeight="1"/>
    <row r="5745" ht="19.5" customHeight="1"/>
    <row r="5746" ht="19.5" customHeight="1"/>
    <row r="5747" ht="19.5" customHeight="1"/>
    <row r="5748" ht="19.5" customHeight="1"/>
    <row r="5749" ht="19.5" customHeight="1"/>
    <row r="5750" ht="19.5" customHeight="1"/>
    <row r="5751" ht="19.5" customHeight="1"/>
    <row r="5752" ht="19.5" customHeight="1"/>
    <row r="5753" ht="19.5" customHeight="1"/>
    <row r="5754" ht="19.5" customHeight="1"/>
    <row r="5755" ht="19.5" customHeight="1"/>
    <row r="5756" ht="19.5" customHeight="1"/>
    <row r="5757" ht="19.5" customHeight="1"/>
    <row r="5758" ht="19.5" customHeight="1"/>
    <row r="5759" ht="19.5" customHeight="1"/>
    <row r="5760" ht="19.5" customHeight="1"/>
    <row r="5761" ht="19.5" customHeight="1"/>
    <row r="5762" ht="19.5" customHeight="1"/>
    <row r="5763" ht="19.5" customHeight="1"/>
    <row r="5764" ht="19.5" customHeight="1"/>
    <row r="5765" ht="19.5" customHeight="1"/>
    <row r="5766" ht="19.5" customHeight="1"/>
    <row r="5767" ht="19.5" customHeight="1"/>
    <row r="5768" ht="19.5" customHeight="1"/>
    <row r="5769" ht="19.5" customHeight="1"/>
    <row r="5770" ht="19.5" customHeight="1"/>
    <row r="5771" ht="19.5" customHeight="1"/>
    <row r="5772" ht="19.5" customHeight="1"/>
    <row r="5773" ht="19.5" customHeight="1"/>
    <row r="5774" ht="19.5" customHeight="1"/>
    <row r="5775" ht="19.5" customHeight="1"/>
    <row r="5776" ht="19.5" customHeight="1"/>
    <row r="5777" ht="19.5" customHeight="1"/>
    <row r="5778" ht="19.5" customHeight="1"/>
    <row r="5779" ht="19.5" customHeight="1"/>
    <row r="5780" ht="19.5" customHeight="1"/>
    <row r="5781" ht="19.5" customHeight="1"/>
    <row r="5782" ht="19.5" customHeight="1"/>
    <row r="5783" ht="19.5" customHeight="1"/>
    <row r="5784" ht="19.5" customHeight="1"/>
    <row r="5785" ht="19.5" customHeight="1"/>
    <row r="5786" ht="19.5" customHeight="1"/>
    <row r="5787" ht="19.5" customHeight="1"/>
    <row r="5788" ht="19.5" customHeight="1"/>
    <row r="5789" ht="19.5" customHeight="1"/>
    <row r="5790" ht="19.5" customHeight="1"/>
    <row r="5791" ht="19.5" customHeight="1"/>
    <row r="5792" ht="19.5" customHeight="1"/>
    <row r="5793" ht="19.5" customHeight="1"/>
    <row r="5794" ht="19.5" customHeight="1"/>
    <row r="5795" ht="19.5" customHeight="1"/>
    <row r="5796" ht="19.5" customHeight="1"/>
    <row r="5797" ht="19.5" customHeight="1"/>
    <row r="5798" ht="19.5" customHeight="1"/>
    <row r="5799" ht="19.5" customHeight="1"/>
    <row r="5800" ht="19.5" customHeight="1"/>
    <row r="5801" ht="19.5" customHeight="1"/>
    <row r="5802" ht="19.5" customHeight="1"/>
    <row r="5803" ht="19.5" customHeight="1"/>
    <row r="5804" ht="19.5" customHeight="1"/>
    <row r="5805" ht="19.5" customHeight="1"/>
    <row r="5806" ht="19.5" customHeight="1"/>
    <row r="5807" ht="19.5" customHeight="1"/>
    <row r="5808" ht="19.5" customHeight="1"/>
    <row r="5809" ht="19.5" customHeight="1"/>
    <row r="5810" ht="19.5" customHeight="1"/>
    <row r="5811" ht="19.5" customHeight="1"/>
    <row r="5812" ht="19.5" customHeight="1"/>
    <row r="5813" ht="19.5" customHeight="1"/>
    <row r="5814" ht="19.5" customHeight="1"/>
    <row r="5815" ht="19.5" customHeight="1"/>
    <row r="5816" ht="19.5" customHeight="1"/>
    <row r="5817" ht="19.5" customHeight="1"/>
    <row r="5818" ht="19.5" customHeight="1"/>
    <row r="5819" ht="19.5" customHeight="1"/>
    <row r="5820" ht="19.5" customHeight="1"/>
    <row r="5821" ht="19.5" customHeight="1"/>
    <row r="5822" ht="19.5" customHeight="1"/>
    <row r="5823" ht="19.5" customHeight="1"/>
    <row r="5824" ht="19.5" customHeight="1"/>
    <row r="5825" ht="19.5" customHeight="1"/>
    <row r="5826" ht="19.5" customHeight="1"/>
    <row r="5827" ht="19.5" customHeight="1"/>
    <row r="5828" ht="19.5" customHeight="1"/>
    <row r="5829" ht="19.5" customHeight="1"/>
    <row r="5830" ht="19.5" customHeight="1"/>
    <row r="5831" ht="19.5" customHeight="1"/>
    <row r="5832" ht="19.5" customHeight="1"/>
    <row r="5833" ht="19.5" customHeight="1"/>
    <row r="5834" ht="19.5" customHeight="1"/>
    <row r="5835" ht="19.5" customHeight="1"/>
    <row r="5836" ht="19.5" customHeight="1"/>
    <row r="5837" ht="19.5" customHeight="1"/>
    <row r="5838" ht="19.5" customHeight="1"/>
    <row r="5839" ht="19.5" customHeight="1"/>
    <row r="5840" ht="19.5" customHeight="1"/>
    <row r="5841" ht="19.5" customHeight="1"/>
    <row r="5842" ht="19.5" customHeight="1"/>
    <row r="5843" ht="19.5" customHeight="1"/>
    <row r="5844" ht="19.5" customHeight="1"/>
    <row r="5845" ht="19.5" customHeight="1"/>
    <row r="5846" ht="19.5" customHeight="1"/>
    <row r="5847" ht="19.5" customHeight="1"/>
    <row r="5848" ht="19.5" customHeight="1"/>
    <row r="5849" ht="19.5" customHeight="1"/>
    <row r="5850" ht="19.5" customHeight="1"/>
    <row r="5851" ht="19.5" customHeight="1"/>
    <row r="5852" ht="19.5" customHeight="1"/>
    <row r="5853" ht="19.5" customHeight="1"/>
    <row r="5854" ht="19.5" customHeight="1"/>
    <row r="5855" ht="19.5" customHeight="1"/>
    <row r="5856" ht="19.5" customHeight="1"/>
    <row r="5857" ht="19.5" customHeight="1"/>
    <row r="5858" ht="19.5" customHeight="1"/>
    <row r="5859" ht="19.5" customHeight="1"/>
    <row r="5860" ht="19.5" customHeight="1"/>
    <row r="5861" ht="19.5" customHeight="1"/>
    <row r="5862" ht="19.5" customHeight="1"/>
    <row r="5863" ht="19.5" customHeight="1"/>
    <row r="5864" ht="19.5" customHeight="1"/>
    <row r="5865" ht="19.5" customHeight="1"/>
    <row r="5866" ht="19.5" customHeight="1"/>
    <row r="5867" ht="19.5" customHeight="1"/>
    <row r="5868" ht="19.5" customHeight="1"/>
    <row r="5869" ht="19.5" customHeight="1"/>
    <row r="5870" ht="19.5" customHeight="1"/>
    <row r="5871" ht="19.5" customHeight="1"/>
    <row r="5872" ht="19.5" customHeight="1"/>
    <row r="5873" ht="19.5" customHeight="1"/>
    <row r="5874" ht="19.5" customHeight="1"/>
    <row r="5875" ht="19.5" customHeight="1"/>
    <row r="5876" ht="19.5" customHeight="1"/>
    <row r="5877" ht="19.5" customHeight="1"/>
    <row r="5878" ht="19.5" customHeight="1"/>
    <row r="5879" ht="19.5" customHeight="1"/>
    <row r="5880" ht="19.5" customHeight="1"/>
    <row r="5881" ht="19.5" customHeight="1"/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  <row r="6274" ht="19.5" customHeight="1"/>
    <row r="6275" ht="19.5" customHeight="1"/>
    <row r="6276" ht="19.5" customHeight="1"/>
    <row r="6277" ht="19.5" customHeight="1"/>
    <row r="6278" ht="19.5" customHeight="1"/>
    <row r="6279" ht="19.5" customHeight="1"/>
    <row r="6280" ht="19.5" customHeight="1"/>
    <row r="6281" ht="19.5" customHeight="1"/>
    <row r="6282" ht="19.5" customHeight="1"/>
    <row r="6283" ht="19.5" customHeight="1"/>
    <row r="6284" ht="19.5" customHeight="1"/>
    <row r="6285" ht="19.5" customHeight="1"/>
    <row r="6286" ht="19.5" customHeight="1"/>
    <row r="6287" ht="19.5" customHeight="1"/>
    <row r="6288" ht="19.5" customHeight="1"/>
    <row r="6289" ht="19.5" customHeight="1"/>
    <row r="6290" ht="19.5" customHeight="1"/>
    <row r="6291" ht="19.5" customHeight="1"/>
    <row r="6292" ht="19.5" customHeight="1"/>
    <row r="6293" ht="19.5" customHeight="1"/>
    <row r="6294" ht="19.5" customHeight="1"/>
    <row r="6295" ht="19.5" customHeight="1"/>
    <row r="6296" ht="19.5" customHeight="1"/>
    <row r="6297" ht="19.5" customHeight="1"/>
    <row r="6298" ht="19.5" customHeight="1"/>
    <row r="6299" ht="19.5" customHeight="1"/>
    <row r="6300" ht="19.5" customHeight="1"/>
    <row r="6301" ht="19.5" customHeight="1"/>
    <row r="6302" ht="19.5" customHeight="1"/>
    <row r="6303" ht="19.5" customHeight="1"/>
    <row r="6304" ht="19.5" customHeight="1"/>
    <row r="6305" ht="19.5" customHeight="1"/>
    <row r="6306" ht="19.5" customHeight="1"/>
    <row r="6307" ht="19.5" customHeight="1"/>
    <row r="6308" ht="19.5" customHeight="1"/>
    <row r="6309" ht="19.5" customHeight="1"/>
    <row r="6310" ht="19.5" customHeight="1"/>
    <row r="6311" ht="19.5" customHeight="1"/>
    <row r="6312" ht="19.5" customHeight="1"/>
    <row r="6313" ht="19.5" customHeight="1"/>
    <row r="6314" ht="19.5" customHeight="1"/>
    <row r="6315" ht="19.5" customHeight="1"/>
    <row r="6316" ht="19.5" customHeight="1"/>
    <row r="6317" ht="19.5" customHeight="1"/>
    <row r="6318" ht="19.5" customHeight="1"/>
    <row r="6319" ht="19.5" customHeight="1"/>
    <row r="6320" ht="19.5" customHeight="1"/>
    <row r="6321" ht="19.5" customHeight="1"/>
    <row r="6322" ht="19.5" customHeight="1"/>
    <row r="6323" ht="19.5" customHeight="1"/>
    <row r="6324" ht="19.5" customHeight="1"/>
    <row r="6325" ht="19.5" customHeight="1"/>
    <row r="6326" ht="19.5" customHeight="1"/>
    <row r="6327" ht="19.5" customHeight="1"/>
    <row r="6328" ht="19.5" customHeight="1"/>
    <row r="6329" ht="19.5" customHeight="1"/>
    <row r="6330" ht="19.5" customHeight="1"/>
    <row r="6331" ht="19.5" customHeight="1"/>
    <row r="6332" ht="19.5" customHeight="1"/>
    <row r="6333" ht="19.5" customHeight="1"/>
    <row r="6334" ht="19.5" customHeight="1"/>
    <row r="6335" ht="19.5" customHeight="1"/>
    <row r="6336" ht="19.5" customHeight="1"/>
    <row r="6337" ht="19.5" customHeight="1"/>
    <row r="6338" ht="19.5" customHeight="1"/>
    <row r="6339" ht="19.5" customHeight="1"/>
    <row r="6340" ht="19.5" customHeight="1"/>
    <row r="6341" ht="19.5" customHeight="1"/>
    <row r="6342" ht="19.5" customHeight="1"/>
    <row r="6343" ht="19.5" customHeight="1"/>
    <row r="6344" ht="19.5" customHeight="1"/>
    <row r="6345" ht="19.5" customHeight="1"/>
    <row r="6346" ht="19.5" customHeight="1"/>
    <row r="6347" ht="19.5" customHeight="1"/>
    <row r="6348" ht="19.5" customHeight="1"/>
    <row r="6349" ht="19.5" customHeight="1"/>
    <row r="6350" ht="19.5" customHeight="1"/>
    <row r="6351" ht="19.5" customHeight="1"/>
    <row r="6352" ht="19.5" customHeight="1"/>
    <row r="6353" ht="19.5" customHeight="1"/>
    <row r="6354" ht="19.5" customHeight="1"/>
    <row r="6355" ht="19.5" customHeight="1"/>
    <row r="6356" ht="19.5" customHeight="1"/>
    <row r="6357" ht="19.5" customHeight="1"/>
    <row r="6358" ht="19.5" customHeight="1"/>
    <row r="6359" ht="19.5" customHeight="1"/>
    <row r="6360" ht="19.5" customHeight="1"/>
    <row r="6361" ht="19.5" customHeight="1"/>
    <row r="6362" ht="19.5" customHeight="1"/>
    <row r="6363" ht="19.5" customHeight="1"/>
    <row r="6364" ht="19.5" customHeight="1"/>
    <row r="6365" ht="19.5" customHeight="1"/>
    <row r="6366" ht="19.5" customHeight="1"/>
    <row r="6367" ht="19.5" customHeight="1"/>
    <row r="6368" ht="19.5" customHeight="1"/>
    <row r="6369" ht="19.5" customHeight="1"/>
    <row r="6370" ht="19.5" customHeight="1"/>
    <row r="6371" ht="19.5" customHeight="1"/>
    <row r="6372" ht="19.5" customHeight="1"/>
    <row r="6373" ht="19.5" customHeight="1"/>
    <row r="6374" ht="19.5" customHeight="1"/>
    <row r="6375" ht="19.5" customHeight="1"/>
    <row r="6376" ht="19.5" customHeight="1"/>
    <row r="6377" ht="19.5" customHeight="1"/>
    <row r="6378" ht="19.5" customHeight="1"/>
    <row r="6379" ht="19.5" customHeight="1"/>
    <row r="6380" ht="19.5" customHeight="1"/>
    <row r="6381" ht="19.5" customHeight="1"/>
    <row r="6382" ht="19.5" customHeight="1"/>
    <row r="6383" ht="19.5" customHeight="1"/>
    <row r="6384" ht="19.5" customHeight="1"/>
    <row r="6385" ht="19.5" customHeight="1"/>
    <row r="6386" ht="19.5" customHeight="1"/>
    <row r="6387" ht="19.5" customHeight="1"/>
    <row r="6388" ht="19.5" customHeight="1"/>
    <row r="6389" ht="19.5" customHeight="1"/>
    <row r="6390" ht="19.5" customHeight="1"/>
    <row r="6391" ht="19.5" customHeight="1"/>
    <row r="6392" ht="19.5" customHeight="1"/>
    <row r="6393" ht="19.5" customHeight="1"/>
    <row r="6394" ht="19.5" customHeight="1"/>
    <row r="6395" ht="19.5" customHeight="1"/>
    <row r="6396" ht="19.5" customHeight="1"/>
    <row r="6397" ht="19.5" customHeight="1"/>
    <row r="6398" ht="19.5" customHeight="1"/>
    <row r="6399" ht="19.5" customHeight="1"/>
    <row r="6400" ht="19.5" customHeight="1"/>
    <row r="6401" ht="19.5" customHeight="1"/>
    <row r="6402" ht="19.5" customHeight="1"/>
    <row r="6403" ht="19.5" customHeight="1"/>
    <row r="6404" ht="19.5" customHeight="1"/>
    <row r="6405" ht="19.5" customHeight="1"/>
    <row r="6406" ht="19.5" customHeight="1"/>
    <row r="6407" ht="19.5" customHeight="1"/>
    <row r="6408" ht="19.5" customHeight="1"/>
    <row r="6409" ht="19.5" customHeight="1"/>
    <row r="6410" ht="19.5" customHeight="1"/>
    <row r="6411" ht="19.5" customHeight="1"/>
    <row r="6412" ht="19.5" customHeight="1"/>
    <row r="6413" ht="19.5" customHeight="1"/>
    <row r="6414" ht="19.5" customHeight="1"/>
    <row r="6415" ht="19.5" customHeight="1"/>
    <row r="6416" ht="19.5" customHeight="1"/>
    <row r="6417" ht="19.5" customHeight="1"/>
    <row r="6418" ht="19.5" customHeight="1"/>
    <row r="6419" ht="19.5" customHeight="1"/>
    <row r="6420" ht="19.5" customHeight="1"/>
    <row r="6421" ht="19.5" customHeight="1"/>
    <row r="6422" ht="19.5" customHeight="1"/>
    <row r="6423" ht="19.5" customHeight="1"/>
    <row r="6424" ht="19.5" customHeight="1"/>
    <row r="6425" ht="19.5" customHeight="1"/>
    <row r="6426" ht="19.5" customHeight="1"/>
    <row r="6427" ht="19.5" customHeight="1"/>
    <row r="6428" ht="19.5" customHeight="1"/>
    <row r="6429" ht="19.5" customHeight="1"/>
    <row r="6430" ht="19.5" customHeight="1"/>
    <row r="6431" ht="19.5" customHeight="1"/>
    <row r="6432" ht="19.5" customHeight="1"/>
    <row r="6433" ht="19.5" customHeight="1"/>
    <row r="6434" ht="19.5" customHeight="1"/>
    <row r="6435" ht="19.5" customHeight="1"/>
    <row r="6436" ht="19.5" customHeight="1"/>
    <row r="6437" ht="19.5" customHeight="1"/>
    <row r="6438" ht="19.5" customHeight="1"/>
    <row r="6439" ht="19.5" customHeight="1"/>
    <row r="6440" ht="19.5" customHeight="1"/>
    <row r="6441" ht="19.5" customHeight="1"/>
    <row r="6442" ht="19.5" customHeight="1"/>
    <row r="6443" ht="19.5" customHeight="1"/>
    <row r="6444" ht="19.5" customHeight="1"/>
    <row r="6445" ht="19.5" customHeight="1"/>
    <row r="6446" ht="19.5" customHeight="1"/>
    <row r="6447" ht="19.5" customHeight="1"/>
    <row r="6448" ht="19.5" customHeight="1"/>
    <row r="6449" ht="19.5" customHeight="1"/>
    <row r="6450" ht="19.5" customHeight="1"/>
    <row r="6451" ht="19.5" customHeight="1"/>
    <row r="6452" ht="19.5" customHeight="1"/>
    <row r="6453" ht="19.5" customHeight="1"/>
    <row r="6454" ht="19.5" customHeight="1"/>
    <row r="6455" ht="19.5" customHeight="1"/>
    <row r="6456" ht="19.5" customHeight="1"/>
    <row r="6457" ht="19.5" customHeight="1"/>
    <row r="6458" ht="19.5" customHeight="1"/>
    <row r="6459" ht="19.5" customHeight="1"/>
    <row r="6460" ht="19.5" customHeight="1"/>
    <row r="6461" ht="19.5" customHeight="1"/>
    <row r="6462" ht="19.5" customHeight="1"/>
    <row r="6463" ht="19.5" customHeight="1"/>
    <row r="6464" ht="19.5" customHeight="1"/>
    <row r="6465" ht="19.5" customHeight="1"/>
    <row r="6466" ht="19.5" customHeight="1"/>
    <row r="6467" ht="19.5" customHeight="1"/>
    <row r="6468" ht="19.5" customHeight="1"/>
    <row r="6469" ht="19.5" customHeight="1"/>
    <row r="6470" ht="19.5" customHeight="1"/>
    <row r="6471" ht="19.5" customHeight="1"/>
    <row r="6472" ht="19.5" customHeight="1"/>
    <row r="6473" ht="19.5" customHeight="1"/>
    <row r="6474" ht="19.5" customHeight="1"/>
    <row r="6475" ht="19.5" customHeight="1"/>
    <row r="6476" ht="19.5" customHeight="1"/>
    <row r="6477" ht="19.5" customHeight="1"/>
    <row r="6478" ht="19.5" customHeight="1"/>
    <row r="6479" ht="19.5" customHeight="1"/>
    <row r="6480" ht="19.5" customHeight="1"/>
    <row r="6481" ht="19.5" customHeight="1"/>
    <row r="6482" ht="19.5" customHeight="1"/>
    <row r="6483" ht="19.5" customHeight="1"/>
    <row r="6484" ht="19.5" customHeight="1"/>
    <row r="6485" ht="19.5" customHeight="1"/>
    <row r="6486" ht="19.5" customHeight="1"/>
    <row r="6487" ht="19.5" customHeight="1"/>
    <row r="6488" ht="19.5" customHeight="1"/>
    <row r="6489" ht="19.5" customHeight="1"/>
    <row r="6490" ht="19.5" customHeight="1"/>
    <row r="6491" ht="19.5" customHeight="1"/>
    <row r="6492" ht="19.5" customHeight="1"/>
    <row r="6493" ht="19.5" customHeight="1"/>
    <row r="6494" ht="19.5" customHeight="1"/>
    <row r="6495" ht="19.5" customHeight="1"/>
    <row r="6496" ht="19.5" customHeight="1"/>
    <row r="6497" ht="19.5" customHeight="1"/>
    <row r="6498" ht="19.5" customHeight="1"/>
    <row r="6499" ht="19.5" customHeight="1"/>
    <row r="6500" ht="19.5" customHeight="1"/>
    <row r="6501" ht="19.5" customHeight="1"/>
    <row r="6502" ht="19.5" customHeight="1"/>
    <row r="6503" ht="19.5" customHeight="1"/>
    <row r="6504" ht="19.5" customHeight="1"/>
    <row r="6505" ht="19.5" customHeight="1"/>
    <row r="6506" ht="19.5" customHeight="1"/>
    <row r="6507" ht="19.5" customHeight="1"/>
    <row r="6508" ht="19.5" customHeight="1"/>
    <row r="6509" ht="19.5" customHeight="1"/>
    <row r="6510" ht="19.5" customHeight="1"/>
    <row r="6511" ht="19.5" customHeight="1"/>
    <row r="6512" ht="19.5" customHeight="1"/>
    <row r="6513" ht="19.5" customHeight="1"/>
    <row r="6514" ht="19.5" customHeight="1"/>
    <row r="6515" ht="19.5" customHeight="1"/>
    <row r="6516" ht="19.5" customHeight="1"/>
    <row r="6517" ht="19.5" customHeight="1"/>
    <row r="6518" ht="19.5" customHeight="1"/>
    <row r="6519" ht="19.5" customHeight="1"/>
    <row r="6520" ht="19.5" customHeight="1"/>
    <row r="6521" ht="19.5" customHeight="1"/>
    <row r="6522" ht="19.5" customHeight="1"/>
    <row r="6523" ht="19.5" customHeight="1"/>
    <row r="6524" ht="19.5" customHeight="1"/>
    <row r="6525" ht="19.5" customHeight="1"/>
    <row r="6526" ht="19.5" customHeight="1"/>
    <row r="6527" ht="19.5" customHeight="1"/>
    <row r="6528" ht="19.5" customHeight="1"/>
    <row r="6529" ht="19.5" customHeight="1"/>
    <row r="6530" ht="19.5" customHeight="1"/>
    <row r="6531" ht="19.5" customHeight="1"/>
    <row r="6532" ht="19.5" customHeight="1"/>
    <row r="6533" ht="19.5" customHeight="1"/>
    <row r="6534" ht="19.5" customHeight="1"/>
    <row r="6535" ht="19.5" customHeight="1"/>
    <row r="6536" ht="19.5" customHeight="1"/>
    <row r="6537" ht="19.5" customHeight="1"/>
    <row r="6538" ht="19.5" customHeight="1"/>
    <row r="6539" ht="19.5" customHeight="1"/>
    <row r="6540" ht="19.5" customHeight="1"/>
    <row r="6541" ht="19.5" customHeight="1"/>
    <row r="6542" ht="19.5" customHeight="1"/>
    <row r="6543" ht="19.5" customHeight="1"/>
    <row r="6544" ht="19.5" customHeight="1"/>
    <row r="6545" ht="19.5" customHeight="1"/>
    <row r="6546" ht="19.5" customHeight="1"/>
    <row r="6547" ht="19.5" customHeight="1"/>
    <row r="6548" ht="19.5" customHeight="1"/>
    <row r="6549" ht="19.5" customHeight="1"/>
    <row r="6550" ht="19.5" customHeight="1"/>
    <row r="6551" ht="19.5" customHeight="1"/>
    <row r="6552" ht="19.5" customHeight="1"/>
    <row r="6553" ht="19.5" customHeight="1"/>
    <row r="6554" ht="19.5" customHeight="1"/>
    <row r="6555" ht="19.5" customHeight="1"/>
    <row r="6556" ht="19.5" customHeight="1"/>
    <row r="6557" ht="19.5" customHeight="1"/>
    <row r="6558" ht="19.5" customHeight="1"/>
    <row r="6559" ht="19.5" customHeight="1"/>
    <row r="6560" ht="19.5" customHeight="1"/>
    <row r="6561" ht="19.5" customHeight="1"/>
    <row r="6562" ht="19.5" customHeight="1"/>
    <row r="6563" ht="19.5" customHeight="1"/>
    <row r="6564" ht="19.5" customHeight="1"/>
    <row r="6565" ht="19.5" customHeight="1"/>
    <row r="6566" ht="19.5" customHeight="1"/>
    <row r="6567" ht="19.5" customHeight="1"/>
    <row r="6568" ht="19.5" customHeight="1"/>
    <row r="6569" ht="19.5" customHeight="1"/>
    <row r="6570" ht="19.5" customHeight="1"/>
    <row r="6571" ht="19.5" customHeight="1"/>
    <row r="6572" ht="19.5" customHeight="1"/>
    <row r="6573" ht="19.5" customHeight="1"/>
    <row r="6574" ht="19.5" customHeight="1"/>
    <row r="6575" ht="19.5" customHeight="1"/>
    <row r="6576" ht="19.5" customHeight="1"/>
    <row r="6577" ht="19.5" customHeight="1"/>
    <row r="6578" ht="19.5" customHeight="1"/>
    <row r="6579" ht="19.5" customHeight="1"/>
    <row r="6580" ht="19.5" customHeight="1"/>
    <row r="6581" ht="19.5" customHeight="1"/>
    <row r="6582" ht="19.5" customHeight="1"/>
    <row r="6583" ht="19.5" customHeight="1"/>
    <row r="6584" ht="19.5" customHeight="1"/>
    <row r="6585" ht="19.5" customHeight="1"/>
    <row r="6586" ht="19.5" customHeight="1"/>
    <row r="6587" ht="19.5" customHeight="1"/>
    <row r="6588" ht="19.5" customHeight="1"/>
    <row r="6589" ht="19.5" customHeight="1"/>
    <row r="6590" ht="19.5" customHeight="1"/>
    <row r="6591" ht="19.5" customHeight="1"/>
    <row r="6592" ht="19.5" customHeight="1"/>
    <row r="6593" ht="19.5" customHeight="1"/>
    <row r="6594" ht="19.5" customHeight="1"/>
    <row r="6595" ht="19.5" customHeight="1"/>
    <row r="6596" ht="19.5" customHeight="1"/>
    <row r="6597" ht="19.5" customHeight="1"/>
    <row r="6598" ht="19.5" customHeight="1"/>
    <row r="6599" ht="19.5" customHeight="1"/>
    <row r="6600" ht="19.5" customHeight="1"/>
    <row r="6601" ht="19.5" customHeight="1"/>
    <row r="6602" ht="19.5" customHeight="1"/>
    <row r="6603" ht="19.5" customHeight="1"/>
    <row r="6604" ht="19.5" customHeight="1"/>
    <row r="6605" ht="19.5" customHeight="1"/>
    <row r="6606" ht="19.5" customHeight="1"/>
    <row r="6607" ht="19.5" customHeight="1"/>
    <row r="6608" ht="19.5" customHeight="1"/>
    <row r="6609" ht="19.5" customHeight="1"/>
    <row r="6610" ht="19.5" customHeight="1"/>
    <row r="6611" ht="19.5" customHeight="1"/>
    <row r="6612" ht="19.5" customHeight="1"/>
    <row r="6613" ht="19.5" customHeight="1"/>
    <row r="6614" ht="19.5" customHeight="1"/>
    <row r="6615" ht="19.5" customHeight="1"/>
    <row r="6616" ht="19.5" customHeight="1"/>
    <row r="6617" ht="19.5" customHeight="1"/>
    <row r="6618" ht="19.5" customHeight="1"/>
    <row r="6619" ht="19.5" customHeight="1"/>
    <row r="6620" ht="19.5" customHeight="1"/>
    <row r="6621" ht="19.5" customHeight="1"/>
    <row r="6622" ht="19.5" customHeight="1"/>
    <row r="6623" ht="19.5" customHeight="1"/>
    <row r="6624" ht="19.5" customHeight="1"/>
    <row r="6625" ht="19.5" customHeight="1"/>
    <row r="6626" ht="19.5" customHeight="1"/>
    <row r="6627" ht="19.5" customHeight="1"/>
    <row r="6628" ht="19.5" customHeight="1"/>
    <row r="6629" ht="19.5" customHeight="1"/>
    <row r="6630" ht="19.5" customHeight="1"/>
    <row r="6631" ht="19.5" customHeight="1"/>
    <row r="6632" ht="19.5" customHeight="1"/>
    <row r="6633" ht="19.5" customHeight="1"/>
    <row r="6634" ht="19.5" customHeight="1"/>
    <row r="6635" ht="19.5" customHeight="1"/>
    <row r="6636" ht="19.5" customHeight="1"/>
    <row r="6637" ht="19.5" customHeight="1"/>
    <row r="6638" ht="19.5" customHeight="1"/>
    <row r="6639" ht="19.5" customHeight="1"/>
    <row r="6640" ht="19.5" customHeight="1"/>
    <row r="6641" ht="19.5" customHeight="1"/>
    <row r="6642" ht="19.5" customHeight="1"/>
    <row r="6643" ht="19.5" customHeight="1"/>
    <row r="6644" ht="19.5" customHeight="1"/>
    <row r="6645" ht="19.5" customHeight="1"/>
    <row r="6646" ht="19.5" customHeight="1"/>
    <row r="6647" ht="19.5" customHeight="1"/>
    <row r="6648" ht="19.5" customHeight="1"/>
    <row r="6649" ht="19.5" customHeight="1"/>
    <row r="6650" ht="19.5" customHeight="1"/>
    <row r="6651" ht="19.5" customHeight="1"/>
    <row r="6652" ht="19.5" customHeight="1"/>
    <row r="6653" ht="19.5" customHeight="1"/>
    <row r="6654" ht="19.5" customHeight="1"/>
    <row r="6655" ht="19.5" customHeight="1"/>
    <row r="6656" ht="19.5" customHeight="1"/>
    <row r="6657" ht="19.5" customHeight="1"/>
    <row r="6658" ht="19.5" customHeight="1"/>
    <row r="6659" ht="19.5" customHeight="1"/>
    <row r="6660" ht="19.5" customHeight="1"/>
    <row r="6661" ht="19.5" customHeight="1"/>
    <row r="6662" ht="19.5" customHeight="1"/>
    <row r="6663" ht="19.5" customHeight="1"/>
    <row r="6664" ht="19.5" customHeight="1"/>
    <row r="6665" ht="19.5" customHeight="1"/>
    <row r="6666" ht="19.5" customHeight="1"/>
    <row r="6667" ht="19.5" customHeight="1"/>
    <row r="6668" ht="19.5" customHeight="1"/>
    <row r="6669" ht="19.5" customHeight="1"/>
    <row r="6670" ht="19.5" customHeight="1"/>
    <row r="6671" ht="19.5" customHeight="1"/>
    <row r="6672" ht="19.5" customHeight="1"/>
    <row r="6673" ht="19.5" customHeight="1"/>
    <row r="6674" ht="19.5" customHeight="1"/>
    <row r="6675" ht="19.5" customHeight="1"/>
    <row r="6676" ht="19.5" customHeight="1"/>
    <row r="6677" ht="19.5" customHeight="1"/>
    <row r="6678" ht="19.5" customHeight="1"/>
    <row r="6679" ht="19.5" customHeight="1"/>
    <row r="6680" ht="19.5" customHeight="1"/>
    <row r="6681" ht="19.5" customHeight="1"/>
    <row r="6682" ht="19.5" customHeight="1"/>
    <row r="6683" ht="19.5" customHeight="1"/>
    <row r="6684" ht="19.5" customHeight="1"/>
    <row r="6685" ht="19.5" customHeight="1"/>
    <row r="6686" ht="19.5" customHeight="1"/>
    <row r="6687" ht="19.5" customHeight="1"/>
    <row r="6688" ht="19.5" customHeight="1"/>
    <row r="6689" ht="19.5" customHeight="1"/>
    <row r="6690" ht="19.5" customHeight="1"/>
    <row r="6691" ht="19.5" customHeight="1"/>
    <row r="6692" ht="19.5" customHeight="1"/>
    <row r="6693" ht="19.5" customHeight="1"/>
    <row r="6694" ht="19.5" customHeight="1"/>
    <row r="6695" ht="19.5" customHeight="1"/>
    <row r="6696" ht="19.5" customHeight="1"/>
    <row r="6697" ht="19.5" customHeight="1"/>
    <row r="6698" ht="19.5" customHeight="1"/>
    <row r="6699" ht="19.5" customHeight="1"/>
    <row r="6700" ht="19.5" customHeight="1"/>
    <row r="6701" ht="19.5" customHeight="1"/>
    <row r="6702" ht="19.5" customHeight="1"/>
    <row r="6703" ht="19.5" customHeight="1"/>
    <row r="6704" ht="19.5" customHeight="1"/>
    <row r="6705" ht="19.5" customHeight="1"/>
    <row r="6706" ht="19.5" customHeight="1"/>
    <row r="6707" ht="19.5" customHeight="1"/>
    <row r="6708" ht="19.5" customHeight="1"/>
    <row r="6709" ht="19.5" customHeight="1"/>
    <row r="6710" ht="19.5" customHeight="1"/>
    <row r="6711" ht="19.5" customHeight="1"/>
    <row r="6712" ht="19.5" customHeight="1"/>
    <row r="6713" ht="19.5" customHeight="1"/>
    <row r="6714" ht="19.5" customHeight="1"/>
    <row r="6715" ht="19.5" customHeight="1"/>
    <row r="6716" ht="19.5" customHeight="1"/>
    <row r="6717" ht="19.5" customHeight="1"/>
    <row r="6718" ht="19.5" customHeight="1"/>
    <row r="6719" ht="19.5" customHeight="1"/>
    <row r="6720" ht="19.5" customHeight="1"/>
    <row r="6721" ht="19.5" customHeight="1"/>
    <row r="6722" ht="19.5" customHeight="1"/>
    <row r="6723" ht="19.5" customHeight="1"/>
    <row r="6724" ht="19.5" customHeight="1"/>
    <row r="6725" ht="19.5" customHeight="1"/>
    <row r="6726" ht="19.5" customHeight="1"/>
    <row r="6727" ht="19.5" customHeight="1"/>
    <row r="6728" ht="19.5" customHeight="1"/>
    <row r="6729" ht="19.5" customHeight="1"/>
    <row r="6730" ht="19.5" customHeight="1"/>
    <row r="6731" ht="19.5" customHeight="1"/>
    <row r="6732" ht="19.5" customHeight="1"/>
    <row r="6733" ht="19.5" customHeight="1"/>
    <row r="6734" ht="19.5" customHeight="1"/>
    <row r="6735" ht="19.5" customHeight="1"/>
    <row r="6736" ht="19.5" customHeight="1"/>
    <row r="6737" ht="19.5" customHeight="1"/>
    <row r="6738" ht="19.5" customHeight="1"/>
    <row r="6739" ht="19.5" customHeight="1"/>
    <row r="6740" ht="19.5" customHeight="1"/>
    <row r="6741" ht="19.5" customHeight="1"/>
    <row r="6742" ht="19.5" customHeight="1"/>
    <row r="6743" ht="19.5" customHeight="1"/>
    <row r="6744" ht="19.5" customHeight="1"/>
    <row r="6745" ht="19.5" customHeight="1"/>
    <row r="6746" ht="19.5" customHeight="1"/>
    <row r="6747" ht="19.5" customHeight="1"/>
    <row r="6748" ht="19.5" customHeight="1"/>
    <row r="6749" ht="19.5" customHeight="1"/>
    <row r="6750" ht="19.5" customHeight="1"/>
    <row r="6751" ht="19.5" customHeight="1"/>
    <row r="6752" ht="19.5" customHeight="1"/>
    <row r="6753" ht="19.5" customHeight="1"/>
    <row r="6754" ht="19.5" customHeight="1"/>
    <row r="6755" ht="19.5" customHeight="1"/>
    <row r="6756" ht="19.5" customHeight="1"/>
    <row r="6757" ht="19.5" customHeight="1"/>
    <row r="6758" ht="19.5" customHeight="1"/>
    <row r="6759" ht="19.5" customHeight="1"/>
    <row r="6760" ht="19.5" customHeight="1"/>
    <row r="6761" ht="19.5" customHeight="1"/>
    <row r="6762" ht="19.5" customHeight="1"/>
    <row r="6763" ht="19.5" customHeight="1"/>
    <row r="6764" ht="19.5" customHeight="1"/>
    <row r="6765" ht="19.5" customHeight="1"/>
    <row r="6766" ht="19.5" customHeight="1"/>
    <row r="6767" ht="19.5" customHeight="1"/>
    <row r="6768" ht="19.5" customHeight="1"/>
    <row r="6769" ht="19.5" customHeight="1"/>
    <row r="6770" ht="19.5" customHeight="1"/>
    <row r="6771" ht="19.5" customHeight="1"/>
    <row r="6772" ht="19.5" customHeight="1"/>
    <row r="6773" ht="19.5" customHeight="1"/>
    <row r="6774" ht="19.5" customHeight="1"/>
    <row r="6775" ht="19.5" customHeight="1"/>
    <row r="6776" ht="19.5" customHeight="1"/>
    <row r="6777" ht="19.5" customHeight="1"/>
    <row r="6778" ht="19.5" customHeight="1"/>
    <row r="6779" ht="19.5" customHeight="1"/>
    <row r="6780" ht="19.5" customHeight="1"/>
    <row r="6781" ht="19.5" customHeight="1"/>
    <row r="6782" ht="19.5" customHeight="1"/>
    <row r="6783" ht="19.5" customHeight="1"/>
    <row r="6784" ht="19.5" customHeight="1"/>
    <row r="6785" ht="19.5" customHeight="1"/>
    <row r="6786" ht="19.5" customHeight="1"/>
    <row r="6787" ht="19.5" customHeight="1"/>
    <row r="6788" ht="19.5" customHeight="1"/>
    <row r="6789" ht="19.5" customHeight="1"/>
    <row r="6790" ht="19.5" customHeight="1"/>
    <row r="6791" ht="19.5" customHeight="1"/>
    <row r="6792" ht="19.5" customHeight="1"/>
    <row r="6793" ht="19.5" customHeight="1"/>
    <row r="6794" ht="19.5" customHeight="1"/>
    <row r="6795" ht="19.5" customHeight="1"/>
    <row r="6796" ht="19.5" customHeight="1"/>
    <row r="6797" ht="19.5" customHeight="1"/>
    <row r="6798" ht="19.5" customHeight="1"/>
    <row r="6799" ht="19.5" customHeight="1"/>
    <row r="6800" ht="19.5" customHeight="1"/>
    <row r="6801" ht="19.5" customHeight="1"/>
    <row r="6802" ht="19.5" customHeight="1"/>
    <row r="6803" ht="19.5" customHeight="1"/>
    <row r="6804" ht="19.5" customHeight="1"/>
    <row r="6805" ht="19.5" customHeight="1"/>
    <row r="6806" ht="19.5" customHeight="1"/>
    <row r="6807" ht="19.5" customHeight="1"/>
    <row r="6808" ht="19.5" customHeight="1"/>
    <row r="6809" ht="19.5" customHeight="1"/>
    <row r="6810" ht="19.5" customHeight="1"/>
    <row r="6811" ht="19.5" customHeight="1"/>
    <row r="6812" ht="19.5" customHeight="1"/>
    <row r="6813" ht="19.5" customHeight="1"/>
    <row r="6814" ht="19.5" customHeight="1"/>
    <row r="6815" ht="19.5" customHeight="1"/>
    <row r="6816" ht="19.5" customHeight="1"/>
    <row r="6817" ht="19.5" customHeight="1"/>
    <row r="6818" ht="19.5" customHeight="1"/>
    <row r="6819" ht="19.5" customHeight="1"/>
    <row r="6820" ht="19.5" customHeight="1"/>
    <row r="6821" ht="19.5" customHeight="1"/>
    <row r="6822" ht="19.5" customHeight="1"/>
    <row r="6823" ht="19.5" customHeight="1"/>
    <row r="6824" ht="19.5" customHeight="1"/>
    <row r="6825" ht="19.5" customHeight="1"/>
    <row r="6826" ht="19.5" customHeight="1"/>
    <row r="6827" ht="19.5" customHeight="1"/>
    <row r="6828" ht="19.5" customHeight="1"/>
    <row r="6829" ht="19.5" customHeight="1"/>
    <row r="6830" ht="19.5" customHeight="1"/>
    <row r="6831" ht="19.5" customHeight="1"/>
    <row r="6832" ht="19.5" customHeight="1"/>
    <row r="6833" ht="19.5" customHeight="1"/>
    <row r="6834" ht="19.5" customHeight="1"/>
    <row r="6835" ht="19.5" customHeight="1"/>
    <row r="6836" ht="19.5" customHeight="1"/>
    <row r="6837" ht="19.5" customHeight="1"/>
    <row r="6838" ht="19.5" customHeight="1"/>
    <row r="6839" ht="19.5" customHeight="1"/>
    <row r="6840" ht="19.5" customHeight="1"/>
    <row r="6841" ht="19.5" customHeight="1"/>
    <row r="6842" ht="19.5" customHeight="1"/>
    <row r="6843" ht="19.5" customHeight="1"/>
    <row r="6844" ht="19.5" customHeight="1"/>
    <row r="6845" ht="19.5" customHeight="1"/>
    <row r="6846" ht="19.5" customHeight="1"/>
    <row r="6847" ht="19.5" customHeight="1"/>
    <row r="6848" ht="19.5" customHeight="1"/>
    <row r="6849" ht="19.5" customHeight="1"/>
    <row r="6850" ht="19.5" customHeight="1"/>
    <row r="6851" ht="19.5" customHeight="1"/>
    <row r="6852" ht="19.5" customHeight="1"/>
    <row r="6853" ht="19.5" customHeight="1"/>
    <row r="6854" ht="19.5" customHeight="1"/>
    <row r="6855" ht="19.5" customHeight="1"/>
    <row r="6856" ht="19.5" customHeight="1"/>
    <row r="6857" ht="19.5" customHeight="1"/>
    <row r="6858" ht="19.5" customHeight="1"/>
    <row r="6859" ht="19.5" customHeight="1"/>
    <row r="6860" ht="19.5" customHeight="1"/>
    <row r="6861" ht="19.5" customHeight="1"/>
    <row r="6862" ht="19.5" customHeight="1"/>
    <row r="6863" ht="19.5" customHeight="1"/>
    <row r="6864" ht="19.5" customHeight="1"/>
    <row r="6865" ht="19.5" customHeight="1"/>
    <row r="6866" ht="19.5" customHeight="1"/>
    <row r="6867" ht="19.5" customHeight="1"/>
    <row r="6868" ht="19.5" customHeight="1"/>
    <row r="6869" ht="19.5" customHeight="1"/>
    <row r="6870" ht="19.5" customHeight="1"/>
    <row r="6871" ht="19.5" customHeight="1"/>
    <row r="6872" ht="19.5" customHeight="1"/>
    <row r="6873" ht="19.5" customHeight="1"/>
    <row r="6874" ht="19.5" customHeight="1"/>
    <row r="6875" ht="19.5" customHeight="1"/>
    <row r="6876" ht="19.5" customHeight="1"/>
    <row r="6877" ht="19.5" customHeight="1"/>
    <row r="6878" ht="19.5" customHeight="1"/>
    <row r="6879" ht="19.5" customHeight="1"/>
    <row r="6880" ht="19.5" customHeight="1"/>
    <row r="6881" ht="19.5" customHeight="1"/>
    <row r="6882" ht="19.5" customHeight="1"/>
    <row r="6883" ht="19.5" customHeight="1"/>
    <row r="6884" ht="19.5" customHeight="1"/>
    <row r="6885" ht="19.5" customHeight="1"/>
    <row r="6886" ht="19.5" customHeight="1"/>
    <row r="6887" ht="19.5" customHeight="1"/>
    <row r="6888" ht="19.5" customHeight="1"/>
    <row r="6889" ht="19.5" customHeight="1"/>
    <row r="6890" ht="19.5" customHeight="1"/>
    <row r="6891" ht="19.5" customHeight="1"/>
    <row r="6892" ht="19.5" customHeight="1"/>
    <row r="6893" ht="19.5" customHeight="1"/>
    <row r="6894" ht="19.5" customHeight="1"/>
    <row r="6895" ht="19.5" customHeight="1"/>
    <row r="6896" ht="19.5" customHeight="1"/>
    <row r="6897" ht="19.5" customHeight="1"/>
    <row r="6898" ht="19.5" customHeight="1"/>
    <row r="6899" ht="19.5" customHeight="1"/>
    <row r="6900" ht="19.5" customHeight="1"/>
    <row r="6901" ht="19.5" customHeight="1"/>
    <row r="6902" ht="19.5" customHeight="1"/>
    <row r="6903" ht="19.5" customHeight="1"/>
    <row r="6904" ht="19.5" customHeight="1"/>
    <row r="6905" ht="19.5" customHeight="1"/>
    <row r="6906" ht="19.5" customHeight="1"/>
    <row r="6907" ht="19.5" customHeight="1"/>
    <row r="6908" ht="19.5" customHeight="1"/>
    <row r="6909" ht="19.5" customHeight="1"/>
    <row r="6910" ht="19.5" customHeight="1"/>
    <row r="6911" ht="19.5" customHeight="1"/>
    <row r="6912" ht="19.5" customHeight="1"/>
    <row r="6913" ht="19.5" customHeight="1"/>
    <row r="6914" ht="19.5" customHeight="1"/>
    <row r="6915" ht="19.5" customHeight="1"/>
    <row r="6916" ht="19.5" customHeight="1"/>
    <row r="6917" ht="19.5" customHeight="1"/>
    <row r="6918" ht="19.5" customHeight="1"/>
    <row r="6919" ht="19.5" customHeight="1"/>
    <row r="6920" ht="19.5" customHeight="1"/>
    <row r="6921" ht="19.5" customHeight="1"/>
    <row r="6922" ht="19.5" customHeight="1"/>
    <row r="6923" ht="19.5" customHeight="1"/>
    <row r="6924" ht="19.5" customHeight="1"/>
    <row r="6925" ht="19.5" customHeight="1"/>
    <row r="6926" ht="19.5" customHeight="1"/>
    <row r="6927" ht="19.5" customHeight="1"/>
    <row r="6928" ht="19.5" customHeight="1"/>
    <row r="6929" ht="19.5" customHeight="1"/>
    <row r="6930" ht="19.5" customHeight="1"/>
    <row r="6931" ht="19.5" customHeight="1"/>
    <row r="6932" ht="19.5" customHeight="1"/>
    <row r="6933" ht="19.5" customHeight="1"/>
    <row r="6934" ht="19.5" customHeight="1"/>
    <row r="6935" ht="19.5" customHeight="1"/>
    <row r="6936" ht="19.5" customHeight="1"/>
    <row r="6937" ht="19.5" customHeight="1"/>
    <row r="6938" ht="19.5" customHeight="1"/>
    <row r="6939" ht="19.5" customHeight="1"/>
    <row r="6940" ht="19.5" customHeight="1"/>
    <row r="6941" ht="19.5" customHeight="1"/>
    <row r="6942" ht="19.5" customHeight="1"/>
    <row r="6943" ht="19.5" customHeight="1"/>
    <row r="6944" ht="19.5" customHeight="1"/>
    <row r="6945" ht="19.5" customHeight="1"/>
    <row r="6946" ht="19.5" customHeight="1"/>
    <row r="6947" ht="19.5" customHeight="1"/>
    <row r="6948" ht="19.5" customHeight="1"/>
    <row r="6949" ht="19.5" customHeight="1"/>
    <row r="6950" ht="19.5" customHeight="1"/>
    <row r="6951" ht="19.5" customHeight="1"/>
    <row r="6952" ht="19.5" customHeight="1"/>
    <row r="6953" ht="19.5" customHeight="1"/>
    <row r="6954" ht="19.5" customHeight="1"/>
    <row r="6955" ht="19.5" customHeight="1"/>
    <row r="6956" ht="19.5" customHeight="1"/>
    <row r="6957" ht="19.5" customHeight="1"/>
    <row r="6958" ht="19.5" customHeight="1"/>
    <row r="6959" ht="19.5" customHeight="1"/>
    <row r="6960" ht="19.5" customHeight="1"/>
    <row r="6961" ht="19.5" customHeight="1"/>
    <row r="6962" ht="19.5" customHeight="1"/>
    <row r="6963" ht="19.5" customHeight="1"/>
    <row r="6964" ht="19.5" customHeight="1"/>
    <row r="6965" ht="19.5" customHeight="1"/>
    <row r="6966" ht="19.5" customHeight="1"/>
    <row r="6967" ht="19.5" customHeight="1"/>
    <row r="6968" ht="19.5" customHeight="1"/>
    <row r="6969" ht="19.5" customHeight="1"/>
    <row r="6970" ht="19.5" customHeight="1"/>
    <row r="6971" ht="19.5" customHeight="1"/>
    <row r="6972" ht="19.5" customHeight="1"/>
    <row r="6973" ht="19.5" customHeight="1"/>
    <row r="6974" ht="19.5" customHeight="1"/>
    <row r="6975" ht="19.5" customHeight="1"/>
    <row r="6976" ht="19.5" customHeight="1"/>
    <row r="6977" ht="19.5" customHeight="1"/>
    <row r="6978" ht="19.5" customHeight="1"/>
    <row r="6979" ht="19.5" customHeight="1"/>
    <row r="6980" ht="19.5" customHeight="1"/>
    <row r="6981" ht="19.5" customHeight="1"/>
    <row r="6982" ht="19.5" customHeight="1"/>
    <row r="6983" ht="19.5" customHeight="1"/>
    <row r="6984" ht="19.5" customHeight="1"/>
    <row r="6985" ht="19.5" customHeight="1"/>
    <row r="6986" ht="19.5" customHeight="1"/>
    <row r="6987" ht="19.5" customHeight="1"/>
    <row r="6988" ht="19.5" customHeight="1"/>
    <row r="6989" ht="19.5" customHeight="1"/>
    <row r="6990" ht="19.5" customHeight="1"/>
    <row r="6991" ht="19.5" customHeight="1"/>
    <row r="6992" ht="19.5" customHeight="1"/>
    <row r="6993" ht="19.5" customHeight="1"/>
    <row r="6994" ht="19.5" customHeight="1"/>
    <row r="6995" ht="19.5" customHeight="1"/>
    <row r="6996" ht="19.5" customHeight="1"/>
    <row r="6997" ht="19.5" customHeight="1"/>
    <row r="6998" ht="19.5" customHeight="1"/>
    <row r="6999" ht="19.5" customHeight="1"/>
    <row r="7000" ht="19.5" customHeight="1"/>
    <row r="7001" ht="19.5" customHeight="1"/>
    <row r="7002" ht="19.5" customHeight="1"/>
    <row r="7003" ht="19.5" customHeight="1"/>
    <row r="7004" ht="19.5" customHeight="1"/>
    <row r="7005" ht="19.5" customHeight="1"/>
    <row r="7006" ht="19.5" customHeight="1"/>
    <row r="7007" ht="19.5" customHeight="1"/>
    <row r="7008" ht="19.5" customHeight="1"/>
    <row r="7009" ht="19.5" customHeight="1"/>
    <row r="7010" ht="19.5" customHeight="1"/>
    <row r="7011" ht="19.5" customHeight="1"/>
    <row r="7012" ht="19.5" customHeight="1"/>
    <row r="7013" ht="19.5" customHeight="1"/>
    <row r="7014" ht="19.5" customHeight="1"/>
    <row r="7015" ht="19.5" customHeight="1"/>
    <row r="7016" ht="19.5" customHeight="1"/>
    <row r="7017" ht="19.5" customHeight="1"/>
    <row r="7018" ht="19.5" customHeight="1"/>
    <row r="7019" ht="19.5" customHeight="1"/>
    <row r="7020" ht="19.5" customHeight="1"/>
    <row r="7021" ht="19.5" customHeight="1"/>
    <row r="7022" ht="19.5" customHeight="1"/>
    <row r="7023" ht="19.5" customHeight="1"/>
    <row r="7024" ht="19.5" customHeight="1"/>
    <row r="7025" ht="19.5" customHeight="1"/>
    <row r="7026" ht="19.5" customHeight="1"/>
    <row r="7027" ht="19.5" customHeight="1"/>
    <row r="7028" ht="19.5" customHeight="1"/>
    <row r="7029" ht="19.5" customHeight="1"/>
    <row r="7030" ht="19.5" customHeight="1"/>
    <row r="7031" ht="19.5" customHeight="1"/>
    <row r="7032" ht="19.5" customHeight="1"/>
    <row r="7033" ht="19.5" customHeight="1"/>
    <row r="7034" ht="19.5" customHeight="1"/>
    <row r="7035" ht="19.5" customHeight="1"/>
    <row r="7036" ht="19.5" customHeight="1"/>
    <row r="7037" ht="19.5" customHeight="1"/>
    <row r="7038" ht="19.5" customHeight="1"/>
    <row r="7039" ht="19.5" customHeight="1"/>
    <row r="7040" ht="19.5" customHeight="1"/>
    <row r="7041" ht="19.5" customHeight="1"/>
    <row r="7042" ht="19.5" customHeight="1"/>
    <row r="7043" ht="19.5" customHeight="1"/>
    <row r="7044" ht="19.5" customHeight="1"/>
    <row r="7045" ht="19.5" customHeight="1"/>
    <row r="7046" ht="19.5" customHeight="1"/>
    <row r="7047" ht="19.5" customHeight="1"/>
    <row r="7048" ht="19.5" customHeight="1"/>
    <row r="7049" ht="19.5" customHeight="1"/>
    <row r="7050" ht="19.5" customHeight="1"/>
    <row r="7051" ht="19.5" customHeight="1"/>
    <row r="7052" ht="19.5" customHeight="1"/>
    <row r="7053" ht="19.5" customHeight="1"/>
    <row r="7054" ht="19.5" customHeight="1"/>
    <row r="7055" ht="19.5" customHeight="1"/>
    <row r="7056" ht="19.5" customHeight="1"/>
    <row r="7057" ht="19.5" customHeight="1"/>
    <row r="7058" ht="19.5" customHeight="1"/>
    <row r="7059" ht="19.5" customHeight="1"/>
    <row r="7060" ht="19.5" customHeight="1"/>
    <row r="7061" ht="19.5" customHeight="1"/>
    <row r="7062" ht="19.5" customHeight="1"/>
    <row r="7063" ht="19.5" customHeight="1"/>
    <row r="7064" ht="19.5" customHeight="1"/>
    <row r="7065" ht="19.5" customHeight="1"/>
    <row r="7066" ht="19.5" customHeight="1"/>
    <row r="7067" ht="19.5" customHeight="1"/>
    <row r="7068" ht="19.5" customHeight="1"/>
    <row r="7069" ht="19.5" customHeight="1"/>
    <row r="7070" ht="19.5" customHeight="1"/>
    <row r="7071" ht="19.5" customHeight="1"/>
    <row r="7072" ht="19.5" customHeight="1"/>
    <row r="7073" ht="19.5" customHeight="1"/>
    <row r="7074" ht="19.5" customHeight="1"/>
    <row r="7075" ht="19.5" customHeight="1"/>
    <row r="7076" ht="19.5" customHeight="1"/>
    <row r="7077" ht="19.5" customHeight="1"/>
    <row r="7078" ht="19.5" customHeight="1"/>
    <row r="7079" ht="19.5" customHeight="1"/>
    <row r="7080" ht="19.5" customHeight="1"/>
    <row r="7081" ht="19.5" customHeight="1"/>
    <row r="7082" ht="19.5" customHeight="1"/>
    <row r="7083" ht="19.5" customHeight="1"/>
    <row r="7084" ht="19.5" customHeight="1"/>
    <row r="7085" ht="19.5" customHeight="1"/>
    <row r="7086" ht="19.5" customHeight="1"/>
    <row r="7087" ht="19.5" customHeight="1"/>
    <row r="7088" ht="19.5" customHeight="1"/>
    <row r="7089" ht="19.5" customHeight="1"/>
    <row r="7090" ht="19.5" customHeight="1"/>
    <row r="7091" ht="19.5" customHeight="1"/>
    <row r="7092" ht="19.5" customHeight="1"/>
    <row r="7093" ht="19.5" customHeight="1"/>
    <row r="7094" ht="19.5" customHeight="1"/>
    <row r="7095" ht="19.5" customHeight="1"/>
    <row r="7096" ht="19.5" customHeight="1"/>
    <row r="7097" ht="19.5" customHeight="1"/>
    <row r="7098" ht="19.5" customHeight="1"/>
    <row r="7099" ht="19.5" customHeight="1"/>
    <row r="7100" ht="19.5" customHeight="1"/>
    <row r="7101" ht="19.5" customHeight="1"/>
    <row r="7102" ht="19.5" customHeight="1"/>
    <row r="7103" ht="19.5" customHeight="1"/>
    <row r="7104" ht="19.5" customHeight="1"/>
    <row r="7105" ht="19.5" customHeight="1"/>
    <row r="7106" ht="19.5" customHeight="1"/>
    <row r="7107" ht="19.5" customHeight="1"/>
    <row r="7108" ht="19.5" customHeight="1"/>
    <row r="7109" ht="19.5" customHeight="1"/>
    <row r="7110" ht="19.5" customHeight="1"/>
    <row r="7111" ht="19.5" customHeight="1"/>
    <row r="7112" ht="19.5" customHeight="1"/>
    <row r="7113" ht="19.5" customHeight="1"/>
    <row r="7114" ht="19.5" customHeight="1"/>
    <row r="7115" ht="19.5" customHeight="1"/>
    <row r="7116" ht="19.5" customHeight="1"/>
    <row r="7117" ht="19.5" customHeight="1"/>
    <row r="7118" ht="19.5" customHeight="1"/>
    <row r="7119" ht="19.5" customHeight="1"/>
    <row r="7120" ht="19.5" customHeight="1"/>
    <row r="7121" ht="19.5" customHeight="1"/>
    <row r="7122" ht="19.5" customHeight="1"/>
    <row r="7123" ht="19.5" customHeight="1"/>
    <row r="7124" ht="19.5" customHeight="1"/>
    <row r="7125" ht="19.5" customHeight="1"/>
    <row r="7126" ht="19.5" customHeight="1"/>
    <row r="7127" ht="19.5" customHeight="1"/>
    <row r="7128" ht="19.5" customHeight="1"/>
    <row r="7129" ht="19.5" customHeight="1"/>
    <row r="7130" ht="19.5" customHeight="1"/>
    <row r="7131" ht="19.5" customHeight="1"/>
    <row r="7132" ht="19.5" customHeight="1"/>
    <row r="7133" ht="19.5" customHeight="1"/>
    <row r="7134" ht="19.5" customHeight="1"/>
    <row r="7135" ht="19.5" customHeight="1"/>
    <row r="7136" ht="19.5" customHeight="1"/>
    <row r="7137" ht="19.5" customHeight="1"/>
    <row r="7138" ht="19.5" customHeight="1"/>
    <row r="7139" ht="19.5" customHeight="1"/>
    <row r="7140" ht="19.5" customHeight="1"/>
    <row r="7141" ht="19.5" customHeight="1"/>
    <row r="7142" ht="19.5" customHeight="1"/>
    <row r="7143" ht="19.5" customHeight="1"/>
    <row r="7144" ht="19.5" customHeight="1"/>
    <row r="7145" ht="19.5" customHeight="1"/>
    <row r="7146" ht="19.5" customHeight="1"/>
    <row r="7147" ht="19.5" customHeight="1"/>
    <row r="7148" ht="19.5" customHeight="1"/>
    <row r="7149" ht="19.5" customHeight="1"/>
    <row r="7150" ht="19.5" customHeight="1"/>
    <row r="7151" ht="19.5" customHeight="1"/>
    <row r="7152" ht="19.5" customHeight="1"/>
    <row r="7153" ht="19.5" customHeight="1"/>
    <row r="7154" ht="19.5" customHeight="1"/>
    <row r="7155" ht="19.5" customHeight="1"/>
    <row r="7156" ht="19.5" customHeight="1"/>
    <row r="7157" ht="19.5" customHeight="1"/>
    <row r="7158" ht="19.5" customHeight="1"/>
    <row r="7159" ht="19.5" customHeight="1"/>
    <row r="7160" ht="19.5" customHeight="1"/>
    <row r="7161" ht="19.5" customHeight="1"/>
    <row r="7162" ht="19.5" customHeight="1"/>
    <row r="7163" ht="19.5" customHeight="1"/>
    <row r="7164" ht="19.5" customHeight="1"/>
    <row r="7165" ht="19.5" customHeight="1"/>
    <row r="7166" ht="19.5" customHeight="1"/>
    <row r="7167" ht="19.5" customHeight="1"/>
    <row r="7168" ht="19.5" customHeight="1"/>
    <row r="7169" ht="19.5" customHeight="1"/>
    <row r="7170" ht="19.5" customHeight="1"/>
    <row r="7171" ht="19.5" customHeight="1"/>
    <row r="7172" ht="19.5" customHeight="1"/>
    <row r="7173" ht="19.5" customHeight="1"/>
    <row r="7174" ht="19.5" customHeight="1"/>
    <row r="7175" ht="19.5" customHeight="1"/>
    <row r="7176" ht="19.5" customHeight="1"/>
    <row r="7177" ht="19.5" customHeight="1"/>
    <row r="7178" ht="19.5" customHeight="1"/>
    <row r="7179" ht="19.5" customHeight="1"/>
    <row r="7180" ht="19.5" customHeight="1"/>
    <row r="7181" ht="19.5" customHeight="1"/>
    <row r="7182" ht="19.5" customHeight="1"/>
    <row r="7183" ht="19.5" customHeight="1"/>
    <row r="7184" ht="19.5" customHeight="1"/>
    <row r="7185" ht="19.5" customHeight="1"/>
    <row r="7186" ht="19.5" customHeight="1"/>
    <row r="7187" ht="19.5" customHeight="1"/>
    <row r="7188" ht="19.5" customHeight="1"/>
    <row r="7189" ht="19.5" customHeight="1"/>
    <row r="7190" ht="19.5" customHeight="1"/>
    <row r="7191" ht="19.5" customHeight="1"/>
    <row r="7192" ht="19.5" customHeight="1"/>
    <row r="7193" ht="19.5" customHeight="1"/>
    <row r="7194" ht="19.5" customHeight="1"/>
    <row r="7195" ht="19.5" customHeight="1"/>
    <row r="7196" ht="19.5" customHeight="1"/>
    <row r="7197" ht="19.5" customHeight="1"/>
    <row r="7198" ht="19.5" customHeight="1"/>
    <row r="7199" ht="19.5" customHeight="1"/>
    <row r="7200" ht="19.5" customHeight="1"/>
    <row r="7201" ht="19.5" customHeight="1"/>
    <row r="7202" ht="19.5" customHeight="1"/>
    <row r="7203" ht="19.5" customHeight="1"/>
    <row r="7204" ht="19.5" customHeight="1"/>
    <row r="7205" ht="19.5" customHeight="1"/>
    <row r="7206" ht="19.5" customHeight="1"/>
    <row r="7207" ht="19.5" customHeight="1"/>
    <row r="7208" ht="19.5" customHeight="1"/>
    <row r="7209" ht="19.5" customHeight="1"/>
    <row r="7210" ht="19.5" customHeight="1"/>
    <row r="7211" ht="19.5" customHeight="1"/>
    <row r="7212" ht="19.5" customHeight="1"/>
    <row r="7213" ht="19.5" customHeight="1"/>
    <row r="7214" ht="19.5" customHeight="1"/>
    <row r="7215" ht="19.5" customHeight="1"/>
    <row r="7216" ht="19.5" customHeight="1"/>
    <row r="7217" ht="19.5" customHeight="1"/>
    <row r="7218" ht="19.5" customHeight="1"/>
    <row r="7219" ht="19.5" customHeight="1"/>
    <row r="7220" ht="19.5" customHeight="1"/>
    <row r="7221" ht="19.5" customHeight="1"/>
    <row r="7222" ht="19.5" customHeight="1"/>
    <row r="7223" ht="19.5" customHeight="1"/>
    <row r="7224" ht="19.5" customHeight="1"/>
    <row r="7225" ht="19.5" customHeight="1"/>
    <row r="7226" ht="19.5" customHeight="1"/>
    <row r="7227" ht="19.5" customHeight="1"/>
    <row r="7228" ht="19.5" customHeight="1"/>
    <row r="7229" ht="19.5" customHeight="1"/>
    <row r="7230" ht="19.5" customHeight="1"/>
    <row r="7231" ht="19.5" customHeight="1"/>
    <row r="7232" ht="19.5" customHeight="1"/>
    <row r="7233" ht="19.5" customHeight="1"/>
    <row r="7234" ht="19.5" customHeight="1"/>
    <row r="7235" ht="19.5" customHeight="1"/>
    <row r="7236" ht="19.5" customHeight="1"/>
    <row r="7237" ht="19.5" customHeight="1"/>
    <row r="7238" ht="19.5" customHeight="1"/>
    <row r="7239" ht="19.5" customHeight="1"/>
    <row r="7240" ht="19.5" customHeight="1"/>
    <row r="7241" ht="19.5" customHeight="1"/>
    <row r="7242" ht="19.5" customHeight="1"/>
    <row r="7243" ht="19.5" customHeight="1"/>
    <row r="7244" ht="19.5" customHeight="1"/>
    <row r="7245" ht="19.5" customHeight="1"/>
    <row r="7246" ht="19.5" customHeight="1"/>
    <row r="7247" ht="19.5" customHeight="1"/>
    <row r="7248" ht="19.5" customHeight="1"/>
    <row r="7249" ht="19.5" customHeight="1"/>
    <row r="7250" ht="19.5" customHeight="1"/>
    <row r="7251" ht="19.5" customHeight="1"/>
    <row r="7252" ht="19.5" customHeight="1"/>
    <row r="7253" ht="19.5" customHeight="1"/>
    <row r="7254" ht="19.5" customHeight="1"/>
    <row r="7255" ht="19.5" customHeight="1"/>
    <row r="7256" ht="19.5" customHeight="1"/>
    <row r="7257" ht="19.5" customHeight="1"/>
    <row r="7258" ht="19.5" customHeight="1"/>
    <row r="7259" ht="19.5" customHeight="1"/>
    <row r="7260" ht="19.5" customHeight="1"/>
    <row r="7261" ht="19.5" customHeight="1"/>
    <row r="7262" ht="19.5" customHeight="1"/>
    <row r="7263" ht="19.5" customHeight="1"/>
    <row r="7264" ht="19.5" customHeight="1"/>
    <row r="7265" ht="19.5" customHeight="1"/>
    <row r="7266" ht="19.5" customHeight="1"/>
    <row r="7267" ht="19.5" customHeight="1"/>
    <row r="7268" ht="19.5" customHeight="1"/>
    <row r="7269" ht="19.5" customHeight="1"/>
    <row r="7270" ht="19.5" customHeight="1"/>
    <row r="7271" ht="19.5" customHeight="1"/>
    <row r="7272" ht="19.5" customHeight="1"/>
    <row r="7273" ht="19.5" customHeight="1"/>
    <row r="7274" ht="19.5" customHeight="1"/>
    <row r="7275" ht="19.5" customHeight="1"/>
    <row r="7276" ht="19.5" customHeight="1"/>
    <row r="7277" ht="19.5" customHeight="1"/>
    <row r="7278" ht="19.5" customHeight="1"/>
    <row r="7279" ht="19.5" customHeight="1"/>
    <row r="7280" ht="19.5" customHeight="1"/>
    <row r="7281" ht="19.5" customHeight="1"/>
    <row r="7282" ht="19.5" customHeight="1"/>
    <row r="7283" ht="19.5" customHeight="1"/>
    <row r="7284" ht="19.5" customHeight="1"/>
    <row r="7285" ht="19.5" customHeight="1"/>
    <row r="7286" ht="19.5" customHeight="1"/>
    <row r="7287" ht="19.5" customHeight="1"/>
    <row r="7288" ht="19.5" customHeight="1"/>
    <row r="7289" ht="19.5" customHeight="1"/>
    <row r="7290" ht="19.5" customHeight="1"/>
    <row r="7291" ht="19.5" customHeight="1"/>
    <row r="7292" ht="19.5" customHeight="1"/>
    <row r="7293" ht="19.5" customHeight="1"/>
    <row r="7294" ht="19.5" customHeight="1"/>
    <row r="7295" ht="19.5" customHeight="1"/>
    <row r="7296" ht="19.5" customHeight="1"/>
    <row r="7297" ht="19.5" customHeight="1"/>
    <row r="7298" ht="19.5" customHeight="1"/>
    <row r="7299" ht="19.5" customHeight="1"/>
    <row r="7300" ht="19.5" customHeight="1"/>
    <row r="7301" ht="19.5" customHeight="1"/>
    <row r="7302" ht="19.5" customHeight="1"/>
    <row r="7303" ht="19.5" customHeight="1"/>
    <row r="7304" ht="19.5" customHeight="1"/>
    <row r="7305" ht="19.5" customHeight="1"/>
    <row r="7306" ht="19.5" customHeight="1"/>
    <row r="7307" ht="19.5" customHeight="1"/>
    <row r="7308" ht="19.5" customHeight="1"/>
    <row r="7309" ht="19.5" customHeight="1"/>
    <row r="7310" ht="19.5" customHeight="1"/>
    <row r="7311" ht="19.5" customHeight="1"/>
    <row r="7312" ht="19.5" customHeight="1"/>
    <row r="7313" ht="19.5" customHeight="1"/>
    <row r="7314" ht="19.5" customHeight="1"/>
    <row r="7315" ht="19.5" customHeight="1"/>
    <row r="7316" ht="19.5" customHeight="1"/>
    <row r="7317" ht="19.5" customHeight="1"/>
    <row r="7318" ht="19.5" customHeight="1"/>
    <row r="7319" ht="19.5" customHeight="1"/>
    <row r="7320" ht="19.5" customHeight="1"/>
    <row r="7321" ht="19.5" customHeight="1"/>
    <row r="7322" ht="19.5" customHeight="1"/>
    <row r="7323" ht="19.5" customHeight="1"/>
    <row r="7324" ht="19.5" customHeight="1"/>
    <row r="7325" ht="19.5" customHeight="1"/>
    <row r="7326" ht="19.5" customHeight="1"/>
    <row r="7327" ht="19.5" customHeight="1"/>
    <row r="7328" ht="19.5" customHeight="1"/>
    <row r="7329" ht="19.5" customHeight="1"/>
    <row r="7330" ht="19.5" customHeight="1"/>
    <row r="7331" ht="19.5" customHeight="1"/>
    <row r="7332" ht="19.5" customHeight="1"/>
    <row r="7333" ht="19.5" customHeight="1"/>
    <row r="7334" ht="19.5" customHeight="1"/>
    <row r="7335" ht="19.5" customHeight="1"/>
    <row r="7336" ht="19.5" customHeight="1"/>
    <row r="7337" ht="19.5" customHeight="1"/>
    <row r="7338" ht="19.5" customHeight="1"/>
    <row r="7339" ht="19.5" customHeight="1"/>
    <row r="7340" ht="19.5" customHeight="1"/>
    <row r="7341" ht="19.5" customHeight="1"/>
    <row r="7342" ht="19.5" customHeight="1"/>
    <row r="7343" ht="19.5" customHeight="1"/>
    <row r="7344" ht="19.5" customHeight="1"/>
    <row r="7345" ht="19.5" customHeight="1"/>
    <row r="7346" ht="19.5" customHeight="1"/>
    <row r="7347" ht="19.5" customHeight="1"/>
    <row r="7348" ht="19.5" customHeight="1"/>
    <row r="7349" ht="19.5" customHeight="1"/>
    <row r="7350" ht="19.5" customHeight="1"/>
    <row r="7351" ht="19.5" customHeight="1"/>
    <row r="7352" ht="19.5" customHeight="1"/>
    <row r="7353" ht="19.5" customHeight="1"/>
    <row r="7354" ht="19.5" customHeight="1"/>
    <row r="7355" ht="19.5" customHeight="1"/>
    <row r="7356" ht="19.5" customHeight="1"/>
    <row r="7357" ht="19.5" customHeight="1"/>
    <row r="7358" ht="19.5" customHeight="1"/>
    <row r="7359" ht="19.5" customHeight="1"/>
    <row r="7360" ht="19.5" customHeight="1"/>
    <row r="7361" ht="19.5" customHeight="1"/>
    <row r="7362" ht="19.5" customHeight="1"/>
    <row r="7363" ht="19.5" customHeight="1"/>
    <row r="7364" ht="19.5" customHeight="1"/>
    <row r="7365" ht="19.5" customHeight="1"/>
    <row r="7366" ht="19.5" customHeight="1"/>
    <row r="7367" ht="19.5" customHeight="1"/>
    <row r="7368" ht="19.5" customHeight="1"/>
    <row r="7369" ht="19.5" customHeight="1"/>
    <row r="7370" ht="19.5" customHeight="1"/>
    <row r="7371" ht="19.5" customHeight="1"/>
    <row r="7372" ht="19.5" customHeight="1"/>
    <row r="7373" ht="19.5" customHeight="1"/>
    <row r="7374" ht="19.5" customHeight="1"/>
    <row r="7375" ht="19.5" customHeight="1"/>
    <row r="7376" ht="19.5" customHeight="1"/>
    <row r="7377" ht="19.5" customHeight="1"/>
    <row r="7378" ht="19.5" customHeight="1"/>
    <row r="7379" ht="19.5" customHeight="1"/>
    <row r="7380" ht="19.5" customHeight="1"/>
    <row r="7381" ht="19.5" customHeight="1"/>
    <row r="7382" ht="19.5" customHeight="1"/>
    <row r="7383" ht="19.5" customHeight="1"/>
    <row r="7384" ht="19.5" customHeight="1"/>
    <row r="7385" ht="19.5" customHeight="1"/>
    <row r="7386" ht="19.5" customHeight="1"/>
    <row r="7387" ht="19.5" customHeight="1"/>
    <row r="7388" ht="19.5" customHeight="1"/>
    <row r="7389" ht="19.5" customHeight="1"/>
    <row r="7390" ht="19.5" customHeight="1"/>
    <row r="7391" ht="19.5" customHeight="1"/>
    <row r="7392" ht="19.5" customHeight="1"/>
    <row r="7393" ht="19.5" customHeight="1"/>
    <row r="7394" ht="19.5" customHeight="1"/>
    <row r="7395" ht="19.5" customHeight="1"/>
    <row r="7396" ht="19.5" customHeight="1"/>
    <row r="7397" ht="19.5" customHeight="1"/>
    <row r="7398" ht="19.5" customHeight="1"/>
    <row r="7399" ht="19.5" customHeight="1"/>
    <row r="7400" ht="19.5" customHeight="1"/>
    <row r="7401" ht="19.5" customHeight="1"/>
    <row r="7402" ht="19.5" customHeight="1"/>
    <row r="7403" ht="19.5" customHeight="1"/>
    <row r="7404" ht="19.5" customHeight="1"/>
    <row r="7405" ht="19.5" customHeight="1"/>
    <row r="7406" ht="19.5" customHeight="1"/>
    <row r="7407" ht="19.5" customHeight="1"/>
    <row r="7408" ht="19.5" customHeight="1"/>
    <row r="7409" ht="19.5" customHeight="1"/>
    <row r="7410" ht="19.5" customHeight="1"/>
    <row r="7411" ht="19.5" customHeight="1"/>
    <row r="7412" ht="19.5" customHeight="1"/>
    <row r="7413" ht="19.5" customHeight="1"/>
    <row r="7414" ht="19.5" customHeight="1"/>
    <row r="7415" ht="19.5" customHeight="1"/>
    <row r="7416" ht="19.5" customHeight="1"/>
    <row r="7417" ht="19.5" customHeight="1"/>
    <row r="7418" ht="19.5" customHeight="1"/>
    <row r="7419" ht="19.5" customHeight="1"/>
    <row r="7420" ht="19.5" customHeight="1"/>
    <row r="7421" ht="19.5" customHeight="1"/>
    <row r="7422" ht="19.5" customHeight="1"/>
    <row r="7423" ht="19.5" customHeight="1"/>
    <row r="7424" ht="19.5" customHeight="1"/>
    <row r="7425" ht="19.5" customHeight="1"/>
    <row r="7426" ht="19.5" customHeight="1"/>
    <row r="7427" ht="19.5" customHeight="1"/>
    <row r="7428" ht="19.5" customHeight="1"/>
    <row r="7429" ht="19.5" customHeight="1"/>
    <row r="7430" ht="19.5" customHeight="1"/>
    <row r="7431" ht="19.5" customHeight="1"/>
    <row r="7432" ht="19.5" customHeight="1"/>
    <row r="7433" ht="19.5" customHeight="1"/>
    <row r="7434" ht="19.5" customHeight="1"/>
    <row r="7435" ht="19.5" customHeight="1"/>
    <row r="7436" ht="19.5" customHeight="1"/>
    <row r="7437" ht="19.5" customHeight="1"/>
    <row r="7438" ht="19.5" customHeight="1"/>
    <row r="7439" ht="19.5" customHeight="1"/>
    <row r="7440" ht="19.5" customHeight="1"/>
    <row r="7441" ht="19.5" customHeight="1"/>
    <row r="7442" ht="19.5" customHeight="1"/>
    <row r="7443" ht="19.5" customHeight="1"/>
    <row r="7444" ht="19.5" customHeight="1"/>
    <row r="7445" ht="19.5" customHeight="1"/>
    <row r="7446" ht="19.5" customHeight="1"/>
    <row r="7447" ht="19.5" customHeight="1"/>
    <row r="7448" ht="19.5" customHeight="1"/>
    <row r="7449" ht="19.5" customHeight="1"/>
    <row r="7450" ht="19.5" customHeight="1"/>
    <row r="7451" ht="19.5" customHeight="1"/>
    <row r="7452" ht="19.5" customHeight="1"/>
    <row r="7453" ht="19.5" customHeight="1"/>
    <row r="7454" ht="19.5" customHeight="1"/>
    <row r="7455" ht="19.5" customHeight="1"/>
    <row r="7456" ht="19.5" customHeight="1"/>
    <row r="7457" ht="19.5" customHeight="1"/>
    <row r="7458" ht="19.5" customHeight="1"/>
    <row r="7459" ht="19.5" customHeight="1"/>
    <row r="7460" ht="19.5" customHeight="1"/>
    <row r="7461" ht="19.5" customHeight="1"/>
    <row r="7462" ht="19.5" customHeight="1"/>
    <row r="7463" ht="19.5" customHeight="1"/>
    <row r="7464" ht="19.5" customHeight="1"/>
    <row r="7465" ht="19.5" customHeight="1"/>
    <row r="7466" ht="19.5" customHeight="1"/>
    <row r="7467" ht="19.5" customHeight="1"/>
    <row r="7468" ht="19.5" customHeight="1"/>
    <row r="7469" ht="19.5" customHeight="1"/>
    <row r="7470" ht="19.5" customHeight="1"/>
    <row r="7471" ht="19.5" customHeight="1"/>
    <row r="7472" ht="19.5" customHeight="1"/>
    <row r="7473" ht="19.5" customHeight="1"/>
    <row r="7474" ht="19.5" customHeight="1"/>
    <row r="7475" ht="19.5" customHeight="1"/>
    <row r="7476" ht="19.5" customHeight="1"/>
    <row r="7477" ht="19.5" customHeight="1"/>
    <row r="7478" ht="19.5" customHeight="1"/>
    <row r="7479" ht="19.5" customHeight="1"/>
    <row r="7480" ht="19.5" customHeight="1"/>
    <row r="7481" ht="19.5" customHeight="1"/>
    <row r="7482" ht="19.5" customHeight="1"/>
    <row r="7483" ht="19.5" customHeight="1"/>
    <row r="7484" ht="19.5" customHeight="1"/>
    <row r="7485" ht="19.5" customHeight="1"/>
    <row r="7486" ht="19.5" customHeight="1"/>
    <row r="7487" ht="19.5" customHeight="1"/>
    <row r="7488" ht="19.5" customHeight="1"/>
    <row r="7489" ht="19.5" customHeight="1"/>
    <row r="7490" ht="19.5" customHeight="1"/>
    <row r="7491" ht="19.5" customHeight="1"/>
    <row r="7492" ht="19.5" customHeight="1"/>
    <row r="7493" ht="19.5" customHeight="1"/>
    <row r="7494" ht="19.5" customHeight="1"/>
    <row r="7495" ht="19.5" customHeight="1"/>
    <row r="7496" ht="19.5" customHeight="1"/>
    <row r="7497" ht="19.5" customHeight="1"/>
    <row r="7498" ht="19.5" customHeight="1"/>
    <row r="7499" ht="19.5" customHeight="1"/>
    <row r="7500" ht="19.5" customHeight="1"/>
    <row r="7501" ht="19.5" customHeight="1"/>
    <row r="7502" ht="19.5" customHeight="1"/>
    <row r="7503" ht="19.5" customHeight="1"/>
    <row r="7504" ht="19.5" customHeight="1"/>
    <row r="7505" ht="19.5" customHeight="1"/>
    <row r="7506" ht="19.5" customHeight="1"/>
    <row r="7507" ht="19.5" customHeight="1"/>
    <row r="7508" ht="19.5" customHeight="1"/>
    <row r="7509" ht="19.5" customHeight="1"/>
    <row r="7510" ht="19.5" customHeight="1"/>
    <row r="7511" ht="19.5" customHeight="1"/>
    <row r="7512" ht="19.5" customHeight="1"/>
    <row r="7513" ht="19.5" customHeight="1"/>
    <row r="7514" ht="19.5" customHeight="1"/>
    <row r="7515" ht="19.5" customHeight="1"/>
    <row r="7516" ht="19.5" customHeight="1"/>
    <row r="7517" ht="19.5" customHeight="1"/>
    <row r="7518" ht="19.5" customHeight="1"/>
    <row r="7519" ht="19.5" customHeight="1"/>
    <row r="7520" ht="19.5" customHeight="1"/>
    <row r="7521" ht="19.5" customHeight="1"/>
    <row r="7522" ht="19.5" customHeight="1"/>
    <row r="7523" ht="19.5" customHeight="1"/>
    <row r="7524" ht="19.5" customHeight="1"/>
    <row r="7525" ht="19.5" customHeight="1"/>
    <row r="7526" ht="19.5" customHeight="1"/>
    <row r="7527" ht="19.5" customHeight="1"/>
    <row r="7528" ht="19.5" customHeight="1"/>
    <row r="7529" ht="19.5" customHeight="1"/>
    <row r="7530" ht="19.5" customHeight="1"/>
    <row r="7531" ht="19.5" customHeight="1"/>
    <row r="7532" ht="19.5" customHeight="1"/>
    <row r="7533" ht="19.5" customHeight="1"/>
    <row r="7534" ht="19.5" customHeight="1"/>
    <row r="7535" ht="19.5" customHeight="1"/>
    <row r="7536" ht="19.5" customHeight="1"/>
    <row r="7537" ht="19.5" customHeight="1"/>
    <row r="7538" ht="19.5" customHeight="1"/>
    <row r="7539" ht="19.5" customHeight="1"/>
    <row r="7540" ht="19.5" customHeight="1"/>
    <row r="7541" ht="19.5" customHeight="1"/>
    <row r="7542" ht="19.5" customHeight="1"/>
    <row r="7543" ht="19.5" customHeight="1"/>
    <row r="7544" ht="19.5" customHeight="1"/>
    <row r="7545" ht="19.5" customHeight="1"/>
    <row r="7546" ht="19.5" customHeight="1"/>
    <row r="7547" ht="19.5" customHeight="1"/>
    <row r="7548" ht="19.5" customHeight="1"/>
    <row r="7549" ht="19.5" customHeight="1"/>
    <row r="7550" ht="19.5" customHeight="1"/>
    <row r="7551" ht="19.5" customHeight="1"/>
    <row r="7552" ht="19.5" customHeight="1"/>
    <row r="7553" ht="19.5" customHeight="1"/>
    <row r="7554" ht="19.5" customHeight="1"/>
    <row r="7555" ht="19.5" customHeight="1"/>
    <row r="7556" ht="19.5" customHeight="1"/>
    <row r="7557" ht="19.5" customHeight="1"/>
    <row r="7558" ht="19.5" customHeight="1"/>
    <row r="7559" ht="19.5" customHeight="1"/>
    <row r="7560" ht="19.5" customHeight="1"/>
    <row r="7561" ht="19.5" customHeight="1"/>
    <row r="7562" ht="19.5" customHeight="1"/>
    <row r="7563" ht="19.5" customHeight="1"/>
    <row r="7564" ht="19.5" customHeight="1"/>
    <row r="7565" ht="19.5" customHeight="1"/>
    <row r="7566" ht="19.5" customHeight="1"/>
    <row r="7567" ht="19.5" customHeight="1"/>
    <row r="7568" ht="19.5" customHeight="1"/>
    <row r="7569" ht="19.5" customHeight="1"/>
    <row r="7570" ht="19.5" customHeight="1"/>
    <row r="7571" ht="19.5" customHeight="1"/>
    <row r="7572" ht="19.5" customHeight="1"/>
    <row r="7573" ht="19.5" customHeight="1"/>
    <row r="7574" ht="19.5" customHeight="1"/>
    <row r="7575" ht="19.5" customHeight="1"/>
    <row r="7576" ht="19.5" customHeight="1"/>
    <row r="7577" ht="19.5" customHeight="1"/>
    <row r="7578" ht="19.5" customHeight="1"/>
    <row r="7579" ht="19.5" customHeight="1"/>
    <row r="7580" ht="19.5" customHeight="1"/>
    <row r="7581" ht="19.5" customHeight="1"/>
    <row r="7582" ht="19.5" customHeight="1"/>
    <row r="7583" ht="19.5" customHeight="1"/>
    <row r="7584" ht="19.5" customHeight="1"/>
    <row r="7585" ht="19.5" customHeight="1"/>
    <row r="7586" ht="19.5" customHeight="1"/>
    <row r="7587" ht="19.5" customHeight="1"/>
    <row r="7588" ht="19.5" customHeight="1"/>
    <row r="7589" ht="19.5" customHeight="1"/>
    <row r="7590" ht="19.5" customHeight="1"/>
    <row r="7591" ht="19.5" customHeight="1"/>
    <row r="7592" ht="19.5" customHeight="1"/>
    <row r="7593" ht="19.5" customHeight="1"/>
    <row r="7594" ht="19.5" customHeight="1"/>
    <row r="7595" ht="19.5" customHeight="1"/>
    <row r="7596" ht="19.5" customHeight="1"/>
    <row r="7597" ht="19.5" customHeight="1"/>
    <row r="7598" ht="19.5" customHeight="1"/>
    <row r="7599" ht="19.5" customHeight="1"/>
    <row r="7600" ht="19.5" customHeight="1"/>
    <row r="7601" ht="19.5" customHeight="1"/>
    <row r="7602" ht="19.5" customHeight="1"/>
    <row r="7603" ht="19.5" customHeight="1"/>
    <row r="7604" ht="19.5" customHeight="1"/>
    <row r="7605" ht="19.5" customHeight="1"/>
    <row r="7606" ht="19.5" customHeight="1"/>
    <row r="7607" ht="19.5" customHeight="1"/>
    <row r="7608" ht="19.5" customHeight="1"/>
    <row r="7609" ht="19.5" customHeight="1"/>
    <row r="7610" ht="19.5" customHeight="1"/>
    <row r="7611" ht="19.5" customHeight="1"/>
    <row r="7612" ht="19.5" customHeight="1"/>
    <row r="7613" ht="19.5" customHeight="1"/>
    <row r="7614" ht="19.5" customHeight="1"/>
    <row r="7615" ht="19.5" customHeight="1"/>
    <row r="7616" ht="19.5" customHeight="1"/>
    <row r="7617" ht="19.5" customHeight="1"/>
    <row r="7618" ht="19.5" customHeight="1"/>
    <row r="7619" ht="19.5" customHeight="1"/>
    <row r="7620" ht="19.5" customHeight="1"/>
    <row r="7621" ht="19.5" customHeight="1"/>
    <row r="7622" ht="19.5" customHeight="1"/>
    <row r="7623" ht="19.5" customHeight="1"/>
    <row r="7624" ht="19.5" customHeight="1"/>
    <row r="7625" ht="19.5" customHeight="1"/>
    <row r="7626" ht="19.5" customHeight="1"/>
    <row r="7627" ht="19.5" customHeight="1"/>
    <row r="7628" ht="19.5" customHeight="1"/>
    <row r="7629" ht="19.5" customHeight="1"/>
    <row r="7630" ht="19.5" customHeight="1"/>
    <row r="7631" ht="19.5" customHeight="1"/>
    <row r="7632" ht="19.5" customHeight="1"/>
    <row r="7633" ht="19.5" customHeight="1"/>
    <row r="7634" ht="19.5" customHeight="1"/>
    <row r="7635" ht="19.5" customHeight="1"/>
    <row r="7636" ht="19.5" customHeight="1"/>
    <row r="7637" ht="19.5" customHeight="1"/>
    <row r="7638" ht="19.5" customHeight="1"/>
    <row r="7639" ht="19.5" customHeight="1"/>
    <row r="7640" ht="19.5" customHeight="1"/>
    <row r="7641" ht="19.5" customHeight="1"/>
    <row r="7642" ht="19.5" customHeight="1"/>
    <row r="7643" ht="19.5" customHeight="1"/>
    <row r="7644" ht="19.5" customHeight="1"/>
    <row r="7645" ht="19.5" customHeight="1"/>
    <row r="7646" ht="19.5" customHeight="1"/>
    <row r="7647" ht="19.5" customHeight="1"/>
    <row r="7648" ht="19.5" customHeight="1"/>
    <row r="7649" ht="19.5" customHeight="1"/>
    <row r="7650" ht="19.5" customHeight="1"/>
    <row r="7651" ht="19.5" customHeight="1"/>
    <row r="7652" ht="19.5" customHeight="1"/>
    <row r="7653" ht="19.5" customHeight="1"/>
    <row r="7654" ht="19.5" customHeight="1"/>
    <row r="7655" ht="19.5" customHeight="1"/>
    <row r="7656" ht="19.5" customHeight="1"/>
    <row r="7657" ht="19.5" customHeight="1"/>
    <row r="7658" ht="19.5" customHeight="1"/>
    <row r="7659" ht="19.5" customHeight="1"/>
    <row r="7660" ht="19.5" customHeight="1"/>
    <row r="7661" ht="19.5" customHeight="1"/>
    <row r="7662" ht="19.5" customHeight="1"/>
    <row r="7663" ht="19.5" customHeight="1"/>
    <row r="7664" ht="19.5" customHeight="1"/>
    <row r="7665" ht="19.5" customHeight="1"/>
    <row r="7666" ht="19.5" customHeight="1"/>
    <row r="7667" ht="19.5" customHeight="1"/>
    <row r="7668" ht="19.5" customHeight="1"/>
    <row r="7669" ht="19.5" customHeight="1"/>
    <row r="7670" ht="19.5" customHeight="1"/>
    <row r="7671" ht="19.5" customHeight="1"/>
    <row r="7672" ht="19.5" customHeight="1"/>
    <row r="7673" ht="19.5" customHeight="1"/>
    <row r="7674" ht="19.5" customHeight="1"/>
    <row r="7675" ht="19.5" customHeight="1"/>
    <row r="7676" ht="19.5" customHeight="1"/>
    <row r="7677" ht="19.5" customHeight="1"/>
    <row r="7678" ht="19.5" customHeight="1"/>
    <row r="7679" ht="19.5" customHeight="1"/>
    <row r="7680" ht="19.5" customHeight="1"/>
    <row r="7681" ht="19.5" customHeight="1"/>
    <row r="7682" ht="19.5" customHeight="1"/>
    <row r="7683" ht="19.5" customHeight="1"/>
    <row r="7684" ht="19.5" customHeight="1"/>
    <row r="7685" ht="19.5" customHeight="1"/>
    <row r="7686" ht="19.5" customHeight="1"/>
    <row r="7687" ht="19.5" customHeight="1"/>
    <row r="7688" ht="19.5" customHeight="1"/>
    <row r="7689" ht="19.5" customHeight="1"/>
    <row r="7690" ht="19.5" customHeight="1"/>
    <row r="7691" ht="19.5" customHeight="1"/>
    <row r="7692" ht="19.5" customHeight="1"/>
    <row r="7693" ht="19.5" customHeight="1"/>
    <row r="7694" ht="19.5" customHeight="1"/>
    <row r="7695" ht="19.5" customHeight="1"/>
    <row r="7696" ht="19.5" customHeight="1"/>
    <row r="7697" ht="19.5" customHeight="1"/>
    <row r="7698" ht="19.5" customHeight="1"/>
    <row r="7699" ht="19.5" customHeight="1"/>
    <row r="7700" ht="19.5" customHeight="1"/>
    <row r="7701" ht="19.5" customHeight="1"/>
    <row r="7702" ht="19.5" customHeight="1"/>
    <row r="7703" ht="19.5" customHeight="1"/>
    <row r="7704" ht="19.5" customHeight="1"/>
    <row r="7705" ht="19.5" customHeight="1"/>
    <row r="7706" ht="19.5" customHeight="1"/>
    <row r="7707" ht="19.5" customHeight="1"/>
    <row r="7708" ht="19.5" customHeight="1"/>
    <row r="7709" ht="19.5" customHeight="1"/>
    <row r="7710" ht="19.5" customHeight="1"/>
    <row r="7711" ht="19.5" customHeight="1"/>
    <row r="7712" ht="19.5" customHeight="1"/>
    <row r="7713" ht="19.5" customHeight="1"/>
    <row r="7714" ht="19.5" customHeight="1"/>
    <row r="7715" ht="19.5" customHeight="1"/>
    <row r="7716" ht="19.5" customHeight="1"/>
    <row r="7717" ht="19.5" customHeight="1"/>
    <row r="7718" ht="19.5" customHeight="1"/>
    <row r="7719" ht="19.5" customHeight="1"/>
    <row r="7720" ht="19.5" customHeight="1"/>
    <row r="7721" ht="19.5" customHeight="1"/>
    <row r="7722" ht="19.5" customHeight="1"/>
    <row r="7723" ht="19.5" customHeight="1"/>
    <row r="7724" ht="19.5" customHeight="1"/>
    <row r="7725" ht="19.5" customHeight="1"/>
    <row r="7726" ht="19.5" customHeight="1"/>
    <row r="7727" ht="19.5" customHeight="1"/>
    <row r="7728" ht="19.5" customHeight="1"/>
    <row r="7729" ht="19.5" customHeight="1"/>
    <row r="7730" ht="19.5" customHeight="1"/>
    <row r="7731" ht="19.5" customHeight="1"/>
    <row r="7732" ht="19.5" customHeight="1"/>
    <row r="7733" ht="19.5" customHeight="1"/>
    <row r="7734" ht="19.5" customHeight="1"/>
    <row r="7735" ht="19.5" customHeight="1"/>
    <row r="7736" ht="19.5" customHeight="1"/>
    <row r="7737" ht="19.5" customHeight="1"/>
    <row r="7738" ht="19.5" customHeight="1"/>
    <row r="7739" ht="19.5" customHeight="1"/>
    <row r="7740" ht="19.5" customHeight="1"/>
    <row r="7741" ht="19.5" customHeight="1"/>
    <row r="7742" ht="19.5" customHeight="1"/>
    <row r="7743" ht="19.5" customHeight="1"/>
    <row r="7744" ht="19.5" customHeight="1"/>
    <row r="7745" ht="19.5" customHeight="1"/>
    <row r="7746" ht="19.5" customHeight="1"/>
    <row r="7747" ht="19.5" customHeight="1"/>
    <row r="7748" ht="19.5" customHeight="1"/>
    <row r="7749" ht="19.5" customHeight="1"/>
    <row r="7750" ht="19.5" customHeight="1"/>
    <row r="7751" ht="19.5" customHeight="1"/>
    <row r="7752" ht="19.5" customHeight="1"/>
    <row r="7753" ht="19.5" customHeight="1"/>
    <row r="7754" ht="19.5" customHeight="1"/>
    <row r="7755" ht="19.5" customHeight="1"/>
    <row r="7756" ht="19.5" customHeight="1"/>
    <row r="7757" ht="19.5" customHeight="1"/>
    <row r="7758" ht="19.5" customHeight="1"/>
    <row r="7759" ht="19.5" customHeight="1"/>
    <row r="7760" ht="19.5" customHeight="1"/>
    <row r="7761" ht="19.5" customHeight="1"/>
    <row r="7762" ht="19.5" customHeight="1"/>
    <row r="7763" ht="19.5" customHeight="1"/>
    <row r="7764" ht="19.5" customHeight="1"/>
    <row r="7765" ht="19.5" customHeight="1"/>
    <row r="7766" ht="19.5" customHeight="1"/>
    <row r="7767" ht="19.5" customHeight="1"/>
    <row r="7768" ht="19.5" customHeight="1"/>
    <row r="7769" ht="19.5" customHeight="1"/>
    <row r="7770" ht="19.5" customHeight="1"/>
    <row r="7771" ht="19.5" customHeight="1"/>
    <row r="7772" ht="19.5" customHeight="1"/>
    <row r="7773" ht="19.5" customHeight="1"/>
    <row r="7774" ht="19.5" customHeight="1"/>
    <row r="7775" ht="19.5" customHeight="1"/>
    <row r="7776" ht="19.5" customHeight="1"/>
    <row r="7777" ht="19.5" customHeight="1"/>
    <row r="7778" ht="19.5" customHeight="1"/>
    <row r="7779" ht="19.5" customHeight="1"/>
    <row r="7780" ht="19.5" customHeight="1"/>
    <row r="7781" ht="19.5" customHeight="1"/>
    <row r="7782" ht="19.5" customHeight="1"/>
    <row r="7783" ht="19.5" customHeight="1"/>
    <row r="7784" ht="19.5" customHeight="1"/>
    <row r="7785" ht="19.5" customHeight="1"/>
    <row r="7786" ht="19.5" customHeight="1"/>
    <row r="7787" ht="19.5" customHeight="1"/>
    <row r="7788" ht="19.5" customHeight="1"/>
    <row r="7789" ht="19.5" customHeight="1"/>
    <row r="7790" ht="19.5" customHeight="1"/>
    <row r="7791" ht="19.5" customHeight="1"/>
    <row r="7792" ht="19.5" customHeight="1"/>
    <row r="7793" ht="19.5" customHeight="1"/>
    <row r="7794" ht="19.5" customHeight="1"/>
    <row r="7795" ht="19.5" customHeight="1"/>
    <row r="7796" ht="19.5" customHeight="1"/>
    <row r="7797" ht="19.5" customHeight="1"/>
    <row r="7798" ht="19.5" customHeight="1"/>
    <row r="7799" ht="19.5" customHeight="1"/>
    <row r="7800" ht="19.5" customHeight="1"/>
    <row r="7801" ht="19.5" customHeight="1"/>
    <row r="7802" ht="19.5" customHeight="1"/>
    <row r="7803" ht="19.5" customHeight="1"/>
    <row r="7804" ht="19.5" customHeight="1"/>
    <row r="7805" ht="19.5" customHeight="1"/>
    <row r="7806" ht="19.5" customHeight="1"/>
    <row r="7807" ht="19.5" customHeight="1"/>
    <row r="7808" ht="19.5" customHeight="1"/>
    <row r="7809" ht="19.5" customHeight="1"/>
    <row r="7810" ht="19.5" customHeight="1"/>
    <row r="7811" ht="19.5" customHeight="1"/>
    <row r="7812" ht="19.5" customHeight="1"/>
    <row r="7813" ht="19.5" customHeight="1"/>
    <row r="7814" ht="19.5" customHeight="1"/>
    <row r="7815" ht="19.5" customHeight="1"/>
    <row r="7816" ht="19.5" customHeight="1"/>
    <row r="7817" ht="19.5" customHeight="1"/>
    <row r="7818" ht="19.5" customHeight="1"/>
    <row r="7819" ht="19.5" customHeight="1"/>
    <row r="7820" ht="19.5" customHeight="1"/>
    <row r="7821" ht="19.5" customHeight="1"/>
    <row r="7822" ht="19.5" customHeight="1"/>
    <row r="7823" ht="19.5" customHeight="1"/>
    <row r="7824" ht="19.5" customHeight="1"/>
    <row r="7825" ht="19.5" customHeight="1"/>
    <row r="7826" ht="19.5" customHeight="1"/>
    <row r="7827" ht="19.5" customHeight="1"/>
    <row r="7828" ht="19.5" customHeight="1"/>
    <row r="7829" ht="19.5" customHeight="1"/>
    <row r="7830" ht="19.5" customHeight="1"/>
    <row r="7831" ht="19.5" customHeight="1"/>
    <row r="7832" ht="19.5" customHeight="1"/>
    <row r="7833" ht="19.5" customHeight="1"/>
    <row r="7834" ht="19.5" customHeight="1"/>
    <row r="7835" ht="19.5" customHeight="1"/>
    <row r="7836" ht="19.5" customHeight="1"/>
    <row r="7837" ht="19.5" customHeight="1"/>
    <row r="7838" ht="19.5" customHeight="1"/>
    <row r="7839" ht="19.5" customHeight="1"/>
    <row r="7840" ht="19.5" customHeight="1"/>
    <row r="7841" ht="19.5" customHeight="1"/>
    <row r="7842" ht="19.5" customHeight="1"/>
    <row r="7843" ht="19.5" customHeight="1"/>
    <row r="7844" ht="19.5" customHeight="1"/>
    <row r="7845" ht="19.5" customHeight="1"/>
    <row r="7846" ht="19.5" customHeight="1"/>
    <row r="7847" ht="19.5" customHeight="1"/>
    <row r="7848" ht="19.5" customHeight="1"/>
    <row r="7849" ht="19.5" customHeight="1"/>
    <row r="7850" ht="19.5" customHeight="1"/>
    <row r="7851" ht="19.5" customHeight="1"/>
    <row r="7852" ht="19.5" customHeight="1"/>
    <row r="7853" ht="19.5" customHeight="1"/>
    <row r="7854" ht="19.5" customHeight="1"/>
    <row r="7855" ht="19.5" customHeight="1"/>
    <row r="7856" ht="19.5" customHeight="1"/>
    <row r="7857" ht="19.5" customHeight="1"/>
    <row r="7858" ht="19.5" customHeight="1"/>
    <row r="7859" ht="19.5" customHeight="1"/>
    <row r="7860" ht="19.5" customHeight="1"/>
    <row r="7861" ht="19.5" customHeight="1"/>
    <row r="7862" ht="19.5" customHeight="1"/>
    <row r="7863" ht="19.5" customHeight="1"/>
    <row r="7864" ht="19.5" customHeight="1"/>
    <row r="7865" ht="19.5" customHeight="1"/>
    <row r="7866" ht="19.5" customHeight="1"/>
    <row r="7867" ht="19.5" customHeight="1"/>
    <row r="7868" ht="19.5" customHeight="1"/>
    <row r="7869" ht="19.5" customHeight="1"/>
    <row r="7870" ht="19.5" customHeight="1"/>
    <row r="7871" ht="19.5" customHeight="1"/>
    <row r="7872" ht="19.5" customHeight="1"/>
    <row r="7873" ht="19.5" customHeight="1"/>
    <row r="7874" ht="19.5" customHeight="1"/>
    <row r="7875" ht="19.5" customHeight="1"/>
    <row r="7876" ht="19.5" customHeight="1"/>
    <row r="7877" ht="19.5" customHeight="1"/>
    <row r="7878" ht="19.5" customHeight="1"/>
    <row r="7879" ht="19.5" customHeight="1"/>
    <row r="7880" ht="19.5" customHeight="1"/>
    <row r="7881" ht="19.5" customHeight="1"/>
    <row r="7882" ht="19.5" customHeight="1"/>
    <row r="7883" ht="19.5" customHeight="1"/>
    <row r="7884" ht="19.5" customHeight="1"/>
    <row r="7885" ht="19.5" customHeight="1"/>
    <row r="7886" ht="19.5" customHeight="1"/>
    <row r="7887" ht="19.5" customHeight="1"/>
    <row r="7888" ht="19.5" customHeight="1"/>
    <row r="7889" ht="19.5" customHeight="1"/>
    <row r="7890" ht="19.5" customHeight="1"/>
    <row r="7891" ht="19.5" customHeight="1"/>
    <row r="7892" ht="19.5" customHeight="1"/>
    <row r="7893" ht="19.5" customHeight="1"/>
    <row r="7894" ht="19.5" customHeight="1"/>
    <row r="7895" ht="19.5" customHeight="1"/>
    <row r="7896" ht="19.5" customHeight="1"/>
    <row r="7897" ht="19.5" customHeight="1"/>
    <row r="7898" ht="19.5" customHeight="1"/>
    <row r="7899" ht="19.5" customHeight="1"/>
    <row r="7900" ht="19.5" customHeight="1"/>
    <row r="7901" ht="19.5" customHeight="1"/>
    <row r="7902" ht="19.5" customHeight="1"/>
    <row r="7903" ht="19.5" customHeight="1"/>
    <row r="7904" ht="19.5" customHeight="1"/>
    <row r="7905" ht="19.5" customHeight="1"/>
    <row r="7906" ht="19.5" customHeight="1"/>
    <row r="7907" ht="19.5" customHeight="1"/>
    <row r="7908" ht="19.5" customHeight="1"/>
    <row r="7909" ht="19.5" customHeight="1"/>
    <row r="7910" ht="19.5" customHeight="1"/>
    <row r="7911" ht="19.5" customHeight="1"/>
    <row r="7912" ht="19.5" customHeight="1"/>
    <row r="7913" ht="19.5" customHeight="1"/>
    <row r="7914" ht="19.5" customHeight="1"/>
    <row r="7915" ht="19.5" customHeight="1"/>
    <row r="7916" ht="19.5" customHeight="1"/>
    <row r="7917" ht="19.5" customHeight="1"/>
    <row r="7918" ht="19.5" customHeight="1"/>
    <row r="7919" ht="19.5" customHeight="1"/>
    <row r="7920" ht="19.5" customHeight="1"/>
    <row r="7921" ht="19.5" customHeight="1"/>
    <row r="7922" ht="19.5" customHeight="1"/>
    <row r="7923" ht="19.5" customHeight="1"/>
    <row r="7924" ht="19.5" customHeight="1"/>
    <row r="7925" ht="19.5" customHeight="1"/>
    <row r="7926" ht="19.5" customHeight="1"/>
    <row r="7927" ht="19.5" customHeight="1"/>
    <row r="7928" ht="19.5" customHeight="1"/>
    <row r="7929" ht="19.5" customHeight="1"/>
    <row r="7930" ht="19.5" customHeight="1"/>
    <row r="7931" ht="19.5" customHeight="1"/>
    <row r="7932" ht="19.5" customHeight="1"/>
    <row r="7933" ht="19.5" customHeight="1"/>
    <row r="7934" ht="19.5" customHeight="1"/>
    <row r="7935" ht="19.5" customHeight="1"/>
    <row r="7936" ht="19.5" customHeight="1"/>
    <row r="7937" ht="19.5" customHeight="1"/>
    <row r="7938" ht="19.5" customHeight="1"/>
    <row r="7939" ht="19.5" customHeight="1"/>
    <row r="7940" ht="19.5" customHeight="1"/>
    <row r="7941" ht="19.5" customHeight="1"/>
    <row r="7942" ht="19.5" customHeight="1"/>
    <row r="7943" ht="19.5" customHeight="1"/>
    <row r="7944" ht="19.5" customHeight="1"/>
    <row r="7945" ht="19.5" customHeight="1"/>
    <row r="7946" ht="19.5" customHeight="1"/>
    <row r="7947" ht="19.5" customHeight="1"/>
    <row r="7948" ht="19.5" customHeight="1"/>
    <row r="7949" ht="19.5" customHeight="1"/>
    <row r="7950" ht="19.5" customHeight="1"/>
    <row r="7951" ht="19.5" customHeight="1"/>
    <row r="7952" ht="19.5" customHeight="1"/>
    <row r="7953" ht="19.5" customHeight="1"/>
    <row r="7954" ht="19.5" customHeight="1"/>
    <row r="7955" ht="19.5" customHeight="1"/>
    <row r="7956" ht="19.5" customHeight="1"/>
    <row r="7957" ht="19.5" customHeight="1"/>
    <row r="7958" ht="19.5" customHeight="1"/>
    <row r="7959" ht="19.5" customHeight="1"/>
    <row r="7960" ht="19.5" customHeight="1"/>
    <row r="7961" ht="19.5" customHeight="1"/>
    <row r="7962" ht="19.5" customHeight="1"/>
    <row r="7963" ht="19.5" customHeight="1"/>
    <row r="7964" ht="19.5" customHeight="1"/>
    <row r="7965" ht="19.5" customHeight="1"/>
    <row r="7966" ht="19.5" customHeight="1"/>
    <row r="7967" ht="19.5" customHeight="1"/>
    <row r="7968" ht="19.5" customHeight="1"/>
    <row r="7969" ht="19.5" customHeight="1"/>
    <row r="7970" ht="19.5" customHeight="1"/>
    <row r="7971" ht="19.5" customHeight="1"/>
    <row r="7972" ht="19.5" customHeight="1"/>
    <row r="7973" ht="19.5" customHeight="1"/>
    <row r="7974" ht="19.5" customHeight="1"/>
    <row r="7975" ht="19.5" customHeight="1"/>
    <row r="7976" ht="19.5" customHeight="1"/>
    <row r="7977" ht="19.5" customHeight="1"/>
    <row r="7978" ht="19.5" customHeight="1"/>
    <row r="7979" ht="19.5" customHeight="1"/>
    <row r="7980" ht="19.5" customHeight="1"/>
    <row r="7981" ht="19.5" customHeight="1"/>
    <row r="7982" ht="19.5" customHeight="1"/>
    <row r="7983" ht="19.5" customHeight="1"/>
    <row r="7984" ht="19.5" customHeight="1"/>
    <row r="7985" ht="19.5" customHeight="1"/>
    <row r="7986" ht="19.5" customHeight="1"/>
    <row r="7987" ht="19.5" customHeight="1"/>
    <row r="7988" ht="19.5" customHeight="1"/>
    <row r="7989" ht="19.5" customHeight="1"/>
    <row r="7990" ht="19.5" customHeight="1"/>
    <row r="7991" ht="19.5" customHeight="1"/>
    <row r="7992" ht="19.5" customHeight="1"/>
    <row r="7993" ht="19.5" customHeight="1"/>
    <row r="7994" ht="19.5" customHeight="1"/>
    <row r="7995" ht="19.5" customHeight="1"/>
    <row r="7996" ht="19.5" customHeight="1"/>
    <row r="7997" ht="19.5" customHeight="1"/>
    <row r="7998" ht="19.5" customHeight="1"/>
    <row r="7999" ht="19.5" customHeight="1"/>
    <row r="8000" ht="19.5" customHeight="1"/>
    <row r="8001" ht="19.5" customHeight="1"/>
    <row r="8002" ht="19.5" customHeight="1"/>
    <row r="8003" ht="19.5" customHeight="1"/>
    <row r="8004" ht="19.5" customHeight="1"/>
    <row r="8005" ht="19.5" customHeight="1"/>
    <row r="8006" ht="19.5" customHeight="1"/>
    <row r="8007" ht="19.5" customHeight="1"/>
    <row r="8008" ht="19.5" customHeight="1"/>
    <row r="8009" ht="19.5" customHeight="1"/>
    <row r="8010" ht="19.5" customHeight="1"/>
    <row r="8011" ht="19.5" customHeight="1"/>
    <row r="8012" ht="19.5" customHeight="1"/>
    <row r="8013" ht="19.5" customHeight="1"/>
    <row r="8014" ht="19.5" customHeight="1"/>
    <row r="8015" ht="19.5" customHeight="1"/>
    <row r="8016" ht="19.5" customHeight="1"/>
    <row r="8017" ht="19.5" customHeight="1"/>
    <row r="8018" ht="19.5" customHeight="1"/>
    <row r="8019" ht="19.5" customHeight="1"/>
    <row r="8020" ht="19.5" customHeight="1"/>
    <row r="8021" ht="19.5" customHeight="1"/>
    <row r="8022" ht="19.5" customHeight="1"/>
    <row r="8023" ht="19.5" customHeight="1"/>
    <row r="8024" ht="19.5" customHeight="1"/>
    <row r="8025" ht="19.5" customHeight="1"/>
    <row r="8026" ht="19.5" customHeight="1"/>
    <row r="8027" ht="19.5" customHeight="1"/>
    <row r="8028" ht="19.5" customHeight="1"/>
    <row r="8029" ht="19.5" customHeight="1"/>
    <row r="8030" ht="19.5" customHeight="1"/>
    <row r="8031" ht="19.5" customHeight="1"/>
    <row r="8032" ht="19.5" customHeight="1"/>
    <row r="8033" ht="19.5" customHeight="1"/>
    <row r="8034" ht="19.5" customHeight="1"/>
    <row r="8035" ht="19.5" customHeight="1"/>
    <row r="8036" ht="19.5" customHeight="1"/>
    <row r="8037" ht="19.5" customHeight="1"/>
    <row r="8038" ht="19.5" customHeight="1"/>
    <row r="8039" ht="19.5" customHeight="1"/>
    <row r="8040" ht="19.5" customHeight="1"/>
    <row r="8041" ht="19.5" customHeight="1"/>
    <row r="8042" ht="19.5" customHeight="1"/>
    <row r="8043" ht="19.5" customHeight="1"/>
    <row r="8044" ht="19.5" customHeight="1"/>
    <row r="8045" ht="19.5" customHeight="1"/>
    <row r="8046" ht="19.5" customHeight="1"/>
    <row r="8047" ht="19.5" customHeight="1"/>
    <row r="8048" ht="19.5" customHeight="1"/>
    <row r="8049" ht="19.5" customHeight="1"/>
    <row r="8050" ht="19.5" customHeight="1"/>
    <row r="8051" ht="19.5" customHeight="1"/>
    <row r="8052" ht="19.5" customHeight="1"/>
    <row r="8053" ht="19.5" customHeight="1"/>
    <row r="8054" ht="19.5" customHeight="1"/>
    <row r="8055" ht="19.5" customHeight="1"/>
    <row r="8056" ht="19.5" customHeight="1"/>
    <row r="8057" ht="19.5" customHeight="1"/>
    <row r="8058" ht="19.5" customHeight="1"/>
    <row r="8059" ht="19.5" customHeight="1"/>
    <row r="8060" ht="19.5" customHeight="1"/>
    <row r="8061" ht="19.5" customHeight="1"/>
    <row r="8062" ht="19.5" customHeight="1"/>
    <row r="8063" ht="19.5" customHeight="1"/>
    <row r="8064" ht="19.5" customHeight="1"/>
    <row r="8065" ht="19.5" customHeight="1"/>
    <row r="8066" ht="19.5" customHeight="1"/>
    <row r="8067" ht="19.5" customHeight="1"/>
    <row r="8068" ht="19.5" customHeight="1"/>
    <row r="8069" ht="19.5" customHeight="1"/>
    <row r="8070" ht="19.5" customHeight="1"/>
    <row r="8071" ht="19.5" customHeight="1"/>
    <row r="8072" ht="19.5" customHeight="1"/>
    <row r="8073" ht="19.5" customHeight="1"/>
    <row r="8074" ht="19.5" customHeight="1"/>
    <row r="8075" ht="19.5" customHeight="1"/>
    <row r="8076" ht="19.5" customHeight="1"/>
    <row r="8077" ht="19.5" customHeight="1"/>
    <row r="8078" ht="19.5" customHeight="1"/>
    <row r="8079" ht="19.5" customHeight="1"/>
    <row r="8080" ht="19.5" customHeight="1"/>
    <row r="8081" ht="19.5" customHeight="1"/>
    <row r="8082" ht="19.5" customHeight="1"/>
    <row r="8083" ht="19.5" customHeight="1"/>
    <row r="8084" ht="19.5" customHeight="1"/>
    <row r="8085" ht="19.5" customHeight="1"/>
    <row r="8086" ht="19.5" customHeight="1"/>
    <row r="8087" ht="19.5" customHeight="1"/>
    <row r="8088" ht="19.5" customHeight="1"/>
    <row r="8089" ht="19.5" customHeight="1"/>
    <row r="8090" ht="19.5" customHeight="1"/>
    <row r="8091" ht="19.5" customHeight="1"/>
    <row r="8092" ht="19.5" customHeight="1"/>
    <row r="8093" ht="19.5" customHeight="1"/>
    <row r="8094" ht="19.5" customHeight="1"/>
    <row r="8095" ht="19.5" customHeight="1"/>
    <row r="8096" ht="19.5" customHeight="1"/>
    <row r="8097" ht="19.5" customHeight="1"/>
    <row r="8098" ht="19.5" customHeight="1"/>
    <row r="8099" ht="19.5" customHeight="1"/>
    <row r="8100" ht="19.5" customHeight="1"/>
    <row r="8101" ht="19.5" customHeight="1"/>
    <row r="8102" ht="19.5" customHeight="1"/>
    <row r="8103" ht="19.5" customHeight="1"/>
    <row r="8104" ht="19.5" customHeight="1"/>
    <row r="8105" ht="19.5" customHeight="1"/>
    <row r="8106" ht="19.5" customHeight="1"/>
    <row r="8107" ht="19.5" customHeight="1"/>
    <row r="8108" ht="19.5" customHeight="1"/>
    <row r="8109" ht="19.5" customHeight="1"/>
    <row r="8110" ht="19.5" customHeight="1"/>
    <row r="8111" ht="19.5" customHeight="1"/>
    <row r="8112" ht="19.5" customHeight="1"/>
    <row r="8113" ht="19.5" customHeight="1"/>
    <row r="8114" ht="19.5" customHeight="1"/>
    <row r="8115" ht="19.5" customHeight="1"/>
    <row r="8116" ht="19.5" customHeight="1"/>
    <row r="8117" ht="19.5" customHeight="1"/>
    <row r="8118" ht="19.5" customHeight="1"/>
    <row r="8119" ht="19.5" customHeight="1"/>
    <row r="8120" ht="19.5" customHeight="1"/>
    <row r="8121" ht="19.5" customHeight="1"/>
    <row r="8122" ht="19.5" customHeight="1"/>
    <row r="8123" ht="19.5" customHeight="1"/>
    <row r="8124" ht="19.5" customHeight="1"/>
    <row r="8125" ht="19.5" customHeight="1"/>
    <row r="8126" ht="19.5" customHeight="1"/>
    <row r="8127" ht="19.5" customHeight="1"/>
    <row r="8128" ht="19.5" customHeight="1"/>
    <row r="8129" ht="19.5" customHeight="1"/>
    <row r="8130" ht="19.5" customHeight="1"/>
    <row r="8131" ht="19.5" customHeight="1"/>
    <row r="8132" ht="19.5" customHeight="1"/>
    <row r="8133" ht="19.5" customHeight="1"/>
    <row r="8134" ht="19.5" customHeight="1"/>
    <row r="8135" ht="19.5" customHeight="1"/>
    <row r="8136" ht="19.5" customHeight="1"/>
    <row r="8137" ht="19.5" customHeight="1"/>
    <row r="8138" ht="19.5" customHeight="1"/>
    <row r="8139" ht="19.5" customHeight="1"/>
    <row r="8140" ht="19.5" customHeight="1"/>
    <row r="8141" ht="19.5" customHeight="1"/>
    <row r="8142" ht="19.5" customHeight="1"/>
    <row r="8143" ht="19.5" customHeight="1"/>
    <row r="8144" ht="19.5" customHeight="1"/>
    <row r="8145" ht="19.5" customHeight="1"/>
    <row r="8146" ht="19.5" customHeight="1"/>
    <row r="8147" ht="19.5" customHeight="1"/>
    <row r="8148" ht="19.5" customHeight="1"/>
    <row r="8149" ht="19.5" customHeight="1"/>
    <row r="8150" ht="19.5" customHeight="1"/>
    <row r="8151" ht="19.5" customHeight="1"/>
    <row r="8152" ht="19.5" customHeight="1"/>
    <row r="8153" ht="19.5" customHeight="1"/>
    <row r="8154" ht="19.5" customHeight="1"/>
    <row r="8155" ht="19.5" customHeight="1"/>
    <row r="8156" ht="19.5" customHeight="1"/>
    <row r="8157" ht="19.5" customHeight="1"/>
    <row r="8158" ht="19.5" customHeight="1"/>
    <row r="8159" ht="19.5" customHeight="1"/>
    <row r="8160" ht="19.5" customHeight="1"/>
    <row r="8161" ht="19.5" customHeight="1"/>
    <row r="8162" ht="19.5" customHeight="1"/>
    <row r="8163" ht="19.5" customHeight="1"/>
    <row r="8164" ht="19.5" customHeight="1"/>
    <row r="8165" ht="19.5" customHeight="1"/>
    <row r="8166" ht="19.5" customHeight="1"/>
    <row r="8167" ht="19.5" customHeight="1"/>
    <row r="8168" ht="19.5" customHeight="1"/>
    <row r="8169" ht="19.5" customHeight="1"/>
    <row r="8170" ht="19.5" customHeight="1"/>
    <row r="8171" ht="19.5" customHeight="1"/>
    <row r="8172" ht="19.5" customHeight="1"/>
    <row r="8173" ht="19.5" customHeight="1"/>
    <row r="8174" ht="19.5" customHeight="1"/>
    <row r="8175" ht="19.5" customHeight="1"/>
    <row r="8176" ht="19.5" customHeight="1"/>
    <row r="8177" ht="19.5" customHeight="1"/>
    <row r="8178" ht="19.5" customHeight="1"/>
    <row r="8179" ht="19.5" customHeight="1"/>
    <row r="8180" ht="19.5" customHeight="1"/>
    <row r="8181" ht="19.5" customHeight="1"/>
    <row r="8182" ht="19.5" customHeight="1"/>
    <row r="8183" ht="19.5" customHeight="1"/>
    <row r="8184" ht="19.5" customHeight="1"/>
    <row r="8185" ht="19.5" customHeight="1"/>
    <row r="8186" ht="19.5" customHeight="1"/>
  </sheetData>
  <mergeCells count="4">
    <mergeCell ref="M5:N5"/>
    <mergeCell ref="M4:N4"/>
    <mergeCell ref="M28:N28"/>
    <mergeCell ref="M29:N29"/>
  </mergeCells>
  <printOptions/>
  <pageMargins left="0.75" right="0.75" top="1" bottom="1" header="0.5" footer="0.5"/>
  <pageSetup fitToHeight="2"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71"/>
  <sheetViews>
    <sheetView showGridLines="0" tabSelected="1" view="pageBreakPreview" zoomScale="60" zoomScaleNormal="75" workbookViewId="0" topLeftCell="A51">
      <selection activeCell="E61" sqref="E61"/>
    </sheetView>
  </sheetViews>
  <sheetFormatPr defaultColWidth="8.88671875" defaultRowHeight="15.75"/>
  <cols>
    <col min="1" max="1" width="5.77734375" style="3" customWidth="1"/>
    <col min="2" max="3" width="8.88671875" style="3" customWidth="1"/>
    <col min="4" max="4" width="24.21484375" style="3" customWidth="1"/>
    <col min="5" max="5" width="10.99609375" style="3" bestFit="1" customWidth="1"/>
    <col min="6" max="6" width="5.77734375" style="3" customWidth="1"/>
    <col min="7" max="7" width="8.77734375" style="3" bestFit="1" customWidth="1"/>
    <col min="8" max="8" width="2.4453125" style="3" customWidth="1"/>
    <col min="9" max="9" width="10.3359375" style="3" bestFit="1" customWidth="1"/>
    <col min="10" max="10" width="5.77734375" style="3" customWidth="1"/>
    <col min="11" max="11" width="8.77734375" style="3" bestFit="1" customWidth="1"/>
    <col min="12" max="12" width="2.77734375" style="3" customWidth="1"/>
    <col min="13" max="13" width="10.3359375" style="3" bestFit="1" customWidth="1"/>
    <col min="14" max="14" width="5.77734375" style="3" customWidth="1"/>
    <col min="15" max="15" width="9.21484375" style="3" bestFit="1" customWidth="1"/>
    <col min="16" max="16" width="2.3359375" style="3" customWidth="1"/>
    <col min="17" max="17" width="10.5546875" style="3" customWidth="1"/>
    <col min="18" max="18" width="5.77734375" style="3" customWidth="1"/>
    <col min="19" max="16384" width="8.88671875" style="3" customWidth="1"/>
  </cols>
  <sheetData>
    <row r="1" spans="1:19" ht="36.75" customHeight="1">
      <c r="A1" s="237" t="s">
        <v>159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61"/>
      <c r="O1" s="61"/>
      <c r="P1" s="61"/>
      <c r="Q1" s="62"/>
      <c r="R1" s="61"/>
      <c r="S1" s="61"/>
    </row>
    <row r="2" spans="1:19" ht="22.5" customHeight="1">
      <c r="A2" s="62"/>
      <c r="B2" s="62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  <c r="N2" s="61"/>
      <c r="O2" s="61"/>
      <c r="P2" s="61"/>
      <c r="Q2" s="62"/>
      <c r="R2" s="61"/>
      <c r="S2" s="61"/>
    </row>
    <row r="3" spans="1:19" s="138" customFormat="1" ht="22.5" customHeight="1">
      <c r="A3" s="324"/>
      <c r="B3" s="324"/>
      <c r="C3" s="324"/>
      <c r="D3" s="324"/>
      <c r="E3" s="396"/>
      <c r="F3" s="397" t="s">
        <v>11</v>
      </c>
      <c r="G3" s="397"/>
      <c r="H3" s="397"/>
      <c r="I3" s="356"/>
      <c r="J3" s="397" t="s">
        <v>123</v>
      </c>
      <c r="K3" s="397"/>
      <c r="L3" s="397"/>
      <c r="M3" s="356"/>
      <c r="N3" s="397" t="s">
        <v>12</v>
      </c>
      <c r="O3" s="397"/>
      <c r="P3" s="397"/>
      <c r="Q3" s="396"/>
      <c r="R3" s="397" t="s">
        <v>35</v>
      </c>
      <c r="S3" s="324"/>
    </row>
    <row r="4" spans="1:19" s="138" customFormat="1" ht="22.5" customHeight="1" thickBot="1">
      <c r="A4" s="398" t="s">
        <v>5</v>
      </c>
      <c r="B4" s="368"/>
      <c r="C4" s="368"/>
      <c r="D4" s="368"/>
      <c r="E4" s="399" t="s">
        <v>132</v>
      </c>
      <c r="F4" s="399"/>
      <c r="G4" s="400" t="s">
        <v>67</v>
      </c>
      <c r="H4" s="400"/>
      <c r="I4" s="399" t="s">
        <v>102</v>
      </c>
      <c r="J4" s="399"/>
      <c r="K4" s="400" t="s">
        <v>67</v>
      </c>
      <c r="L4" s="400"/>
      <c r="M4" s="399" t="s">
        <v>102</v>
      </c>
      <c r="N4" s="399"/>
      <c r="O4" s="400" t="s">
        <v>67</v>
      </c>
      <c r="P4" s="400"/>
      <c r="Q4" s="399" t="s">
        <v>102</v>
      </c>
      <c r="R4" s="399"/>
      <c r="S4" s="400" t="s">
        <v>67</v>
      </c>
    </row>
    <row r="5" spans="1:19" s="138" customFormat="1" ht="27" customHeight="1">
      <c r="A5" s="324" t="s">
        <v>104</v>
      </c>
      <c r="B5" s="324"/>
      <c r="C5" s="324"/>
      <c r="D5" s="324"/>
      <c r="E5" s="356">
        <v>3907</v>
      </c>
      <c r="F5" s="324"/>
      <c r="G5" s="324">
        <v>3794</v>
      </c>
      <c r="H5" s="324"/>
      <c r="I5" s="356">
        <v>0</v>
      </c>
      <c r="J5" s="324"/>
      <c r="K5" s="324">
        <v>0</v>
      </c>
      <c r="L5" s="324"/>
      <c r="M5" s="356">
        <v>197</v>
      </c>
      <c r="N5" s="324"/>
      <c r="O5" s="324">
        <v>165</v>
      </c>
      <c r="P5" s="324"/>
      <c r="Q5" s="356">
        <f aca="true" t="shared" si="0" ref="Q5:Q11">M5+I5+E5</f>
        <v>4104</v>
      </c>
      <c r="R5" s="324"/>
      <c r="S5" s="324">
        <f>O5+K5+G5</f>
        <v>3959</v>
      </c>
    </row>
    <row r="6" spans="1:19" s="138" customFormat="1" ht="22.5" customHeight="1">
      <c r="A6" s="360" t="s">
        <v>69</v>
      </c>
      <c r="B6" s="360"/>
      <c r="C6" s="360"/>
      <c r="D6" s="360"/>
      <c r="E6" s="362">
        <v>0</v>
      </c>
      <c r="F6" s="360"/>
      <c r="G6" s="360">
        <v>138</v>
      </c>
      <c r="H6" s="360"/>
      <c r="I6" s="362">
        <v>582</v>
      </c>
      <c r="J6" s="360"/>
      <c r="K6" s="360">
        <v>730</v>
      </c>
      <c r="L6" s="360"/>
      <c r="M6" s="360">
        <v>0</v>
      </c>
      <c r="N6" s="360"/>
      <c r="O6" s="360">
        <v>0</v>
      </c>
      <c r="P6" s="360"/>
      <c r="Q6" s="362">
        <f t="shared" si="0"/>
        <v>582</v>
      </c>
      <c r="R6" s="360"/>
      <c r="S6" s="360">
        <f aca="true" t="shared" si="1" ref="S6:S11">O6+K6+G6</f>
        <v>868</v>
      </c>
    </row>
    <row r="7" spans="1:19" s="138" customFormat="1" ht="22.5" customHeight="1">
      <c r="A7" s="324" t="s">
        <v>131</v>
      </c>
      <c r="B7" s="324"/>
      <c r="C7" s="324"/>
      <c r="D7" s="324"/>
      <c r="E7" s="356">
        <f>SUM(E5:E6)</f>
        <v>3907</v>
      </c>
      <c r="F7" s="324"/>
      <c r="G7" s="324">
        <f>SUM(G5:G6)</f>
        <v>3932</v>
      </c>
      <c r="H7" s="324"/>
      <c r="I7" s="356">
        <f>SUM(I5:I6)</f>
        <v>582</v>
      </c>
      <c r="J7" s="324"/>
      <c r="K7" s="324">
        <v>730</v>
      </c>
      <c r="L7" s="324"/>
      <c r="M7" s="356">
        <f>SUM(M5:M6)</f>
        <v>197</v>
      </c>
      <c r="N7" s="324"/>
      <c r="O7" s="324">
        <v>165</v>
      </c>
      <c r="P7" s="324"/>
      <c r="Q7" s="356">
        <f t="shared" si="0"/>
        <v>4686</v>
      </c>
      <c r="R7" s="324"/>
      <c r="S7" s="324">
        <f t="shared" si="1"/>
        <v>4827</v>
      </c>
    </row>
    <row r="8" spans="1:19" s="138" customFormat="1" ht="22.5" customHeight="1">
      <c r="A8" s="324" t="s">
        <v>92</v>
      </c>
      <c r="B8" s="324"/>
      <c r="C8" s="324"/>
      <c r="D8" s="324"/>
      <c r="E8" s="356">
        <v>2806</v>
      </c>
      <c r="F8" s="324"/>
      <c r="G8" s="324">
        <v>2897</v>
      </c>
      <c r="H8" s="324"/>
      <c r="I8" s="356">
        <v>0</v>
      </c>
      <c r="J8" s="324"/>
      <c r="K8" s="324">
        <v>0</v>
      </c>
      <c r="L8" s="324"/>
      <c r="M8" s="324">
        <v>0</v>
      </c>
      <c r="N8" s="324"/>
      <c r="O8" s="324">
        <v>0</v>
      </c>
      <c r="P8" s="324"/>
      <c r="Q8" s="356">
        <f t="shared" si="0"/>
        <v>2806</v>
      </c>
      <c r="R8" s="324"/>
      <c r="S8" s="324">
        <f t="shared" si="1"/>
        <v>2897</v>
      </c>
    </row>
    <row r="9" spans="1:19" s="138" customFormat="1" ht="22.5" customHeight="1">
      <c r="A9" s="324" t="s">
        <v>3</v>
      </c>
      <c r="B9" s="324"/>
      <c r="C9" s="324"/>
      <c r="D9" s="324"/>
      <c r="E9" s="356">
        <v>1034</v>
      </c>
      <c r="F9" s="324"/>
      <c r="G9" s="324">
        <v>483</v>
      </c>
      <c r="H9" s="324"/>
      <c r="I9" s="356">
        <v>3423</v>
      </c>
      <c r="J9" s="324"/>
      <c r="K9" s="324">
        <v>700</v>
      </c>
      <c r="L9" s="324"/>
      <c r="M9" s="356">
        <v>0</v>
      </c>
      <c r="N9" s="324"/>
      <c r="O9" s="324">
        <v>0</v>
      </c>
      <c r="P9" s="324"/>
      <c r="Q9" s="356">
        <f t="shared" si="0"/>
        <v>4457</v>
      </c>
      <c r="R9" s="324"/>
      <c r="S9" s="324">
        <f t="shared" si="1"/>
        <v>1183</v>
      </c>
    </row>
    <row r="10" spans="1:19" s="138" customFormat="1" ht="22.5" customHeight="1">
      <c r="A10" s="371" t="s">
        <v>72</v>
      </c>
      <c r="B10" s="371"/>
      <c r="C10" s="371"/>
      <c r="D10" s="371"/>
      <c r="E10" s="357">
        <v>97</v>
      </c>
      <c r="F10" s="371"/>
      <c r="G10" s="371">
        <v>79</v>
      </c>
      <c r="H10" s="371"/>
      <c r="I10" s="402">
        <v>0</v>
      </c>
      <c r="J10" s="371"/>
      <c r="K10" s="401">
        <v>0</v>
      </c>
      <c r="L10" s="371"/>
      <c r="M10" s="360">
        <v>0</v>
      </c>
      <c r="N10" s="371"/>
      <c r="O10" s="371">
        <v>0</v>
      </c>
      <c r="P10" s="371"/>
      <c r="Q10" s="356">
        <f t="shared" si="0"/>
        <v>97</v>
      </c>
      <c r="R10" s="371"/>
      <c r="S10" s="324">
        <f t="shared" si="1"/>
        <v>79</v>
      </c>
    </row>
    <row r="11" spans="1:19" s="138" customFormat="1" ht="22.5" customHeight="1">
      <c r="A11" s="364" t="s">
        <v>129</v>
      </c>
      <c r="B11" s="372"/>
      <c r="C11" s="372"/>
      <c r="D11" s="372"/>
      <c r="E11" s="364">
        <f>SUM(E7:E10)</f>
        <v>7844</v>
      </c>
      <c r="F11" s="372"/>
      <c r="G11" s="372">
        <f>SUM(G7:G10)</f>
        <v>7391</v>
      </c>
      <c r="H11" s="372"/>
      <c r="I11" s="364">
        <f>SUM(I7:I10)</f>
        <v>4005</v>
      </c>
      <c r="J11" s="372"/>
      <c r="K11" s="372">
        <f>SUM(K7:K10)</f>
        <v>1430</v>
      </c>
      <c r="L11" s="372"/>
      <c r="M11" s="364">
        <f>SUM(M7:M10)</f>
        <v>197</v>
      </c>
      <c r="N11" s="372"/>
      <c r="O11" s="372">
        <v>165</v>
      </c>
      <c r="P11" s="372"/>
      <c r="Q11" s="364">
        <f t="shared" si="0"/>
        <v>12046</v>
      </c>
      <c r="R11" s="372"/>
      <c r="S11" s="372">
        <f t="shared" si="1"/>
        <v>8986</v>
      </c>
    </row>
    <row r="12" spans="1:19" s="138" customFormat="1" ht="22.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56"/>
      <c r="N12" s="324"/>
      <c r="O12" s="324"/>
      <c r="P12" s="324"/>
      <c r="Q12" s="356"/>
      <c r="R12" s="324"/>
      <c r="S12" s="324"/>
    </row>
    <row r="13" spans="1:19" s="138" customFormat="1" ht="22.5" customHeight="1">
      <c r="A13" s="324" t="s">
        <v>333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56"/>
      <c r="N13" s="324"/>
      <c r="O13" s="324"/>
      <c r="P13" s="324"/>
      <c r="Q13" s="356"/>
      <c r="R13" s="324"/>
      <c r="S13" s="324"/>
    </row>
    <row r="14" spans="1:19" s="138" customFormat="1" ht="22.5" customHeight="1">
      <c r="A14" s="324" t="s">
        <v>160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56"/>
      <c r="N14" s="324"/>
      <c r="O14" s="324"/>
      <c r="P14" s="324"/>
      <c r="Q14" s="356"/>
      <c r="R14" s="324"/>
      <c r="S14" s="324"/>
    </row>
    <row r="15" spans="1:19" ht="22.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2"/>
      <c r="N15" s="61"/>
      <c r="O15" s="61"/>
      <c r="P15" s="61"/>
      <c r="Q15" s="62"/>
      <c r="R15" s="61"/>
      <c r="S15" s="61"/>
    </row>
    <row r="16" spans="1:19" ht="22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1"/>
      <c r="Q16" s="62"/>
      <c r="R16" s="61"/>
      <c r="S16" s="61"/>
    </row>
    <row r="17" spans="1:19" ht="22.5" customHeight="1">
      <c r="A17" s="237" t="s">
        <v>161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2"/>
      <c r="N17" s="61"/>
      <c r="O17" s="61"/>
      <c r="P17" s="61"/>
      <c r="Q17" s="62"/>
      <c r="R17" s="61"/>
      <c r="S17" s="61"/>
    </row>
    <row r="18" spans="10:19" ht="22.5" customHeight="1">
      <c r="J18" s="4"/>
      <c r="K18" s="21"/>
      <c r="P18" s="10"/>
      <c r="Q18" s="62"/>
      <c r="R18" s="61"/>
      <c r="S18" s="61"/>
    </row>
    <row r="19" spans="2:21" s="138" customFormat="1" ht="22.5" customHeight="1">
      <c r="B19" s="374"/>
      <c r="C19" s="374"/>
      <c r="D19" s="374"/>
      <c r="E19" s="416" t="s">
        <v>6</v>
      </c>
      <c r="F19" s="416"/>
      <c r="G19" s="416"/>
      <c r="H19" s="374"/>
      <c r="I19" s="375"/>
      <c r="J19" s="375"/>
      <c r="K19" s="375"/>
      <c r="L19" s="374"/>
      <c r="M19" s="375"/>
      <c r="N19" s="375"/>
      <c r="O19" s="375"/>
      <c r="P19" s="374"/>
      <c r="Q19" s="415" t="s">
        <v>317</v>
      </c>
      <c r="R19" s="415"/>
      <c r="S19" s="415"/>
      <c r="T19" s="324"/>
      <c r="U19" s="324"/>
    </row>
    <row r="20" spans="2:19" s="138" customFormat="1" ht="22.5" customHeight="1">
      <c r="B20" s="323"/>
      <c r="C20" s="323"/>
      <c r="D20" s="323"/>
      <c r="E20" s="417" t="s">
        <v>9</v>
      </c>
      <c r="F20" s="417"/>
      <c r="G20" s="417"/>
      <c r="H20" s="323"/>
      <c r="I20" s="417" t="s">
        <v>332</v>
      </c>
      <c r="J20" s="417"/>
      <c r="K20" s="417"/>
      <c r="L20" s="323"/>
      <c r="M20" s="417" t="s">
        <v>66</v>
      </c>
      <c r="N20" s="417"/>
      <c r="O20" s="417"/>
      <c r="P20" s="323"/>
      <c r="Q20" s="415" t="s">
        <v>74</v>
      </c>
      <c r="R20" s="415"/>
      <c r="S20" s="415"/>
    </row>
    <row r="21" spans="1:19" s="138" customFormat="1" ht="22.5" customHeight="1" thickBot="1">
      <c r="A21" s="366" t="s">
        <v>5</v>
      </c>
      <c r="B21" s="376"/>
      <c r="C21" s="376"/>
      <c r="D21" s="376"/>
      <c r="E21" s="377" t="s">
        <v>102</v>
      </c>
      <c r="F21" s="367"/>
      <c r="G21" s="378" t="s">
        <v>67</v>
      </c>
      <c r="H21" s="379"/>
      <c r="I21" s="377" t="s">
        <v>102</v>
      </c>
      <c r="J21" s="378"/>
      <c r="K21" s="378" t="s">
        <v>67</v>
      </c>
      <c r="L21" s="378"/>
      <c r="M21" s="377" t="s">
        <v>102</v>
      </c>
      <c r="N21" s="367"/>
      <c r="O21" s="378" t="s">
        <v>67</v>
      </c>
      <c r="P21" s="379"/>
      <c r="Q21" s="377" t="s">
        <v>102</v>
      </c>
      <c r="R21" s="367"/>
      <c r="S21" s="380" t="s">
        <v>67</v>
      </c>
    </row>
    <row r="22" spans="1:18" s="138" customFormat="1" ht="22.5" customHeight="1">
      <c r="A22" s="338" t="s">
        <v>104</v>
      </c>
      <c r="C22" s="338"/>
      <c r="D22" s="338"/>
      <c r="E22" s="338"/>
      <c r="F22" s="381"/>
      <c r="G22" s="382"/>
      <c r="H22" s="381"/>
      <c r="I22" s="381"/>
      <c r="J22" s="382"/>
      <c r="K22" s="382"/>
      <c r="L22" s="382"/>
      <c r="M22" s="381"/>
      <c r="N22" s="382"/>
      <c r="O22" s="382"/>
      <c r="P22" s="381"/>
      <c r="Q22" s="381"/>
      <c r="R22" s="382"/>
    </row>
    <row r="23" spans="1:19" s="138" customFormat="1" ht="22.5" customHeight="1">
      <c r="A23" s="322" t="s">
        <v>33</v>
      </c>
      <c r="C23" s="323"/>
      <c r="D23" s="323"/>
      <c r="E23" s="383">
        <v>153</v>
      </c>
      <c r="G23" s="384">
        <v>139</v>
      </c>
      <c r="H23" s="323"/>
      <c r="I23" s="385">
        <v>19</v>
      </c>
      <c r="K23" s="384">
        <v>19</v>
      </c>
      <c r="M23" s="385">
        <v>13</v>
      </c>
      <c r="N23" s="384"/>
      <c r="O23" s="384">
        <v>12</v>
      </c>
      <c r="P23" s="386"/>
      <c r="Q23" s="385">
        <f>SUM(I23+M23)</f>
        <v>32</v>
      </c>
      <c r="R23" s="323"/>
      <c r="S23" s="138">
        <v>31</v>
      </c>
    </row>
    <row r="24" spans="1:19" s="138" customFormat="1" ht="22.5" customHeight="1">
      <c r="A24" s="387" t="s">
        <v>34</v>
      </c>
      <c r="C24" s="388"/>
      <c r="D24" s="388"/>
      <c r="E24" s="389">
        <v>44</v>
      </c>
      <c r="G24" s="388">
        <v>26</v>
      </c>
      <c r="H24" s="388"/>
      <c r="I24" s="363">
        <v>-1</v>
      </c>
      <c r="K24" s="374">
        <v>0</v>
      </c>
      <c r="L24" s="137"/>
      <c r="M24" s="385">
        <v>4</v>
      </c>
      <c r="N24" s="374"/>
      <c r="O24" s="374">
        <v>4</v>
      </c>
      <c r="P24" s="386"/>
      <c r="Q24" s="363">
        <f>SUM(I24+M24)</f>
        <v>3</v>
      </c>
      <c r="R24" s="323"/>
      <c r="S24" s="138">
        <v>4</v>
      </c>
    </row>
    <row r="25" spans="1:19" s="138" customFormat="1" ht="22.5" customHeight="1">
      <c r="A25" s="390" t="s">
        <v>35</v>
      </c>
      <c r="B25" s="373"/>
      <c r="C25" s="391"/>
      <c r="D25" s="391"/>
      <c r="E25" s="392">
        <f>SUM(E23:E24)</f>
        <v>197</v>
      </c>
      <c r="F25" s="373"/>
      <c r="G25" s="391">
        <f>SUM(G23:G24)</f>
        <v>165</v>
      </c>
      <c r="H25" s="391"/>
      <c r="I25" s="393">
        <f>SUM(I23:I24)</f>
        <v>18</v>
      </c>
      <c r="J25" s="373"/>
      <c r="K25" s="391">
        <f>SUM(K23:K24)</f>
        <v>19</v>
      </c>
      <c r="L25" s="373"/>
      <c r="M25" s="393">
        <f>SUM(M23:M24)</f>
        <v>17</v>
      </c>
      <c r="N25" s="391"/>
      <c r="O25" s="391">
        <f>SUM(O23:O24)</f>
        <v>16</v>
      </c>
      <c r="P25" s="391"/>
      <c r="Q25" s="393">
        <f>SUM(Q23:Q24)</f>
        <v>35</v>
      </c>
      <c r="R25" s="391"/>
      <c r="S25" s="373">
        <v>35</v>
      </c>
    </row>
    <row r="26" spans="1:17" ht="22.5" customHeight="1">
      <c r="A26" s="127"/>
      <c r="B26" s="36"/>
      <c r="C26" s="36"/>
      <c r="D26" s="36"/>
      <c r="E26" s="4"/>
      <c r="F26" s="36"/>
      <c r="G26" s="36"/>
      <c r="H26" s="4"/>
      <c r="I26" s="36"/>
      <c r="J26" s="4"/>
      <c r="K26" s="4"/>
      <c r="L26" s="4"/>
      <c r="M26" s="36"/>
      <c r="N26" s="36"/>
      <c r="O26" s="36"/>
      <c r="P26" s="4"/>
      <c r="Q26" s="36"/>
    </row>
    <row r="27" spans="1:17" s="138" customFormat="1" ht="22.5" customHeight="1">
      <c r="A27" s="394" t="s">
        <v>328</v>
      </c>
      <c r="B27" s="374"/>
      <c r="C27" s="374"/>
      <c r="D27" s="374"/>
      <c r="E27" s="137"/>
      <c r="F27" s="374"/>
      <c r="G27" s="374"/>
      <c r="H27" s="137"/>
      <c r="I27" s="374"/>
      <c r="J27" s="137"/>
      <c r="K27" s="137"/>
      <c r="L27" s="137"/>
      <c r="M27" s="395"/>
      <c r="N27" s="374"/>
      <c r="O27" s="374"/>
      <c r="P27" s="137"/>
      <c r="Q27" s="374"/>
    </row>
    <row r="28" spans="1:17" ht="22.5" customHeight="1">
      <c r="A28" s="127"/>
      <c r="B28" s="36"/>
      <c r="C28" s="36"/>
      <c r="D28" s="36"/>
      <c r="E28" s="4"/>
      <c r="F28" s="36"/>
      <c r="G28" s="36"/>
      <c r="H28" s="4"/>
      <c r="I28" s="36"/>
      <c r="J28" s="4"/>
      <c r="K28" s="4"/>
      <c r="L28" s="4"/>
      <c r="M28" s="275"/>
      <c r="N28" s="36"/>
      <c r="O28" s="36"/>
      <c r="P28" s="4"/>
      <c r="Q28" s="36"/>
    </row>
    <row r="29" spans="1:17" ht="22.5" customHeight="1">
      <c r="A29" s="127"/>
      <c r="B29" s="36"/>
      <c r="C29" s="36"/>
      <c r="D29" s="36"/>
      <c r="E29" s="4"/>
      <c r="F29" s="36"/>
      <c r="G29" s="36"/>
      <c r="H29" s="4"/>
      <c r="I29" s="36"/>
      <c r="J29" s="4"/>
      <c r="K29" s="4"/>
      <c r="L29" s="4"/>
      <c r="M29" s="275"/>
      <c r="N29" s="36"/>
      <c r="O29" s="36"/>
      <c r="P29" s="4"/>
      <c r="Q29" s="36"/>
    </row>
    <row r="30" spans="1:19" ht="22.5" customHeight="1">
      <c r="A30" s="235" t="s">
        <v>259</v>
      </c>
      <c r="N30" s="10"/>
      <c r="P30" s="178" t="s">
        <v>38</v>
      </c>
      <c r="S30" s="179" t="s">
        <v>81</v>
      </c>
    </row>
    <row r="31" spans="1:19" s="138" customFormat="1" ht="22.5" customHeight="1" thickBot="1">
      <c r="A31" s="366"/>
      <c r="B31" s="367"/>
      <c r="C31" s="368"/>
      <c r="D31" s="368"/>
      <c r="E31" s="368"/>
      <c r="F31" s="368"/>
      <c r="G31" s="368"/>
      <c r="H31" s="368"/>
      <c r="I31" s="367"/>
      <c r="J31" s="367"/>
      <c r="K31" s="367"/>
      <c r="L31" s="367"/>
      <c r="M31" s="367"/>
      <c r="N31" s="367"/>
      <c r="O31" s="369"/>
      <c r="P31" s="369" t="s">
        <v>102</v>
      </c>
      <c r="Q31" s="370" t="s">
        <v>67</v>
      </c>
      <c r="R31" s="370"/>
      <c r="S31" s="370" t="s">
        <v>67</v>
      </c>
    </row>
    <row r="32" spans="1:19" s="138" customFormat="1" ht="22.5" customHeight="1">
      <c r="A32" s="324" t="s">
        <v>70</v>
      </c>
      <c r="B32" s="324"/>
      <c r="D32" s="324"/>
      <c r="E32" s="324"/>
      <c r="F32" s="324"/>
      <c r="G32" s="324"/>
      <c r="H32" s="324"/>
      <c r="N32" s="324"/>
      <c r="O32" s="356">
        <v>7385</v>
      </c>
      <c r="P32" s="356"/>
      <c r="Q32" s="324">
        <v>8141</v>
      </c>
      <c r="R32" s="356"/>
      <c r="S32" s="324">
        <v>7386</v>
      </c>
    </row>
    <row r="33" spans="1:19" s="138" customFormat="1" ht="22.5" customHeight="1">
      <c r="A33" s="324" t="s">
        <v>71</v>
      </c>
      <c r="B33" s="324"/>
      <c r="D33" s="324"/>
      <c r="E33" s="324"/>
      <c r="F33" s="324"/>
      <c r="G33" s="324"/>
      <c r="H33" s="324"/>
      <c r="N33" s="324"/>
      <c r="O33" s="356">
        <v>787</v>
      </c>
      <c r="P33" s="356"/>
      <c r="Q33" s="371">
        <v>199</v>
      </c>
      <c r="R33" s="357"/>
      <c r="S33" s="371">
        <v>654</v>
      </c>
    </row>
    <row r="34" spans="1:19" s="138" customFormat="1" ht="22.5" customHeight="1">
      <c r="A34" s="372"/>
      <c r="B34" s="372"/>
      <c r="C34" s="372"/>
      <c r="D34" s="372"/>
      <c r="E34" s="372"/>
      <c r="F34" s="372"/>
      <c r="G34" s="372"/>
      <c r="H34" s="372"/>
      <c r="I34" s="373"/>
      <c r="J34" s="373"/>
      <c r="K34" s="373"/>
      <c r="L34" s="373"/>
      <c r="M34" s="373"/>
      <c r="N34" s="372"/>
      <c r="O34" s="364">
        <f>SUM(O32:O33)</f>
        <v>8172</v>
      </c>
      <c r="P34" s="364"/>
      <c r="Q34" s="372">
        <f>SUM(Q32:Q33)</f>
        <v>8340</v>
      </c>
      <c r="R34" s="364"/>
      <c r="S34" s="372">
        <f>SUM(S32:S33)</f>
        <v>8040</v>
      </c>
    </row>
    <row r="35" spans="1:19" s="138" customFormat="1" ht="22.5" customHeight="1">
      <c r="A35" s="324" t="s">
        <v>54</v>
      </c>
      <c r="B35" s="324"/>
      <c r="D35" s="324"/>
      <c r="E35" s="324"/>
      <c r="F35" s="324"/>
      <c r="G35" s="324"/>
      <c r="H35" s="324"/>
      <c r="N35" s="324"/>
      <c r="O35" s="356"/>
      <c r="P35" s="356"/>
      <c r="R35" s="356"/>
      <c r="S35" s="324"/>
    </row>
    <row r="36" spans="1:19" s="138" customFormat="1" ht="22.5" customHeight="1">
      <c r="A36" s="324"/>
      <c r="B36" s="324" t="s">
        <v>141</v>
      </c>
      <c r="D36" s="324"/>
      <c r="E36" s="324"/>
      <c r="F36" s="324"/>
      <c r="G36" s="324"/>
      <c r="H36" s="324"/>
      <c r="N36" s="324"/>
      <c r="O36" s="356">
        <v>6891</v>
      </c>
      <c r="P36" s="356"/>
      <c r="Q36" s="324">
        <v>7891</v>
      </c>
      <c r="R36" s="356"/>
      <c r="S36" s="324">
        <v>7611</v>
      </c>
    </row>
    <row r="37" spans="1:19" s="138" customFormat="1" ht="22.5" customHeight="1">
      <c r="A37" s="324"/>
      <c r="B37" s="324" t="s">
        <v>142</v>
      </c>
      <c r="D37" s="324"/>
      <c r="E37" s="324"/>
      <c r="F37" s="324"/>
      <c r="G37" s="324"/>
      <c r="H37" s="324"/>
      <c r="N37" s="324"/>
      <c r="O37" s="356">
        <v>1281</v>
      </c>
      <c r="P37" s="356"/>
      <c r="Q37" s="360">
        <v>449</v>
      </c>
      <c r="R37" s="357"/>
      <c r="S37" s="360">
        <v>429</v>
      </c>
    </row>
    <row r="38" spans="1:19" s="138" customFormat="1" ht="22.5" customHeight="1">
      <c r="A38" s="372"/>
      <c r="B38" s="372"/>
      <c r="C38" s="372"/>
      <c r="D38" s="372"/>
      <c r="E38" s="372"/>
      <c r="F38" s="372"/>
      <c r="G38" s="372"/>
      <c r="H38" s="372"/>
      <c r="I38" s="373"/>
      <c r="J38" s="373"/>
      <c r="K38" s="373"/>
      <c r="L38" s="373"/>
      <c r="M38" s="373"/>
      <c r="N38" s="372"/>
      <c r="O38" s="364">
        <f>SUM(O36:O37)</f>
        <v>8172</v>
      </c>
      <c r="P38" s="364"/>
      <c r="Q38" s="372">
        <f>SUM(Q36:Q37)</f>
        <v>8340</v>
      </c>
      <c r="R38" s="364"/>
      <c r="S38" s="372">
        <f>SUM(S36:S37)</f>
        <v>8040</v>
      </c>
    </row>
    <row r="39" spans="1:17" ht="22.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6"/>
      <c r="P39" s="65"/>
      <c r="Q39" s="61"/>
    </row>
    <row r="40" spans="1:17" ht="22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6"/>
      <c r="P40" s="65"/>
      <c r="Q40" s="61"/>
    </row>
    <row r="41" spans="1:14" ht="22.5" customHeight="1">
      <c r="A41" s="237" t="s">
        <v>260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5"/>
      <c r="M41" s="65"/>
      <c r="N41" s="61"/>
    </row>
    <row r="42" spans="1:19" ht="22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M42" s="291" t="s">
        <v>265</v>
      </c>
      <c r="N42" s="66"/>
      <c r="O42" s="292" t="s">
        <v>266</v>
      </c>
      <c r="P42" s="62"/>
      <c r="Q42" s="293" t="s">
        <v>267</v>
      </c>
      <c r="R42" s="21"/>
      <c r="S42" s="293" t="s">
        <v>35</v>
      </c>
    </row>
    <row r="43" spans="1:19" ht="22.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8"/>
      <c r="L43" s="8"/>
      <c r="M43" s="294" t="s">
        <v>268</v>
      </c>
      <c r="N43" s="64"/>
      <c r="O43" s="294" t="s">
        <v>268</v>
      </c>
      <c r="P43" s="64"/>
      <c r="Q43" s="294" t="s">
        <v>268</v>
      </c>
      <c r="R43" s="84"/>
      <c r="S43" s="294" t="s">
        <v>268</v>
      </c>
    </row>
    <row r="44" spans="1:19" s="138" customFormat="1" ht="22.5" customHeight="1">
      <c r="A44" s="324" t="s">
        <v>261</v>
      </c>
      <c r="C44" s="356"/>
      <c r="D44" s="356"/>
      <c r="E44" s="356"/>
      <c r="F44" s="356"/>
      <c r="G44" s="356"/>
      <c r="H44" s="356"/>
      <c r="I44" s="356"/>
      <c r="J44" s="356"/>
      <c r="K44" s="356"/>
      <c r="L44" s="357"/>
      <c r="M44" s="358">
        <v>695</v>
      </c>
      <c r="N44" s="359"/>
      <c r="O44" s="359">
        <v>934</v>
      </c>
      <c r="P44" s="359"/>
      <c r="Q44" s="359">
        <v>20</v>
      </c>
      <c r="R44" s="359"/>
      <c r="S44" s="359">
        <f>SUM(M44:Q44)</f>
        <v>1649</v>
      </c>
    </row>
    <row r="45" spans="1:19" s="138" customFormat="1" ht="22.5" customHeight="1">
      <c r="A45" s="324" t="s">
        <v>262</v>
      </c>
      <c r="C45" s="356"/>
      <c r="D45" s="356"/>
      <c r="E45" s="356"/>
      <c r="F45" s="356"/>
      <c r="G45" s="356"/>
      <c r="H45" s="356"/>
      <c r="I45" s="356"/>
      <c r="J45" s="356"/>
      <c r="K45" s="356"/>
      <c r="L45" s="357"/>
      <c r="M45" s="358">
        <v>170</v>
      </c>
      <c r="N45" s="359"/>
      <c r="O45" s="359">
        <v>272</v>
      </c>
      <c r="P45" s="359"/>
      <c r="Q45" s="359">
        <v>1</v>
      </c>
      <c r="R45" s="359"/>
      <c r="S45" s="359">
        <f>SUM(M45:Q45)</f>
        <v>443</v>
      </c>
    </row>
    <row r="46" spans="1:19" s="138" customFormat="1" ht="22.5" customHeight="1">
      <c r="A46" s="360" t="s">
        <v>263</v>
      </c>
      <c r="B46" s="361"/>
      <c r="C46" s="362"/>
      <c r="D46" s="356"/>
      <c r="E46" s="356"/>
      <c r="F46" s="356"/>
      <c r="G46" s="356"/>
      <c r="H46" s="356"/>
      <c r="I46" s="356"/>
      <c r="J46" s="356"/>
      <c r="K46" s="356"/>
      <c r="L46" s="357"/>
      <c r="M46" s="358">
        <v>43</v>
      </c>
      <c r="N46" s="359"/>
      <c r="O46" s="359">
        <v>54</v>
      </c>
      <c r="P46" s="359"/>
      <c r="Q46" s="363">
        <v>-2</v>
      </c>
      <c r="R46" s="359"/>
      <c r="S46" s="359">
        <f>SUM(M46:Q46)</f>
        <v>95</v>
      </c>
    </row>
    <row r="47" spans="1:19" s="138" customFormat="1" ht="22.5" customHeight="1">
      <c r="A47" s="362" t="s">
        <v>264</v>
      </c>
      <c r="B47" s="361"/>
      <c r="C47" s="362"/>
      <c r="D47" s="364"/>
      <c r="E47" s="364"/>
      <c r="F47" s="364"/>
      <c r="G47" s="364"/>
      <c r="H47" s="364"/>
      <c r="I47" s="364"/>
      <c r="J47" s="364"/>
      <c r="K47" s="364"/>
      <c r="L47" s="364"/>
      <c r="M47" s="365">
        <f>SUM(M44:M46)</f>
        <v>908</v>
      </c>
      <c r="N47" s="365"/>
      <c r="O47" s="365">
        <f>SUM(O44:O46)</f>
        <v>1260</v>
      </c>
      <c r="P47" s="365"/>
      <c r="Q47" s="365">
        <f>SUM(Q44:Q46)</f>
        <v>19</v>
      </c>
      <c r="R47" s="365"/>
      <c r="S47" s="365">
        <f>SUM(S44:S46)</f>
        <v>2187</v>
      </c>
    </row>
    <row r="48" spans="1:14" ht="22.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5"/>
      <c r="M48" s="65"/>
      <c r="N48" s="61"/>
    </row>
    <row r="49" spans="1:14" ht="22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5"/>
      <c r="M49" s="65"/>
      <c r="N49" s="61"/>
    </row>
    <row r="50" spans="1:11" s="20" customFormat="1" ht="22.5" customHeight="1">
      <c r="A50" s="321" t="s">
        <v>205</v>
      </c>
      <c r="B50" s="133"/>
      <c r="C50" s="133"/>
      <c r="D50" s="133"/>
      <c r="E50" s="39"/>
      <c r="F50" s="39"/>
      <c r="G50" s="39"/>
      <c r="H50" s="19"/>
      <c r="I50" s="19"/>
      <c r="J50" s="19"/>
      <c r="K50" s="40"/>
    </row>
    <row r="51" spans="1:11" s="20" customFormat="1" ht="22.5" customHeight="1">
      <c r="A51" s="321"/>
      <c r="B51" s="133"/>
      <c r="C51" s="133"/>
      <c r="D51" s="133"/>
      <c r="E51" s="39"/>
      <c r="F51" s="39"/>
      <c r="G51" s="39"/>
      <c r="H51" s="19"/>
      <c r="I51" s="19"/>
      <c r="J51" s="19"/>
      <c r="K51" s="40"/>
    </row>
    <row r="52" spans="1:14" ht="22.5" customHeight="1">
      <c r="A52" s="138"/>
      <c r="B52" s="138"/>
      <c r="C52" s="138"/>
      <c r="D52" s="138"/>
      <c r="J52" s="4"/>
      <c r="K52" s="28"/>
      <c r="L52" s="29"/>
      <c r="N52" s="29"/>
    </row>
    <row r="53" spans="1:16" ht="22.5" customHeight="1">
      <c r="A53" s="322" t="s">
        <v>27</v>
      </c>
      <c r="B53" s="323" t="s">
        <v>289</v>
      </c>
      <c r="C53" s="323"/>
      <c r="D53" s="323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16" ht="22.5" customHeight="1">
      <c r="A54" s="322"/>
      <c r="B54" s="323" t="s">
        <v>290</v>
      </c>
      <c r="C54" s="323"/>
      <c r="D54" s="323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16" ht="22.5" customHeight="1">
      <c r="A55" s="322"/>
      <c r="B55" s="323" t="s">
        <v>296</v>
      </c>
      <c r="C55" s="323"/>
      <c r="D55" s="323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16" ht="22.5" customHeight="1">
      <c r="A56" s="322"/>
      <c r="B56" s="323" t="s">
        <v>295</v>
      </c>
      <c r="C56" s="323"/>
      <c r="D56" s="323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16" ht="22.5" customHeight="1">
      <c r="A57" s="322"/>
      <c r="B57" s="323"/>
      <c r="C57" s="323"/>
      <c r="D57" s="323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</row>
    <row r="58" spans="1:16" ht="22.5" customHeight="1">
      <c r="A58" s="322" t="s">
        <v>28</v>
      </c>
      <c r="B58" s="323" t="s">
        <v>291</v>
      </c>
      <c r="C58" s="323"/>
      <c r="D58" s="323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6" ht="22.5" customHeight="1">
      <c r="A59" s="322"/>
      <c r="B59" s="323" t="s">
        <v>294</v>
      </c>
      <c r="C59" s="323"/>
      <c r="D59" s="323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</row>
    <row r="60" spans="1:16" ht="22.5" customHeight="1">
      <c r="A60" s="322"/>
      <c r="B60" s="323" t="s">
        <v>293</v>
      </c>
      <c r="C60" s="323"/>
      <c r="D60" s="323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</row>
    <row r="61" spans="1:16" ht="22.5" customHeight="1">
      <c r="A61" s="322"/>
      <c r="B61" s="323"/>
      <c r="C61" s="323"/>
      <c r="D61" s="323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</row>
    <row r="62" spans="1:11" ht="22.5" customHeight="1">
      <c r="A62" s="322" t="s">
        <v>29</v>
      </c>
      <c r="B62" s="138" t="s">
        <v>292</v>
      </c>
      <c r="C62" s="138"/>
      <c r="D62" s="138"/>
      <c r="J62" s="4"/>
      <c r="K62" s="21"/>
    </row>
    <row r="63" spans="1:16" ht="22.5" customHeight="1">
      <c r="A63" s="322"/>
      <c r="B63" s="138" t="s">
        <v>329</v>
      </c>
      <c r="C63" s="323"/>
      <c r="D63" s="323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</row>
    <row r="64" spans="1:11" ht="22.5" customHeight="1">
      <c r="A64" s="138"/>
      <c r="B64" s="138" t="s">
        <v>306</v>
      </c>
      <c r="C64" s="138"/>
      <c r="D64" s="138"/>
      <c r="K64" s="21"/>
    </row>
    <row r="65" spans="1:11" ht="22.5" customHeight="1">
      <c r="A65" s="138"/>
      <c r="B65" s="138" t="s">
        <v>307</v>
      </c>
      <c r="C65" s="138"/>
      <c r="D65" s="138"/>
      <c r="K65" s="21"/>
    </row>
    <row r="66" spans="1:11" ht="22.5" customHeight="1">
      <c r="A66" s="138"/>
      <c r="B66" s="138"/>
      <c r="C66" s="138"/>
      <c r="D66" s="138"/>
      <c r="K66" s="21"/>
    </row>
    <row r="67" spans="1:16" ht="22.5" customHeight="1">
      <c r="A67" s="138" t="s">
        <v>30</v>
      </c>
      <c r="B67" s="323" t="s">
        <v>330</v>
      </c>
      <c r="C67" s="323"/>
      <c r="D67" s="323"/>
      <c r="E67" s="42"/>
      <c r="F67" s="29"/>
      <c r="G67" s="29"/>
      <c r="H67" s="42"/>
      <c r="I67" s="29"/>
      <c r="J67" s="29"/>
      <c r="K67" s="42"/>
      <c r="L67" s="29"/>
      <c r="M67" s="29"/>
      <c r="N67" s="42"/>
      <c r="O67" s="29"/>
      <c r="P67" s="29"/>
    </row>
    <row r="68" spans="1:4" ht="22.5" customHeight="1">
      <c r="A68" s="138"/>
      <c r="B68" s="138" t="s">
        <v>331</v>
      </c>
      <c r="C68" s="138"/>
      <c r="D68" s="138"/>
    </row>
    <row r="69" spans="1:4" ht="22.5" customHeight="1">
      <c r="A69" s="138"/>
      <c r="B69" s="138"/>
      <c r="C69" s="138"/>
      <c r="D69" s="138"/>
    </row>
    <row r="70" spans="1:4" ht="22.5" customHeight="1">
      <c r="A70" s="138"/>
      <c r="B70" s="138"/>
      <c r="C70" s="138"/>
      <c r="D70" s="138"/>
    </row>
    <row r="71" spans="1:4" ht="22.5" customHeight="1">
      <c r="A71" s="138"/>
      <c r="B71" s="138"/>
      <c r="C71" s="138"/>
      <c r="D71" s="138"/>
    </row>
    <row r="72" ht="22.5" customHeight="1"/>
    <row r="73" ht="22.5" customHeight="1"/>
    <row r="74" ht="22.5" customHeight="1"/>
    <row r="75" ht="22.5" customHeight="1"/>
    <row r="76" ht="22.5" customHeight="1"/>
  </sheetData>
  <mergeCells count="6">
    <mergeCell ref="Q20:S20"/>
    <mergeCell ref="Q19:S19"/>
    <mergeCell ref="E19:G19"/>
    <mergeCell ref="E20:G20"/>
    <mergeCell ref="I20:K20"/>
    <mergeCell ref="M20:O20"/>
  </mergeCells>
  <printOptions/>
  <pageMargins left="0.75" right="0.75" top="1" bottom="1" header="0.5" footer="0.5"/>
  <pageSetup fitToHeight="2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showGridLines="0" view="pageBreakPreview" zoomScale="62" zoomScaleNormal="50" zoomScaleSheetLayoutView="62" workbookViewId="0" topLeftCell="A10">
      <selection activeCell="F29" sqref="F29"/>
    </sheetView>
  </sheetViews>
  <sheetFormatPr defaultColWidth="8.88671875" defaultRowHeight="15.75"/>
  <cols>
    <col min="1" max="16384" width="8.88671875" style="345" customWidth="1"/>
  </cols>
  <sheetData>
    <row r="1" spans="1:16" ht="22.5" customHeight="1">
      <c r="A1" s="340" t="s">
        <v>210</v>
      </c>
      <c r="B1" s="341"/>
      <c r="C1" s="341"/>
      <c r="D1" s="173"/>
      <c r="E1" s="173"/>
      <c r="F1" s="173"/>
      <c r="G1" s="173"/>
      <c r="H1" s="342"/>
      <c r="I1" s="343"/>
      <c r="J1" s="341"/>
      <c r="K1" s="341"/>
      <c r="L1" s="342"/>
      <c r="M1" s="341"/>
      <c r="N1" s="342"/>
      <c r="O1" s="173"/>
      <c r="P1" s="344"/>
    </row>
    <row r="2" spans="1:16" ht="22.5" customHeight="1">
      <c r="A2" s="341"/>
      <c r="B2" s="341"/>
      <c r="C2" s="341"/>
      <c r="D2" s="173"/>
      <c r="E2" s="173"/>
      <c r="F2" s="173"/>
      <c r="G2" s="173"/>
      <c r="H2" s="342"/>
      <c r="I2" s="343"/>
      <c r="J2" s="341"/>
      <c r="K2" s="341"/>
      <c r="L2" s="342"/>
      <c r="M2" s="341"/>
      <c r="N2" s="342"/>
      <c r="O2" s="173"/>
      <c r="P2" s="344"/>
    </row>
    <row r="3" spans="1:16" ht="22.5" customHeight="1">
      <c r="A3" s="346">
        <v>-1</v>
      </c>
      <c r="B3" s="344" t="s">
        <v>270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2"/>
      <c r="O3" s="173"/>
      <c r="P3" s="344"/>
    </row>
    <row r="4" spans="1:16" ht="22.5" customHeight="1">
      <c r="A4" s="346"/>
      <c r="B4" s="344" t="s">
        <v>255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2"/>
      <c r="O4" s="173"/>
      <c r="P4" s="344"/>
    </row>
    <row r="5" spans="1:16" ht="22.5" customHeight="1">
      <c r="A5" s="346"/>
      <c r="B5" s="344" t="s">
        <v>256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2"/>
      <c r="O5" s="173"/>
      <c r="P5" s="344"/>
    </row>
    <row r="6" spans="1:16" ht="22.5" customHeight="1">
      <c r="A6" s="346"/>
      <c r="B6" s="344" t="s">
        <v>254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2"/>
      <c r="O6" s="173"/>
      <c r="P6" s="344"/>
    </row>
    <row r="7" spans="1:16" ht="22.5" customHeight="1">
      <c r="A7" s="346"/>
      <c r="B7" s="344" t="s">
        <v>229</v>
      </c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2"/>
      <c r="O7" s="173"/>
      <c r="P7" s="344"/>
    </row>
    <row r="8" spans="1:16" ht="22.5" customHeight="1">
      <c r="A8" s="346"/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2"/>
      <c r="O8" s="173"/>
      <c r="P8" s="344"/>
    </row>
    <row r="9" spans="1:16" ht="22.5" customHeight="1">
      <c r="A9" s="346">
        <v>-2</v>
      </c>
      <c r="B9" s="173" t="s">
        <v>340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347"/>
      <c r="O9" s="347"/>
      <c r="P9" s="173"/>
    </row>
    <row r="10" spans="1:16" ht="22.5" customHeight="1">
      <c r="A10" s="346"/>
      <c r="B10" s="173" t="s">
        <v>308</v>
      </c>
      <c r="C10" s="173"/>
      <c r="D10" s="173"/>
      <c r="E10" s="173"/>
      <c r="F10" s="173"/>
      <c r="G10" s="173"/>
      <c r="H10" s="173"/>
      <c r="I10" s="173"/>
      <c r="J10" s="173"/>
      <c r="K10" s="173"/>
      <c r="L10" s="348"/>
      <c r="M10" s="348"/>
      <c r="N10" s="173"/>
      <c r="O10" s="348"/>
      <c r="P10" s="173"/>
    </row>
    <row r="11" spans="1:16" ht="22.5" customHeight="1">
      <c r="A11" s="346"/>
      <c r="B11" s="173" t="s">
        <v>309</v>
      </c>
      <c r="C11" s="173"/>
      <c r="D11" s="173"/>
      <c r="E11" s="173"/>
      <c r="F11" s="173"/>
      <c r="G11" s="173"/>
      <c r="H11" s="173"/>
      <c r="I11" s="173"/>
      <c r="J11" s="173"/>
      <c r="K11" s="173"/>
      <c r="L11" s="349"/>
      <c r="M11" s="349"/>
      <c r="N11" s="350"/>
      <c r="O11" s="349"/>
      <c r="P11" s="173"/>
    </row>
    <row r="12" spans="1:16" ht="22.5" customHeight="1">
      <c r="A12" s="346"/>
      <c r="B12" s="351" t="s">
        <v>339</v>
      </c>
      <c r="C12" s="173"/>
      <c r="D12" s="173"/>
      <c r="E12" s="173"/>
      <c r="F12" s="173"/>
      <c r="G12" s="173"/>
      <c r="H12" s="173"/>
      <c r="I12" s="173"/>
      <c r="J12" s="173"/>
      <c r="K12" s="173"/>
      <c r="L12" s="349"/>
      <c r="M12" s="349"/>
      <c r="N12" s="350"/>
      <c r="O12" s="349"/>
      <c r="P12" s="173"/>
    </row>
    <row r="13" spans="1:16" ht="22.5" customHeight="1">
      <c r="A13" s="346"/>
      <c r="B13" s="173" t="s">
        <v>302</v>
      </c>
      <c r="C13" s="173"/>
      <c r="D13" s="173"/>
      <c r="E13" s="173"/>
      <c r="F13" s="173"/>
      <c r="G13" s="173"/>
      <c r="H13" s="173"/>
      <c r="I13" s="173"/>
      <c r="J13" s="173"/>
      <c r="K13" s="173"/>
      <c r="L13" s="352"/>
      <c r="M13" s="352"/>
      <c r="N13" s="350"/>
      <c r="O13" s="352"/>
      <c r="P13" s="173"/>
    </row>
    <row r="14" spans="1:16" ht="22.5" customHeight="1">
      <c r="A14" s="346"/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2"/>
      <c r="O14" s="173"/>
      <c r="P14" s="344"/>
    </row>
    <row r="15" spans="1:16" ht="22.5" customHeight="1">
      <c r="A15" s="346">
        <v>-3</v>
      </c>
      <c r="B15" s="341" t="s">
        <v>318</v>
      </c>
      <c r="C15" s="344"/>
      <c r="D15" s="344"/>
      <c r="E15" s="235"/>
      <c r="F15" s="344"/>
      <c r="G15" s="344"/>
      <c r="H15" s="344"/>
      <c r="I15" s="344"/>
      <c r="J15" s="344"/>
      <c r="K15" s="344"/>
      <c r="L15" s="344"/>
      <c r="M15" s="344"/>
      <c r="N15" s="342"/>
      <c r="O15" s="173"/>
      <c r="P15" s="344"/>
    </row>
    <row r="16" spans="1:16" ht="22.5" customHeight="1">
      <c r="A16" s="346"/>
      <c r="B16" s="341" t="s">
        <v>319</v>
      </c>
      <c r="C16" s="344"/>
      <c r="D16" s="344"/>
      <c r="E16" s="235"/>
      <c r="F16" s="344"/>
      <c r="G16" s="344"/>
      <c r="H16" s="344"/>
      <c r="I16" s="344"/>
      <c r="J16" s="344"/>
      <c r="K16" s="344"/>
      <c r="L16" s="344"/>
      <c r="M16" s="344"/>
      <c r="N16" s="342"/>
      <c r="O16" s="173"/>
      <c r="P16" s="344"/>
    </row>
    <row r="17" spans="1:16" ht="22.5" customHeight="1">
      <c r="A17" s="346"/>
      <c r="B17" s="344"/>
      <c r="C17" s="344"/>
      <c r="D17" s="344"/>
      <c r="E17" s="235"/>
      <c r="F17" s="344"/>
      <c r="G17" s="344"/>
      <c r="H17" s="344"/>
      <c r="I17" s="344"/>
      <c r="J17" s="344"/>
      <c r="K17" s="344"/>
      <c r="L17" s="344"/>
      <c r="M17" s="344"/>
      <c r="N17" s="342"/>
      <c r="O17" s="173"/>
      <c r="P17" s="344"/>
    </row>
    <row r="18" spans="1:16" ht="22.5" customHeight="1">
      <c r="A18" s="346">
        <v>-4</v>
      </c>
      <c r="B18" s="344" t="s">
        <v>187</v>
      </c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2"/>
      <c r="O18" s="173"/>
      <c r="P18" s="344"/>
    </row>
    <row r="19" spans="1:16" ht="22.5" customHeight="1">
      <c r="A19" s="346"/>
      <c r="B19" s="344" t="s">
        <v>188</v>
      </c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2"/>
      <c r="O19" s="173"/>
      <c r="P19" s="344"/>
    </row>
    <row r="20" spans="1:16" ht="22.5" customHeight="1">
      <c r="A20" s="346"/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2"/>
      <c r="O20" s="173"/>
      <c r="P20" s="344"/>
    </row>
    <row r="21" spans="1:16" ht="22.5" customHeight="1">
      <c r="A21" s="346">
        <v>-5</v>
      </c>
      <c r="B21" s="344" t="s">
        <v>271</v>
      </c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2"/>
      <c r="O21" s="173"/>
      <c r="P21" s="344"/>
    </row>
    <row r="22" spans="1:16" ht="22.5" customHeight="1">
      <c r="A22" s="346"/>
      <c r="B22" s="344" t="s">
        <v>303</v>
      </c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2"/>
      <c r="O22" s="173"/>
      <c r="P22" s="344"/>
    </row>
    <row r="23" spans="1:16" ht="22.5" customHeight="1">
      <c r="A23" s="346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2"/>
      <c r="O23" s="173"/>
      <c r="P23" s="344"/>
    </row>
    <row r="24" spans="1:16" ht="22.5" customHeight="1">
      <c r="A24" s="346">
        <v>-6</v>
      </c>
      <c r="B24" s="344" t="s">
        <v>244</v>
      </c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2"/>
      <c r="O24" s="173"/>
      <c r="P24" s="344"/>
    </row>
    <row r="25" ht="22.5" customHeight="1">
      <c r="B25" s="344" t="s">
        <v>341</v>
      </c>
    </row>
  </sheetData>
  <printOptions/>
  <pageMargins left="0.75" right="0.75" top="1" bottom="1" header="0.5" footer="0.5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showGridLines="0" view="pageBreakPreview" zoomScale="67" zoomScaleNormal="75" zoomScaleSheetLayoutView="67" workbookViewId="0" topLeftCell="A47">
      <selection activeCell="D57" sqref="D57"/>
    </sheetView>
  </sheetViews>
  <sheetFormatPr defaultColWidth="8.88671875" defaultRowHeight="15.75"/>
  <cols>
    <col min="1" max="1" width="3.6640625" style="42" customWidth="1"/>
    <col min="2" max="2" width="3.5546875" style="42" customWidth="1"/>
    <col min="3" max="3" width="9.77734375" style="42" customWidth="1"/>
    <col min="4" max="4" width="22.6640625" style="42" customWidth="1"/>
    <col min="5" max="5" width="9.5546875" style="42" customWidth="1"/>
    <col min="6" max="6" width="8.88671875" style="112" customWidth="1"/>
    <col min="7" max="8" width="8.88671875" style="42" customWidth="1"/>
    <col min="9" max="9" width="8.88671875" style="112" customWidth="1"/>
    <col min="10" max="11" width="8.88671875" style="42" customWidth="1"/>
    <col min="12" max="12" width="8.88671875" style="112" customWidth="1"/>
    <col min="13" max="13" width="8.88671875" style="42" customWidth="1"/>
    <col min="14" max="14" width="8.88671875" style="48" customWidth="1"/>
    <col min="15" max="15" width="1.1171875" style="4" customWidth="1"/>
    <col min="16" max="16384" width="8.88671875" style="3" customWidth="1"/>
  </cols>
  <sheetData>
    <row r="1" spans="1:14" ht="36.75" customHeight="1">
      <c r="A1" s="235" t="s">
        <v>157</v>
      </c>
      <c r="B1" s="3"/>
      <c r="C1" s="3"/>
      <c r="D1" s="3"/>
      <c r="E1" s="3"/>
      <c r="G1" s="3"/>
      <c r="H1" s="21"/>
      <c r="J1" s="44"/>
      <c r="K1" s="44"/>
      <c r="L1" s="21"/>
      <c r="M1" s="3"/>
      <c r="N1" s="4"/>
    </row>
    <row r="2" spans="7:14" ht="21" customHeight="1">
      <c r="G2" s="44"/>
      <c r="H2" s="44"/>
      <c r="I2" s="23"/>
      <c r="J2" s="44"/>
      <c r="K2" s="44"/>
      <c r="L2" s="143"/>
      <c r="M2" s="44"/>
      <c r="N2" s="130"/>
    </row>
    <row r="3" spans="1:14" ht="21" customHeight="1">
      <c r="A3" s="43"/>
      <c r="B3" s="36"/>
      <c r="C3" s="36"/>
      <c r="D3" s="36"/>
      <c r="E3" s="36"/>
      <c r="N3" s="4"/>
    </row>
    <row r="4" spans="1:14" ht="21" customHeight="1">
      <c r="A4" s="43"/>
      <c r="B4" s="36"/>
      <c r="C4" s="36"/>
      <c r="D4" s="36"/>
      <c r="E4" s="36"/>
      <c r="F4" s="143"/>
      <c r="G4" s="41"/>
      <c r="H4" s="44"/>
      <c r="I4" s="23"/>
      <c r="J4" s="10"/>
      <c r="K4" s="3"/>
      <c r="L4" s="411" t="s">
        <v>118</v>
      </c>
      <c r="M4" s="411"/>
      <c r="N4" s="411"/>
    </row>
    <row r="5" spans="6:14" ht="21" customHeight="1">
      <c r="F5" s="411" t="s">
        <v>7</v>
      </c>
      <c r="G5" s="411"/>
      <c r="H5" s="411"/>
      <c r="I5" s="411" t="s">
        <v>8</v>
      </c>
      <c r="J5" s="411"/>
      <c r="K5" s="411"/>
      <c r="L5" s="411" t="s">
        <v>119</v>
      </c>
      <c r="M5" s="411"/>
      <c r="N5" s="411"/>
    </row>
    <row r="6" spans="6:14" ht="21" customHeight="1">
      <c r="F6" s="412" t="s">
        <v>0</v>
      </c>
      <c r="G6" s="412"/>
      <c r="H6" s="3"/>
      <c r="I6" s="412" t="s">
        <v>0</v>
      </c>
      <c r="J6" s="412"/>
      <c r="K6" s="3"/>
      <c r="L6" s="412" t="s">
        <v>0</v>
      </c>
      <c r="M6" s="412"/>
      <c r="N6" s="3"/>
    </row>
    <row r="7" spans="6:14" ht="21" customHeight="1">
      <c r="F7" s="412" t="s">
        <v>1</v>
      </c>
      <c r="G7" s="412"/>
      <c r="H7" s="42" t="s">
        <v>189</v>
      </c>
      <c r="I7" s="412" t="s">
        <v>1</v>
      </c>
      <c r="J7" s="412"/>
      <c r="K7" s="42" t="s">
        <v>189</v>
      </c>
      <c r="L7" s="412" t="s">
        <v>1</v>
      </c>
      <c r="M7" s="412"/>
      <c r="N7" s="42" t="s">
        <v>189</v>
      </c>
    </row>
    <row r="8" spans="1:14" ht="21" customHeight="1" thickBot="1">
      <c r="A8" s="236"/>
      <c r="B8" s="106"/>
      <c r="C8" s="106"/>
      <c r="D8" s="106"/>
      <c r="E8" s="106"/>
      <c r="F8" s="107" t="s">
        <v>102</v>
      </c>
      <c r="G8" s="144" t="s">
        <v>67</v>
      </c>
      <c r="H8" s="108" t="s">
        <v>67</v>
      </c>
      <c r="I8" s="107" t="s">
        <v>102</v>
      </c>
      <c r="J8" s="144" t="s">
        <v>67</v>
      </c>
      <c r="K8" s="108" t="s">
        <v>67</v>
      </c>
      <c r="L8" s="107" t="s">
        <v>102</v>
      </c>
      <c r="M8" s="144" t="s">
        <v>67</v>
      </c>
      <c r="N8" s="108" t="s">
        <v>67</v>
      </c>
    </row>
    <row r="9" spans="1:14" ht="21" customHeight="1">
      <c r="A9" s="109" t="s">
        <v>112</v>
      </c>
      <c r="F9" s="110"/>
      <c r="G9" s="110"/>
      <c r="H9" s="111"/>
      <c r="I9" s="28"/>
      <c r="J9" s="28"/>
      <c r="L9" s="110"/>
      <c r="M9" s="110"/>
      <c r="N9" s="50"/>
    </row>
    <row r="10" spans="1:14" ht="21" customHeight="1">
      <c r="A10" s="21" t="s">
        <v>110</v>
      </c>
      <c r="F10" s="28"/>
      <c r="G10" s="29"/>
      <c r="H10" s="111"/>
      <c r="I10" s="28"/>
      <c r="J10" s="29"/>
      <c r="L10" s="28"/>
      <c r="M10" s="29"/>
      <c r="N10" s="50"/>
    </row>
    <row r="11" spans="1:14" ht="21" customHeight="1">
      <c r="A11" s="3" t="s">
        <v>120</v>
      </c>
      <c r="B11" s="3"/>
      <c r="C11" s="3"/>
      <c r="D11" s="48"/>
      <c r="E11" s="48"/>
      <c r="F11" s="28">
        <v>130</v>
      </c>
      <c r="G11" s="29">
        <v>97</v>
      </c>
      <c r="H11" s="48">
        <v>196</v>
      </c>
      <c r="I11" s="38">
        <v>33</v>
      </c>
      <c r="J11" s="36">
        <v>21</v>
      </c>
      <c r="K11" s="48">
        <v>54</v>
      </c>
      <c r="L11" s="38">
        <v>46</v>
      </c>
      <c r="M11" s="36">
        <v>31</v>
      </c>
      <c r="N11" s="48">
        <v>74</v>
      </c>
    </row>
    <row r="12" spans="1:14" ht="21" customHeight="1">
      <c r="A12" s="3" t="s">
        <v>121</v>
      </c>
      <c r="B12" s="3"/>
      <c r="C12" s="3"/>
      <c r="D12" s="48"/>
      <c r="E12" s="48"/>
      <c r="F12" s="28">
        <v>33</v>
      </c>
      <c r="G12" s="29">
        <v>55</v>
      </c>
      <c r="H12" s="48">
        <v>94</v>
      </c>
      <c r="I12" s="38">
        <v>8</v>
      </c>
      <c r="J12" s="36">
        <v>8</v>
      </c>
      <c r="K12" s="48">
        <v>15</v>
      </c>
      <c r="L12" s="38">
        <v>11</v>
      </c>
      <c r="M12" s="36">
        <v>14</v>
      </c>
      <c r="N12" s="48">
        <v>24</v>
      </c>
    </row>
    <row r="13" spans="1:14" ht="21" customHeight="1">
      <c r="A13" s="3" t="s">
        <v>122</v>
      </c>
      <c r="B13" s="3"/>
      <c r="C13" s="3"/>
      <c r="D13" s="48"/>
      <c r="E13" s="48"/>
      <c r="F13" s="28">
        <v>834</v>
      </c>
      <c r="G13" s="82">
        <v>861</v>
      </c>
      <c r="H13" s="48">
        <v>1660</v>
      </c>
      <c r="I13" s="38">
        <v>16</v>
      </c>
      <c r="J13" s="35">
        <v>19</v>
      </c>
      <c r="K13" s="48">
        <v>36</v>
      </c>
      <c r="L13" s="38">
        <v>99</v>
      </c>
      <c r="M13" s="36">
        <v>105</v>
      </c>
      <c r="N13" s="48">
        <v>202</v>
      </c>
    </row>
    <row r="14" spans="1:14" ht="21" customHeight="1">
      <c r="A14" s="3" t="s">
        <v>158</v>
      </c>
      <c r="B14" s="3"/>
      <c r="C14" s="3"/>
      <c r="D14" s="48"/>
      <c r="E14" s="48"/>
      <c r="F14" s="28">
        <v>601</v>
      </c>
      <c r="G14" s="29">
        <v>272</v>
      </c>
      <c r="H14" s="48">
        <v>652</v>
      </c>
      <c r="I14" s="405">
        <v>0</v>
      </c>
      <c r="J14" s="405">
        <v>0</v>
      </c>
      <c r="K14" s="405">
        <v>0</v>
      </c>
      <c r="L14" s="38">
        <v>60</v>
      </c>
      <c r="M14" s="36">
        <v>27</v>
      </c>
      <c r="N14" s="48">
        <v>65</v>
      </c>
    </row>
    <row r="15" spans="1:14" ht="21" customHeight="1">
      <c r="A15" s="8" t="s">
        <v>123</v>
      </c>
      <c r="B15" s="8"/>
      <c r="C15" s="8"/>
      <c r="D15" s="45"/>
      <c r="E15" s="45"/>
      <c r="F15" s="113">
        <v>46</v>
      </c>
      <c r="G15" s="52">
        <v>21</v>
      </c>
      <c r="H15" s="45">
        <v>101</v>
      </c>
      <c r="I15" s="113">
        <v>1</v>
      </c>
      <c r="J15" s="52">
        <v>2</v>
      </c>
      <c r="K15" s="45">
        <v>3</v>
      </c>
      <c r="L15" s="113">
        <v>6</v>
      </c>
      <c r="M15" s="52">
        <v>4</v>
      </c>
      <c r="N15" s="45">
        <v>13</v>
      </c>
    </row>
    <row r="16" spans="1:14" ht="21" customHeight="1">
      <c r="A16" s="4"/>
      <c r="B16" s="4"/>
      <c r="C16" s="4"/>
      <c r="D16" s="48"/>
      <c r="E16" s="48"/>
      <c r="F16" s="38">
        <f>SUM(F11:F15)</f>
        <v>1644</v>
      </c>
      <c r="G16" s="36">
        <f>SUM(G11:G15)</f>
        <v>1306</v>
      </c>
      <c r="H16" s="36">
        <f aca="true" t="shared" si="0" ref="H16:N16">SUM(H11:H15)</f>
        <v>2703</v>
      </c>
      <c r="I16" s="38">
        <f t="shared" si="0"/>
        <v>58</v>
      </c>
      <c r="J16" s="36">
        <f t="shared" si="0"/>
        <v>50</v>
      </c>
      <c r="K16" s="36">
        <f t="shared" si="0"/>
        <v>108</v>
      </c>
      <c r="L16" s="38">
        <f t="shared" si="0"/>
        <v>222</v>
      </c>
      <c r="M16" s="36">
        <f t="shared" si="0"/>
        <v>181</v>
      </c>
      <c r="N16" s="36">
        <f t="shared" si="0"/>
        <v>378</v>
      </c>
    </row>
    <row r="17" spans="1:14" ht="15.75">
      <c r="A17" s="8" t="s">
        <v>230</v>
      </c>
      <c r="B17" s="8"/>
      <c r="C17" s="8"/>
      <c r="D17" s="45"/>
      <c r="E17" s="45"/>
      <c r="F17" s="113">
        <v>55</v>
      </c>
      <c r="G17" s="52">
        <v>51</v>
      </c>
      <c r="H17" s="45">
        <v>59</v>
      </c>
      <c r="I17" s="407">
        <v>0</v>
      </c>
      <c r="J17" s="407">
        <v>0</v>
      </c>
      <c r="K17" s="407">
        <v>0</v>
      </c>
      <c r="L17" s="113">
        <v>6</v>
      </c>
      <c r="M17" s="52">
        <v>5</v>
      </c>
      <c r="N17" s="45">
        <v>6</v>
      </c>
    </row>
    <row r="18" spans="1:14" ht="21" customHeight="1">
      <c r="A18" s="53" t="s">
        <v>35</v>
      </c>
      <c r="B18" s="52"/>
      <c r="C18" s="52"/>
      <c r="D18" s="52"/>
      <c r="E18" s="52"/>
      <c r="F18" s="55">
        <f>SUM(F16:F17)</f>
        <v>1699</v>
      </c>
      <c r="G18" s="46">
        <f>SUM(G16:G17)</f>
        <v>1357</v>
      </c>
      <c r="H18" s="46">
        <f aca="true" t="shared" si="1" ref="H18:N18">SUM(H16:H17)</f>
        <v>2762</v>
      </c>
      <c r="I18" s="55">
        <f t="shared" si="1"/>
        <v>58</v>
      </c>
      <c r="J18" s="46">
        <f t="shared" si="1"/>
        <v>50</v>
      </c>
      <c r="K18" s="46">
        <f t="shared" si="1"/>
        <v>108</v>
      </c>
      <c r="L18" s="55">
        <f t="shared" si="1"/>
        <v>228</v>
      </c>
      <c r="M18" s="46">
        <f t="shared" si="1"/>
        <v>186</v>
      </c>
      <c r="N18" s="46">
        <f t="shared" si="1"/>
        <v>384</v>
      </c>
    </row>
    <row r="19" spans="1:14" ht="27" customHeight="1">
      <c r="A19" s="43" t="s">
        <v>111</v>
      </c>
      <c r="B19" s="36"/>
      <c r="C19" s="36"/>
      <c r="D19" s="36"/>
      <c r="E19" s="36"/>
      <c r="F19" s="117"/>
      <c r="G19" s="35"/>
      <c r="H19" s="36"/>
      <c r="I19" s="117"/>
      <c r="J19" s="35"/>
      <c r="K19" s="35"/>
      <c r="L19" s="117"/>
      <c r="M19" s="35"/>
      <c r="N19" s="36"/>
    </row>
    <row r="20" spans="1:14" ht="21" customHeight="1">
      <c r="A20" s="3" t="s">
        <v>120</v>
      </c>
      <c r="B20" s="36"/>
      <c r="C20" s="36"/>
      <c r="D20" s="36"/>
      <c r="E20" s="36"/>
      <c r="F20" s="117">
        <v>20</v>
      </c>
      <c r="G20" s="35">
        <v>19</v>
      </c>
      <c r="H20" s="36">
        <v>30</v>
      </c>
      <c r="I20" s="117">
        <v>20</v>
      </c>
      <c r="J20" s="35">
        <v>20</v>
      </c>
      <c r="K20" s="35">
        <v>34</v>
      </c>
      <c r="L20" s="117">
        <v>22</v>
      </c>
      <c r="M20" s="35">
        <v>22</v>
      </c>
      <c r="N20" s="36">
        <v>37</v>
      </c>
    </row>
    <row r="21" spans="1:14" ht="21" customHeight="1">
      <c r="A21" s="3" t="s">
        <v>121</v>
      </c>
      <c r="B21" s="36"/>
      <c r="C21" s="36"/>
      <c r="D21" s="36"/>
      <c r="E21" s="36"/>
      <c r="F21" s="34">
        <v>248</v>
      </c>
      <c r="G21" s="35">
        <v>334</v>
      </c>
      <c r="H21" s="36">
        <v>751</v>
      </c>
      <c r="I21" s="34">
        <v>72</v>
      </c>
      <c r="J21" s="35">
        <v>45</v>
      </c>
      <c r="K21" s="35">
        <v>93</v>
      </c>
      <c r="L21" s="34">
        <v>97</v>
      </c>
      <c r="M21" s="35">
        <v>78</v>
      </c>
      <c r="N21" s="36">
        <v>168</v>
      </c>
    </row>
    <row r="22" spans="1:14" ht="21" customHeight="1">
      <c r="A22" s="3" t="s">
        <v>122</v>
      </c>
      <c r="B22" s="36"/>
      <c r="C22" s="36"/>
      <c r="D22" s="36"/>
      <c r="E22" s="36"/>
      <c r="F22" s="117">
        <v>171</v>
      </c>
      <c r="G22" s="35">
        <v>273</v>
      </c>
      <c r="H22" s="36">
        <v>534</v>
      </c>
      <c r="I22" s="117">
        <v>8</v>
      </c>
      <c r="J22" s="35">
        <v>16</v>
      </c>
      <c r="K22" s="35">
        <v>28</v>
      </c>
      <c r="L22" s="117">
        <v>25</v>
      </c>
      <c r="M22" s="35">
        <v>43</v>
      </c>
      <c r="N22" s="36">
        <v>82</v>
      </c>
    </row>
    <row r="23" spans="1:14" ht="21" customHeight="1">
      <c r="A23" s="3" t="s">
        <v>158</v>
      </c>
      <c r="B23" s="3"/>
      <c r="C23" s="3"/>
      <c r="D23" s="48"/>
      <c r="E23" s="48"/>
      <c r="F23" s="28">
        <v>327</v>
      </c>
      <c r="G23" s="29">
        <v>312</v>
      </c>
      <c r="H23" s="48">
        <v>602</v>
      </c>
      <c r="I23" s="405">
        <v>0</v>
      </c>
      <c r="J23" s="405">
        <v>0</v>
      </c>
      <c r="K23" s="405">
        <v>0</v>
      </c>
      <c r="L23" s="38">
        <v>33</v>
      </c>
      <c r="M23" s="36">
        <v>31</v>
      </c>
      <c r="N23" s="48">
        <v>60</v>
      </c>
    </row>
    <row r="24" spans="1:14" ht="21" customHeight="1">
      <c r="A24" s="8" t="s">
        <v>123</v>
      </c>
      <c r="B24" s="114"/>
      <c r="C24" s="114"/>
      <c r="D24" s="45"/>
      <c r="E24" s="45"/>
      <c r="F24" s="116">
        <v>15</v>
      </c>
      <c r="G24" s="115">
        <v>26</v>
      </c>
      <c r="H24" s="115">
        <v>43</v>
      </c>
      <c r="I24" s="116">
        <v>3</v>
      </c>
      <c r="J24" s="115">
        <v>6</v>
      </c>
      <c r="K24" s="46">
        <v>12</v>
      </c>
      <c r="L24" s="116">
        <v>5</v>
      </c>
      <c r="M24" s="115">
        <v>9</v>
      </c>
      <c r="N24" s="52">
        <v>16</v>
      </c>
    </row>
    <row r="25" spans="1:14" ht="21" customHeight="1">
      <c r="A25" s="4"/>
      <c r="B25" s="129"/>
      <c r="C25" s="129"/>
      <c r="D25" s="48"/>
      <c r="E25" s="48"/>
      <c r="F25" s="34">
        <f>SUM(F20:F24)</f>
        <v>781</v>
      </c>
      <c r="G25" s="125">
        <f>SUM(G20:G24)</f>
        <v>964</v>
      </c>
      <c r="H25" s="125">
        <f aca="true" t="shared" si="2" ref="H25:N25">SUM(H20:H24)</f>
        <v>1960</v>
      </c>
      <c r="I25" s="34">
        <f t="shared" si="2"/>
        <v>103</v>
      </c>
      <c r="J25" s="125">
        <f t="shared" si="2"/>
        <v>87</v>
      </c>
      <c r="K25" s="125">
        <f t="shared" si="2"/>
        <v>167</v>
      </c>
      <c r="L25" s="34">
        <f t="shared" si="2"/>
        <v>182</v>
      </c>
      <c r="M25" s="125">
        <f t="shared" si="2"/>
        <v>183</v>
      </c>
      <c r="N25" s="125">
        <f t="shared" si="2"/>
        <v>363</v>
      </c>
    </row>
    <row r="26" spans="1:14" ht="15.75">
      <c r="A26" s="8" t="s">
        <v>230</v>
      </c>
      <c r="B26" s="8"/>
      <c r="C26" s="8"/>
      <c r="D26" s="45"/>
      <c r="E26" s="45"/>
      <c r="F26" s="113">
        <v>175</v>
      </c>
      <c r="G26" s="52">
        <v>175</v>
      </c>
      <c r="H26" s="45">
        <v>175</v>
      </c>
      <c r="I26" s="405">
        <v>0</v>
      </c>
      <c r="J26" s="405">
        <v>0</v>
      </c>
      <c r="K26" s="405">
        <v>0</v>
      </c>
      <c r="L26" s="113">
        <v>17</v>
      </c>
      <c r="M26" s="52">
        <v>17</v>
      </c>
      <c r="N26" s="45">
        <v>18</v>
      </c>
    </row>
    <row r="27" spans="1:16" ht="21" customHeight="1">
      <c r="A27" s="53" t="s">
        <v>35</v>
      </c>
      <c r="B27" s="54"/>
      <c r="C27" s="54"/>
      <c r="D27" s="54"/>
      <c r="E27" s="54"/>
      <c r="F27" s="119">
        <f>SUM(F25:F26)</f>
        <v>956</v>
      </c>
      <c r="G27" s="118">
        <f>SUM(G25:G26)</f>
        <v>1139</v>
      </c>
      <c r="H27" s="118">
        <f aca="true" t="shared" si="3" ref="H27:N27">SUM(H25:H26)</f>
        <v>2135</v>
      </c>
      <c r="I27" s="119">
        <f t="shared" si="3"/>
        <v>103</v>
      </c>
      <c r="J27" s="118">
        <f t="shared" si="3"/>
        <v>87</v>
      </c>
      <c r="K27" s="118">
        <f t="shared" si="3"/>
        <v>167</v>
      </c>
      <c r="L27" s="119">
        <f t="shared" si="3"/>
        <v>199</v>
      </c>
      <c r="M27" s="118">
        <f t="shared" si="3"/>
        <v>200</v>
      </c>
      <c r="N27" s="118">
        <f t="shared" si="3"/>
        <v>381</v>
      </c>
      <c r="P27" s="4"/>
    </row>
    <row r="28" spans="1:16" ht="21" customHeight="1">
      <c r="A28" s="43"/>
      <c r="B28" s="129"/>
      <c r="C28" s="129"/>
      <c r="D28" s="48"/>
      <c r="E28" s="48"/>
      <c r="F28" s="34"/>
      <c r="G28" s="125"/>
      <c r="H28" s="125"/>
      <c r="I28" s="34"/>
      <c r="J28" s="125"/>
      <c r="K28" s="35"/>
      <c r="L28" s="34"/>
      <c r="M28" s="125"/>
      <c r="N28" s="36"/>
      <c r="P28" s="4"/>
    </row>
    <row r="29" spans="1:14" s="4" customFormat="1" ht="15.75">
      <c r="A29" s="9" t="s">
        <v>69</v>
      </c>
      <c r="B29" s="36"/>
      <c r="C29" s="36"/>
      <c r="D29" s="36"/>
      <c r="E29" s="36"/>
      <c r="F29" s="117"/>
      <c r="G29" s="35"/>
      <c r="H29" s="36"/>
      <c r="I29" s="117"/>
      <c r="J29" s="35"/>
      <c r="K29" s="35"/>
      <c r="L29" s="117"/>
      <c r="M29" s="35"/>
      <c r="N29" s="36"/>
    </row>
    <row r="30" spans="1:14" ht="21" customHeight="1">
      <c r="A30" s="3" t="s">
        <v>120</v>
      </c>
      <c r="B30" s="36"/>
      <c r="C30" s="36"/>
      <c r="D30" s="36"/>
      <c r="E30" s="36"/>
      <c r="F30" s="406">
        <v>0</v>
      </c>
      <c r="G30" s="35">
        <v>19</v>
      </c>
      <c r="H30" s="36">
        <v>28</v>
      </c>
      <c r="I30" s="405">
        <v>0</v>
      </c>
      <c r="J30" s="35">
        <v>1</v>
      </c>
      <c r="K30" s="35">
        <v>2</v>
      </c>
      <c r="L30" s="405">
        <v>0</v>
      </c>
      <c r="M30" s="35">
        <v>3</v>
      </c>
      <c r="N30" s="36">
        <v>5</v>
      </c>
    </row>
    <row r="31" spans="1:14" ht="21" customHeight="1">
      <c r="A31" s="3" t="s">
        <v>122</v>
      </c>
      <c r="B31" s="36"/>
      <c r="C31" s="36"/>
      <c r="D31" s="36"/>
      <c r="E31" s="36"/>
      <c r="F31" s="406">
        <v>0</v>
      </c>
      <c r="G31" s="405">
        <v>0</v>
      </c>
      <c r="H31" s="36">
        <v>1</v>
      </c>
      <c r="I31" s="405">
        <v>0</v>
      </c>
      <c r="J31" s="405">
        <v>0</v>
      </c>
      <c r="K31" s="405">
        <v>0</v>
      </c>
      <c r="L31" s="405">
        <v>0</v>
      </c>
      <c r="M31" s="405">
        <v>0</v>
      </c>
      <c r="N31" s="405">
        <v>0</v>
      </c>
    </row>
    <row r="32" spans="1:14" ht="21" customHeight="1">
      <c r="A32" s="4" t="s">
        <v>123</v>
      </c>
      <c r="B32" s="36"/>
      <c r="C32" s="36"/>
      <c r="D32" s="36"/>
      <c r="E32" s="36"/>
      <c r="F32" s="117">
        <v>492</v>
      </c>
      <c r="G32" s="35">
        <v>627</v>
      </c>
      <c r="H32" s="36">
        <v>1050</v>
      </c>
      <c r="I32" s="117">
        <v>7</v>
      </c>
      <c r="J32" s="35">
        <v>9</v>
      </c>
      <c r="K32" s="35">
        <v>16</v>
      </c>
      <c r="L32" s="117">
        <v>56</v>
      </c>
      <c r="M32" s="35">
        <v>72</v>
      </c>
      <c r="N32" s="52">
        <v>121</v>
      </c>
    </row>
    <row r="33" spans="1:14" ht="21" customHeight="1">
      <c r="A33" s="7" t="s">
        <v>35</v>
      </c>
      <c r="B33" s="32"/>
      <c r="C33" s="32"/>
      <c r="D33" s="32"/>
      <c r="E33" s="32"/>
      <c r="F33" s="258">
        <f>SUM(F30:F32)</f>
        <v>492</v>
      </c>
      <c r="G33" s="145">
        <f>SUM(G30:G32)</f>
        <v>646</v>
      </c>
      <c r="H33" s="145">
        <f aca="true" t="shared" si="4" ref="H33:N33">SUM(H30:H32)</f>
        <v>1079</v>
      </c>
      <c r="I33" s="258">
        <f t="shared" si="4"/>
        <v>7</v>
      </c>
      <c r="J33" s="145">
        <f t="shared" si="4"/>
        <v>10</v>
      </c>
      <c r="K33" s="145">
        <f t="shared" si="4"/>
        <v>18</v>
      </c>
      <c r="L33" s="258">
        <f t="shared" si="4"/>
        <v>56</v>
      </c>
      <c r="M33" s="145">
        <f t="shared" si="4"/>
        <v>75</v>
      </c>
      <c r="N33" s="145">
        <f t="shared" si="4"/>
        <v>126</v>
      </c>
    </row>
    <row r="34" spans="1:14" ht="32.25" customHeight="1">
      <c r="A34" s="18" t="s">
        <v>131</v>
      </c>
      <c r="B34" s="54"/>
      <c r="C34" s="54"/>
      <c r="D34" s="54"/>
      <c r="E34" s="54"/>
      <c r="F34" s="119">
        <f>SUM(F33,F27,F18)</f>
        <v>3147</v>
      </c>
      <c r="G34" s="118">
        <f>SUM(G33,G27,G18)</f>
        <v>3142</v>
      </c>
      <c r="H34" s="118">
        <f>SUM(H33,H27,H18)</f>
        <v>5976</v>
      </c>
      <c r="I34" s="119">
        <f aca="true" t="shared" si="5" ref="I34:N34">SUM(I33,I27,I18)</f>
        <v>168</v>
      </c>
      <c r="J34" s="118">
        <f t="shared" si="5"/>
        <v>147</v>
      </c>
      <c r="K34" s="118">
        <f t="shared" si="5"/>
        <v>293</v>
      </c>
      <c r="L34" s="119">
        <f t="shared" si="5"/>
        <v>483</v>
      </c>
      <c r="M34" s="118">
        <f t="shared" si="5"/>
        <v>461</v>
      </c>
      <c r="N34" s="118">
        <f t="shared" si="5"/>
        <v>891</v>
      </c>
    </row>
    <row r="35" spans="1:14" ht="21" customHeight="1">
      <c r="A35" s="9"/>
      <c r="B35" s="36"/>
      <c r="C35" s="36"/>
      <c r="D35" s="36"/>
      <c r="E35" s="36"/>
      <c r="F35" s="117"/>
      <c r="G35" s="35"/>
      <c r="H35" s="36"/>
      <c r="I35" s="117"/>
      <c r="J35" s="35"/>
      <c r="K35" s="35"/>
      <c r="L35" s="117"/>
      <c r="M35" s="35"/>
      <c r="N35" s="36"/>
    </row>
    <row r="36" spans="1:14" ht="21" customHeight="1">
      <c r="A36" s="9" t="s">
        <v>92</v>
      </c>
      <c r="B36" s="36"/>
      <c r="C36" s="36"/>
      <c r="D36" s="36"/>
      <c r="E36" s="36"/>
      <c r="F36" s="34"/>
      <c r="G36" s="125"/>
      <c r="H36" s="36"/>
      <c r="I36" s="34"/>
      <c r="J36" s="125"/>
      <c r="K36" s="36"/>
      <c r="L36" s="34"/>
      <c r="M36" s="125"/>
      <c r="N36" s="36"/>
    </row>
    <row r="37" spans="1:14" ht="21" customHeight="1">
      <c r="A37" s="3" t="s">
        <v>176</v>
      </c>
      <c r="B37" s="36"/>
      <c r="C37" s="36"/>
      <c r="D37" s="36"/>
      <c r="E37" s="36"/>
      <c r="F37" s="34">
        <v>814</v>
      </c>
      <c r="G37" s="125">
        <v>528</v>
      </c>
      <c r="H37" s="36">
        <v>1056</v>
      </c>
      <c r="I37" s="405">
        <v>0</v>
      </c>
      <c r="J37" s="405">
        <v>0</v>
      </c>
      <c r="K37" s="405">
        <v>0</v>
      </c>
      <c r="L37" s="34">
        <v>81</v>
      </c>
      <c r="M37" s="125">
        <v>53</v>
      </c>
      <c r="N37" s="36">
        <v>106</v>
      </c>
    </row>
    <row r="38" spans="1:14" ht="21" customHeight="1">
      <c r="A38" s="3" t="s">
        <v>124</v>
      </c>
      <c r="B38" s="36"/>
      <c r="C38" s="36"/>
      <c r="D38" s="36"/>
      <c r="E38" s="36"/>
      <c r="F38" s="34">
        <v>139</v>
      </c>
      <c r="G38" s="125">
        <v>245</v>
      </c>
      <c r="H38" s="36">
        <v>409</v>
      </c>
      <c r="I38" s="405">
        <v>0</v>
      </c>
      <c r="J38" s="405">
        <v>0</v>
      </c>
      <c r="K38" s="405">
        <v>0</v>
      </c>
      <c r="L38" s="34">
        <v>14</v>
      </c>
      <c r="M38" s="125">
        <v>25</v>
      </c>
      <c r="N38" s="36">
        <v>41</v>
      </c>
    </row>
    <row r="39" spans="1:14" ht="21" customHeight="1">
      <c r="A39" s="3" t="s">
        <v>125</v>
      </c>
      <c r="B39" s="36"/>
      <c r="C39" s="36"/>
      <c r="D39" s="36"/>
      <c r="E39" s="36"/>
      <c r="F39" s="34">
        <v>447</v>
      </c>
      <c r="G39" s="125">
        <v>1040</v>
      </c>
      <c r="H39" s="36">
        <v>1709</v>
      </c>
      <c r="I39" s="405">
        <v>0</v>
      </c>
      <c r="J39" s="405">
        <v>0</v>
      </c>
      <c r="K39" s="405">
        <v>0</v>
      </c>
      <c r="L39" s="34">
        <v>45</v>
      </c>
      <c r="M39" s="125">
        <v>104</v>
      </c>
      <c r="N39" s="36">
        <v>171</v>
      </c>
    </row>
    <row r="40" spans="1:14" ht="21" customHeight="1">
      <c r="A40" s="4" t="s">
        <v>126</v>
      </c>
      <c r="B40" s="36"/>
      <c r="C40" s="36"/>
      <c r="D40" s="36"/>
      <c r="E40" s="36"/>
      <c r="F40" s="34">
        <v>150</v>
      </c>
      <c r="G40" s="125">
        <v>168</v>
      </c>
      <c r="H40" s="36">
        <v>365</v>
      </c>
      <c r="I40" s="405">
        <v>0</v>
      </c>
      <c r="J40" s="405">
        <v>0</v>
      </c>
      <c r="K40" s="405">
        <v>0</v>
      </c>
      <c r="L40" s="34">
        <v>15</v>
      </c>
      <c r="M40" s="125">
        <v>17</v>
      </c>
      <c r="N40" s="36">
        <v>36</v>
      </c>
    </row>
    <row r="41" spans="1:14" ht="21" customHeight="1">
      <c r="A41" s="4" t="s">
        <v>127</v>
      </c>
      <c r="B41" s="36"/>
      <c r="C41" s="36"/>
      <c r="D41" s="36"/>
      <c r="E41" s="36"/>
      <c r="F41" s="34">
        <v>1055</v>
      </c>
      <c r="G41" s="125">
        <v>755</v>
      </c>
      <c r="H41" s="36">
        <v>1291</v>
      </c>
      <c r="I41" s="405">
        <v>0</v>
      </c>
      <c r="J41" s="405">
        <v>0</v>
      </c>
      <c r="K41" s="405">
        <v>0</v>
      </c>
      <c r="L41" s="34">
        <v>105</v>
      </c>
      <c r="M41" s="125">
        <v>75</v>
      </c>
      <c r="N41" s="36">
        <v>129</v>
      </c>
    </row>
    <row r="42" spans="1:14" ht="21" customHeight="1">
      <c r="A42" s="8" t="s">
        <v>122</v>
      </c>
      <c r="B42" s="36"/>
      <c r="C42" s="36"/>
      <c r="D42" s="36"/>
      <c r="E42" s="52"/>
      <c r="F42" s="406">
        <v>0</v>
      </c>
      <c r="G42" s="405">
        <v>0</v>
      </c>
      <c r="H42" s="405">
        <v>0</v>
      </c>
      <c r="I42" s="116">
        <v>11</v>
      </c>
      <c r="J42" s="115">
        <v>13</v>
      </c>
      <c r="K42" s="52">
        <v>25</v>
      </c>
      <c r="L42" s="116">
        <v>11</v>
      </c>
      <c r="M42" s="115">
        <v>13</v>
      </c>
      <c r="N42" s="52">
        <v>25</v>
      </c>
    </row>
    <row r="43" spans="1:14" ht="21" customHeight="1">
      <c r="A43" s="8" t="s">
        <v>35</v>
      </c>
      <c r="B43" s="54"/>
      <c r="C43" s="54"/>
      <c r="D43" s="54"/>
      <c r="E43" s="54"/>
      <c r="F43" s="119">
        <f>SUM(F37:F42)</f>
        <v>2605</v>
      </c>
      <c r="G43" s="118">
        <f>SUM(G37:G42)</f>
        <v>2736</v>
      </c>
      <c r="H43" s="118">
        <f>SUM(H37:H42)</f>
        <v>4830</v>
      </c>
      <c r="I43" s="119">
        <f aca="true" t="shared" si="6" ref="I43:N43">SUM(I37:I42)</f>
        <v>11</v>
      </c>
      <c r="J43" s="118">
        <f t="shared" si="6"/>
        <v>13</v>
      </c>
      <c r="K43" s="118">
        <f t="shared" si="6"/>
        <v>25</v>
      </c>
      <c r="L43" s="119">
        <f t="shared" si="6"/>
        <v>271</v>
      </c>
      <c r="M43" s="118">
        <f t="shared" si="6"/>
        <v>287</v>
      </c>
      <c r="N43" s="118">
        <f t="shared" si="6"/>
        <v>508</v>
      </c>
    </row>
    <row r="44" spans="1:13" ht="33.75" customHeight="1">
      <c r="A44" s="120" t="s">
        <v>3</v>
      </c>
      <c r="E44" s="48"/>
      <c r="F44" s="28"/>
      <c r="G44" s="29"/>
      <c r="H44" s="48"/>
      <c r="I44" s="28"/>
      <c r="J44" s="29"/>
      <c r="K44" s="48"/>
      <c r="L44" s="28"/>
      <c r="M44" s="29"/>
    </row>
    <row r="45" spans="1:14" ht="24.75" customHeight="1">
      <c r="A45" s="129" t="s">
        <v>128</v>
      </c>
      <c r="B45" s="36"/>
      <c r="C45" s="36"/>
      <c r="D45" s="36"/>
      <c r="E45" s="36"/>
      <c r="F45" s="34">
        <v>479</v>
      </c>
      <c r="G45" s="125">
        <v>123</v>
      </c>
      <c r="H45" s="36">
        <v>275</v>
      </c>
      <c r="I45" s="34">
        <v>163</v>
      </c>
      <c r="J45" s="125">
        <v>82</v>
      </c>
      <c r="K45" s="36">
        <v>229</v>
      </c>
      <c r="L45" s="34">
        <v>211</v>
      </c>
      <c r="M45" s="125">
        <v>94</v>
      </c>
      <c r="N45" s="36">
        <v>256</v>
      </c>
    </row>
    <row r="46" spans="1:14" ht="21" customHeight="1">
      <c r="A46" s="127" t="s">
        <v>123</v>
      </c>
      <c r="B46" s="36"/>
      <c r="C46" s="36"/>
      <c r="D46" s="36"/>
      <c r="E46" s="36"/>
      <c r="F46" s="117">
        <v>3423</v>
      </c>
      <c r="G46" s="35">
        <v>700</v>
      </c>
      <c r="H46" s="36">
        <v>2259</v>
      </c>
      <c r="I46" s="406">
        <v>0</v>
      </c>
      <c r="J46" s="405">
        <v>0</v>
      </c>
      <c r="K46" s="405">
        <v>0</v>
      </c>
      <c r="L46" s="38">
        <v>342</v>
      </c>
      <c r="M46" s="36">
        <v>70</v>
      </c>
      <c r="N46" s="52">
        <v>226</v>
      </c>
    </row>
    <row r="47" spans="1:14" ht="21" customHeight="1">
      <c r="A47" s="53" t="s">
        <v>35</v>
      </c>
      <c r="B47" s="54"/>
      <c r="C47" s="54"/>
      <c r="D47" s="54"/>
      <c r="E47" s="54"/>
      <c r="F47" s="119">
        <f>SUM(F45:F46)</f>
        <v>3902</v>
      </c>
      <c r="G47" s="118">
        <f>SUM(G45:G46)</f>
        <v>823</v>
      </c>
      <c r="H47" s="118">
        <f aca="true" t="shared" si="7" ref="H47:N47">SUM(H45:H46)</f>
        <v>2534</v>
      </c>
      <c r="I47" s="119">
        <f t="shared" si="7"/>
        <v>163</v>
      </c>
      <c r="J47" s="118">
        <f t="shared" si="7"/>
        <v>82</v>
      </c>
      <c r="K47" s="118">
        <f t="shared" si="7"/>
        <v>229</v>
      </c>
      <c r="L47" s="119">
        <f t="shared" si="7"/>
        <v>553</v>
      </c>
      <c r="M47" s="118">
        <f t="shared" si="7"/>
        <v>164</v>
      </c>
      <c r="N47" s="118">
        <f t="shared" si="7"/>
        <v>482</v>
      </c>
    </row>
    <row r="48" spans="1:14" ht="33.75" customHeight="1">
      <c r="A48" s="112" t="s">
        <v>72</v>
      </c>
      <c r="B48" s="3"/>
      <c r="C48" s="36"/>
      <c r="D48" s="36"/>
      <c r="E48" s="36"/>
      <c r="F48" s="34"/>
      <c r="G48" s="125"/>
      <c r="H48" s="36"/>
      <c r="I48" s="34"/>
      <c r="J48" s="125"/>
      <c r="K48" s="36"/>
      <c r="L48" s="34"/>
      <c r="M48" s="125"/>
      <c r="N48" s="36"/>
    </row>
    <row r="49" spans="1:14" ht="21" customHeight="1">
      <c r="A49" s="114" t="s">
        <v>128</v>
      </c>
      <c r="B49" s="8"/>
      <c r="C49" s="52"/>
      <c r="D49" s="52"/>
      <c r="E49" s="52"/>
      <c r="F49" s="116">
        <v>27</v>
      </c>
      <c r="G49" s="115">
        <v>8</v>
      </c>
      <c r="H49" s="52">
        <v>14</v>
      </c>
      <c r="I49" s="116">
        <v>9</v>
      </c>
      <c r="J49" s="115">
        <v>11</v>
      </c>
      <c r="K49" s="52">
        <v>22</v>
      </c>
      <c r="L49" s="116">
        <v>12</v>
      </c>
      <c r="M49" s="115">
        <v>12</v>
      </c>
      <c r="N49" s="52">
        <v>23</v>
      </c>
    </row>
    <row r="50" spans="1:14" ht="33" customHeight="1">
      <c r="A50" s="43" t="s">
        <v>129</v>
      </c>
      <c r="B50" s="3"/>
      <c r="C50" s="3"/>
      <c r="D50" s="3"/>
      <c r="E50" s="3"/>
      <c r="F50" s="21"/>
      <c r="G50" s="3"/>
      <c r="H50" s="3"/>
      <c r="I50" s="21"/>
      <c r="J50" s="3"/>
      <c r="K50" s="3"/>
      <c r="L50" s="21"/>
      <c r="M50" s="3"/>
      <c r="N50" s="4"/>
    </row>
    <row r="51" spans="1:14" ht="21" customHeight="1">
      <c r="A51" s="60" t="s">
        <v>128</v>
      </c>
      <c r="B51" s="3"/>
      <c r="C51" s="3"/>
      <c r="D51" s="3"/>
      <c r="E51" s="3"/>
      <c r="F51" s="269">
        <v>5705</v>
      </c>
      <c r="G51" s="296">
        <v>5335</v>
      </c>
      <c r="H51" s="298">
        <v>9901</v>
      </c>
      <c r="I51" s="269">
        <v>340</v>
      </c>
      <c r="J51" s="296">
        <v>236</v>
      </c>
      <c r="K51" s="296">
        <v>538</v>
      </c>
      <c r="L51" s="269">
        <v>910</v>
      </c>
      <c r="M51" s="296">
        <v>770</v>
      </c>
      <c r="N51" s="295">
        <v>1528</v>
      </c>
    </row>
    <row r="52" spans="1:14" ht="21" customHeight="1">
      <c r="A52" s="3" t="s">
        <v>123</v>
      </c>
      <c r="B52" s="3"/>
      <c r="C52" s="3"/>
      <c r="D52" s="3"/>
      <c r="E52" s="3"/>
      <c r="F52" s="269">
        <v>3976</v>
      </c>
      <c r="G52" s="296">
        <v>1374</v>
      </c>
      <c r="H52" s="298">
        <v>3453</v>
      </c>
      <c r="I52" s="269">
        <v>11</v>
      </c>
      <c r="J52" s="296">
        <v>17</v>
      </c>
      <c r="K52" s="296">
        <v>31</v>
      </c>
      <c r="L52" s="269">
        <v>409</v>
      </c>
      <c r="M52" s="296">
        <v>154</v>
      </c>
      <c r="N52" s="295">
        <v>376</v>
      </c>
    </row>
    <row r="53" spans="1:15" ht="27.75" customHeight="1">
      <c r="A53" s="146" t="s">
        <v>35</v>
      </c>
      <c r="B53" s="18"/>
      <c r="C53" s="18"/>
      <c r="D53" s="18"/>
      <c r="E53" s="18"/>
      <c r="F53" s="299">
        <f>SUM(F51:F52)</f>
        <v>9681</v>
      </c>
      <c r="G53" s="300">
        <f>SUM(G51:G52)</f>
        <v>6709</v>
      </c>
      <c r="H53" s="301">
        <f>SUM(H51:H52)</f>
        <v>13354</v>
      </c>
      <c r="I53" s="299">
        <f aca="true" t="shared" si="8" ref="I53:N53">SUM(I51:I52)</f>
        <v>351</v>
      </c>
      <c r="J53" s="297">
        <f t="shared" si="8"/>
        <v>253</v>
      </c>
      <c r="K53" s="297">
        <f t="shared" si="8"/>
        <v>569</v>
      </c>
      <c r="L53" s="299">
        <f t="shared" si="8"/>
        <v>1319</v>
      </c>
      <c r="M53" s="297">
        <f t="shared" si="8"/>
        <v>924</v>
      </c>
      <c r="N53" s="301">
        <f t="shared" si="8"/>
        <v>1904</v>
      </c>
      <c r="O53" s="35"/>
    </row>
    <row r="54" spans="1:14" ht="32.25" customHeight="1">
      <c r="A54" s="61" t="s">
        <v>130</v>
      </c>
      <c r="B54" s="3"/>
      <c r="C54" s="3"/>
      <c r="D54" s="3"/>
      <c r="E54" s="3"/>
      <c r="F54" s="21"/>
      <c r="G54" s="3"/>
      <c r="H54" s="3"/>
      <c r="I54" s="21"/>
      <c r="J54" s="3"/>
      <c r="K54" s="3"/>
      <c r="L54" s="21"/>
      <c r="M54" s="3"/>
      <c r="N54" s="4"/>
    </row>
    <row r="55" spans="1:14" ht="21" customHeight="1">
      <c r="A55" s="61" t="s">
        <v>342</v>
      </c>
      <c r="B55" s="3"/>
      <c r="C55" s="3"/>
      <c r="D55" s="61"/>
      <c r="E55" s="3"/>
      <c r="F55" s="3"/>
      <c r="G55" s="3"/>
      <c r="H55" s="3"/>
      <c r="I55" s="21"/>
      <c r="J55" s="3"/>
      <c r="K55" s="3"/>
      <c r="L55" s="21"/>
      <c r="M55" s="3"/>
      <c r="N55" s="4"/>
    </row>
    <row r="56" spans="1:14" ht="21" customHeight="1">
      <c r="A56" s="61" t="s">
        <v>207</v>
      </c>
      <c r="B56" s="3"/>
      <c r="C56" s="3"/>
      <c r="D56" s="3"/>
      <c r="E56" s="3"/>
      <c r="F56" s="21"/>
      <c r="G56" s="3"/>
      <c r="H56" s="3"/>
      <c r="I56" s="21"/>
      <c r="J56" s="3"/>
      <c r="K56" s="3"/>
      <c r="L56" s="21"/>
      <c r="M56" s="3"/>
      <c r="N56" s="4"/>
    </row>
    <row r="57" spans="1:14" ht="21" customHeight="1">
      <c r="A57" s="3"/>
      <c r="B57" s="3"/>
      <c r="C57" s="3"/>
      <c r="D57" s="3"/>
      <c r="E57" s="3"/>
      <c r="F57" s="21"/>
      <c r="G57" s="3"/>
      <c r="H57" s="3"/>
      <c r="I57" s="21"/>
      <c r="J57" s="3"/>
      <c r="K57" s="3"/>
      <c r="L57" s="21"/>
      <c r="M57" s="3"/>
      <c r="N57" s="4"/>
    </row>
    <row r="58" spans="1:14" ht="21" customHeight="1">
      <c r="A58" s="3"/>
      <c r="B58" s="3"/>
      <c r="C58" s="3"/>
      <c r="D58" s="3"/>
      <c r="E58" s="3"/>
      <c r="F58" s="21"/>
      <c r="G58" s="3"/>
      <c r="H58" s="3"/>
      <c r="I58" s="21"/>
      <c r="J58" s="3"/>
      <c r="K58" s="3"/>
      <c r="L58" s="21"/>
      <c r="M58" s="3"/>
      <c r="N58" s="4"/>
    </row>
    <row r="59" spans="1:14" ht="21" customHeight="1">
      <c r="A59" s="3"/>
      <c r="B59" s="3"/>
      <c r="C59" s="3"/>
      <c r="D59" s="3"/>
      <c r="E59" s="3"/>
      <c r="F59" s="21"/>
      <c r="G59" s="3"/>
      <c r="H59" s="3"/>
      <c r="I59" s="21"/>
      <c r="J59" s="3"/>
      <c r="K59" s="3"/>
      <c r="L59" s="21"/>
      <c r="M59" s="3"/>
      <c r="N59" s="4"/>
    </row>
    <row r="60" spans="1:14" ht="21" customHeight="1">
      <c r="A60" s="3"/>
      <c r="B60" s="3"/>
      <c r="C60" s="3"/>
      <c r="D60" s="3"/>
      <c r="E60" s="3"/>
      <c r="F60" s="21"/>
      <c r="G60" s="3"/>
      <c r="H60" s="3"/>
      <c r="I60" s="21"/>
      <c r="J60" s="3"/>
      <c r="K60" s="3"/>
      <c r="L60" s="21"/>
      <c r="M60" s="3"/>
      <c r="N60" s="4"/>
    </row>
    <row r="61" spans="1:14" ht="21" customHeight="1">
      <c r="A61" s="3"/>
      <c r="B61" s="3"/>
      <c r="C61" s="3"/>
      <c r="D61" s="3"/>
      <c r="E61" s="3"/>
      <c r="F61" s="21"/>
      <c r="G61" s="3"/>
      <c r="H61" s="3"/>
      <c r="I61" s="21"/>
      <c r="J61" s="3"/>
      <c r="K61" s="3"/>
      <c r="L61" s="21"/>
      <c r="M61" s="3"/>
      <c r="N61" s="4"/>
    </row>
    <row r="62" spans="1:14" ht="21" customHeight="1">
      <c r="A62" s="3"/>
      <c r="B62" s="3"/>
      <c r="C62" s="3"/>
      <c r="D62" s="3"/>
      <c r="E62" s="3"/>
      <c r="F62" s="21"/>
      <c r="G62" s="3"/>
      <c r="H62" s="3"/>
      <c r="I62" s="21"/>
      <c r="J62" s="3"/>
      <c r="K62" s="3"/>
      <c r="L62" s="21"/>
      <c r="M62" s="3"/>
      <c r="N62" s="4"/>
    </row>
    <row r="63" spans="1:14" ht="21" customHeight="1">
      <c r="A63" s="3"/>
      <c r="B63" s="3"/>
      <c r="C63" s="3"/>
      <c r="D63" s="3"/>
      <c r="E63" s="3"/>
      <c r="F63" s="21"/>
      <c r="G63" s="3"/>
      <c r="H63" s="3"/>
      <c r="I63" s="21"/>
      <c r="J63" s="3"/>
      <c r="K63" s="3"/>
      <c r="L63" s="21"/>
      <c r="M63" s="3"/>
      <c r="N63" s="4"/>
    </row>
    <row r="64" spans="1:14" ht="21" customHeight="1">
      <c r="A64" s="3"/>
      <c r="B64" s="3"/>
      <c r="C64" s="3"/>
      <c r="D64" s="3"/>
      <c r="E64" s="3"/>
      <c r="F64" s="21"/>
      <c r="G64" s="3"/>
      <c r="H64" s="3"/>
      <c r="I64" s="21"/>
      <c r="J64" s="3"/>
      <c r="K64" s="3"/>
      <c r="L64" s="21"/>
      <c r="M64" s="3"/>
      <c r="N64" s="4"/>
    </row>
    <row r="65" spans="1:14" ht="21" customHeight="1">
      <c r="A65" s="3"/>
      <c r="B65" s="3"/>
      <c r="C65" s="3"/>
      <c r="D65" s="3"/>
      <c r="E65" s="3"/>
      <c r="F65" s="21"/>
      <c r="G65" s="3"/>
      <c r="H65" s="3"/>
      <c r="I65" s="21"/>
      <c r="J65" s="3"/>
      <c r="K65" s="3"/>
      <c r="L65" s="21"/>
      <c r="M65" s="3"/>
      <c r="N65" s="4"/>
    </row>
    <row r="66" spans="1:14" ht="21" customHeight="1">
      <c r="A66" s="3"/>
      <c r="B66" s="3"/>
      <c r="C66" s="3"/>
      <c r="D66" s="3"/>
      <c r="E66" s="3"/>
      <c r="F66" s="21"/>
      <c r="G66" s="3"/>
      <c r="H66" s="3"/>
      <c r="I66" s="21"/>
      <c r="J66" s="3"/>
      <c r="K66" s="3"/>
      <c r="L66" s="21"/>
      <c r="M66" s="3"/>
      <c r="N66" s="4"/>
    </row>
    <row r="67" spans="1:14" ht="21" customHeight="1">
      <c r="A67" s="3"/>
      <c r="B67" s="3"/>
      <c r="C67" s="3"/>
      <c r="D67" s="3"/>
      <c r="E67" s="3"/>
      <c r="F67" s="21"/>
      <c r="G67" s="3"/>
      <c r="H67" s="3"/>
      <c r="I67" s="21"/>
      <c r="J67" s="3"/>
      <c r="K67" s="3"/>
      <c r="L67" s="21"/>
      <c r="M67" s="3"/>
      <c r="N67" s="4"/>
    </row>
    <row r="68" spans="1:14" ht="21" customHeight="1">
      <c r="A68" s="3"/>
      <c r="B68" s="3"/>
      <c r="C68" s="3"/>
      <c r="D68" s="3"/>
      <c r="E68" s="3"/>
      <c r="F68" s="21"/>
      <c r="G68" s="3"/>
      <c r="H68" s="3"/>
      <c r="I68" s="21"/>
      <c r="J68" s="3"/>
      <c r="K68" s="3"/>
      <c r="L68" s="21"/>
      <c r="M68" s="3"/>
      <c r="N68" s="4"/>
    </row>
    <row r="69" spans="1:14" ht="21" customHeight="1">
      <c r="A69" s="3"/>
      <c r="B69" s="3"/>
      <c r="C69" s="3"/>
      <c r="D69" s="3"/>
      <c r="E69" s="3"/>
      <c r="F69" s="21"/>
      <c r="G69" s="3"/>
      <c r="H69" s="3"/>
      <c r="I69" s="21"/>
      <c r="J69" s="3"/>
      <c r="K69" s="3"/>
      <c r="L69" s="21"/>
      <c r="M69" s="3"/>
      <c r="N69" s="4"/>
    </row>
    <row r="70" spans="1:14" ht="21" customHeight="1">
      <c r="A70" s="3"/>
      <c r="B70" s="3"/>
      <c r="C70" s="3"/>
      <c r="D70" s="3"/>
      <c r="E70" s="3"/>
      <c r="F70" s="21"/>
      <c r="G70" s="3"/>
      <c r="H70" s="3"/>
      <c r="I70" s="21"/>
      <c r="J70" s="3"/>
      <c r="K70" s="3"/>
      <c r="L70" s="21"/>
      <c r="M70" s="3"/>
      <c r="N70" s="4"/>
    </row>
    <row r="71" spans="1:14" ht="21" customHeight="1">
      <c r="A71" s="3"/>
      <c r="B71" s="3"/>
      <c r="C71" s="3"/>
      <c r="D71" s="3"/>
      <c r="E71" s="3"/>
      <c r="F71" s="21"/>
      <c r="G71" s="3"/>
      <c r="H71" s="3"/>
      <c r="I71" s="21"/>
      <c r="J71" s="3"/>
      <c r="K71" s="3"/>
      <c r="L71" s="21"/>
      <c r="M71" s="3"/>
      <c r="N71" s="4"/>
    </row>
    <row r="72" spans="1:14" ht="21" customHeight="1">
      <c r="A72" s="3"/>
      <c r="B72" s="3"/>
      <c r="C72" s="3"/>
      <c r="D72" s="3"/>
      <c r="E72" s="3"/>
      <c r="F72" s="21"/>
      <c r="G72" s="3"/>
      <c r="H72" s="3"/>
      <c r="I72" s="21"/>
      <c r="J72" s="3"/>
      <c r="K72" s="3"/>
      <c r="L72" s="21"/>
      <c r="M72" s="3"/>
      <c r="N72" s="4"/>
    </row>
    <row r="73" spans="1:14" ht="21" customHeight="1">
      <c r="A73" s="3"/>
      <c r="B73" s="3"/>
      <c r="C73" s="3"/>
      <c r="D73" s="3"/>
      <c r="E73" s="3"/>
      <c r="F73" s="21"/>
      <c r="G73" s="3"/>
      <c r="H73" s="3"/>
      <c r="I73" s="21"/>
      <c r="J73" s="3"/>
      <c r="K73" s="3"/>
      <c r="L73" s="21"/>
      <c r="M73" s="3"/>
      <c r="N73" s="4"/>
    </row>
    <row r="74" spans="1:14" ht="21" customHeight="1">
      <c r="A74" s="3"/>
      <c r="B74" s="3"/>
      <c r="C74" s="3"/>
      <c r="D74" s="3"/>
      <c r="E74" s="3"/>
      <c r="F74" s="21"/>
      <c r="G74" s="3"/>
      <c r="H74" s="3"/>
      <c r="I74" s="21"/>
      <c r="J74" s="3"/>
      <c r="K74" s="3"/>
      <c r="L74" s="21"/>
      <c r="M74" s="3"/>
      <c r="N74" s="4"/>
    </row>
    <row r="75" spans="1:14" ht="21" customHeight="1">
      <c r="A75" s="3"/>
      <c r="B75" s="3"/>
      <c r="C75" s="3"/>
      <c r="D75" s="3"/>
      <c r="E75" s="3"/>
      <c r="F75" s="21"/>
      <c r="G75" s="3"/>
      <c r="H75" s="3"/>
      <c r="I75" s="21"/>
      <c r="J75" s="3"/>
      <c r="K75" s="3"/>
      <c r="L75" s="21"/>
      <c r="M75" s="3"/>
      <c r="N75" s="4"/>
    </row>
    <row r="76" spans="1:14" ht="21" customHeight="1">
      <c r="A76" s="3"/>
      <c r="B76" s="3"/>
      <c r="C76" s="3"/>
      <c r="D76" s="3"/>
      <c r="E76" s="3"/>
      <c r="F76" s="21"/>
      <c r="G76" s="3"/>
      <c r="H76" s="3"/>
      <c r="I76" s="21"/>
      <c r="J76" s="3"/>
      <c r="K76" s="3"/>
      <c r="L76" s="21"/>
      <c r="M76" s="3"/>
      <c r="N76" s="4"/>
    </row>
    <row r="77" spans="1:14" ht="21" customHeight="1">
      <c r="A77" s="3"/>
      <c r="B77" s="3"/>
      <c r="C77" s="3"/>
      <c r="D77" s="3"/>
      <c r="E77" s="3"/>
      <c r="F77" s="21"/>
      <c r="G77" s="3"/>
      <c r="H77" s="3"/>
      <c r="I77" s="21"/>
      <c r="J77" s="3"/>
      <c r="K77" s="3"/>
      <c r="L77" s="21"/>
      <c r="M77" s="3"/>
      <c r="N77" s="4"/>
    </row>
    <row r="78" spans="1:14" ht="21" customHeight="1">
      <c r="A78" s="3"/>
      <c r="B78" s="3"/>
      <c r="C78" s="3"/>
      <c r="D78" s="3"/>
      <c r="E78" s="3"/>
      <c r="F78" s="21"/>
      <c r="G78" s="3"/>
      <c r="H78" s="3"/>
      <c r="I78" s="21"/>
      <c r="J78" s="3"/>
      <c r="K78" s="3"/>
      <c r="L78" s="21"/>
      <c r="M78" s="3"/>
      <c r="N78" s="4"/>
    </row>
    <row r="79" spans="1:14" ht="21" customHeight="1">
      <c r="A79" s="3"/>
      <c r="B79" s="3"/>
      <c r="C79" s="3"/>
      <c r="D79" s="3"/>
      <c r="E79" s="3"/>
      <c r="F79" s="21"/>
      <c r="G79" s="3"/>
      <c r="H79" s="3"/>
      <c r="I79" s="21"/>
      <c r="J79" s="3"/>
      <c r="K79" s="3"/>
      <c r="L79" s="21"/>
      <c r="M79" s="3"/>
      <c r="N79" s="4"/>
    </row>
    <row r="80" spans="1:14" ht="21" customHeight="1">
      <c r="A80" s="3"/>
      <c r="B80" s="3"/>
      <c r="C80" s="3"/>
      <c r="D80" s="3"/>
      <c r="E80" s="3"/>
      <c r="F80" s="21"/>
      <c r="G80" s="3"/>
      <c r="H80" s="3"/>
      <c r="I80" s="21"/>
      <c r="J80" s="3"/>
      <c r="K80" s="3"/>
      <c r="L80" s="21"/>
      <c r="M80" s="3"/>
      <c r="N80" s="4"/>
    </row>
    <row r="81" spans="1:14" ht="21" customHeight="1">
      <c r="A81" s="3"/>
      <c r="B81" s="3"/>
      <c r="C81" s="3"/>
      <c r="D81" s="3"/>
      <c r="E81" s="3"/>
      <c r="F81" s="21"/>
      <c r="G81" s="3"/>
      <c r="H81" s="3"/>
      <c r="I81" s="21"/>
      <c r="J81" s="3"/>
      <c r="K81" s="3"/>
      <c r="L81" s="21"/>
      <c r="M81" s="3"/>
      <c r="N81" s="4"/>
    </row>
    <row r="82" ht="21" customHeight="1">
      <c r="A82" s="3"/>
    </row>
    <row r="83" ht="21" customHeight="1">
      <c r="A83" s="3"/>
    </row>
    <row r="84" ht="21" customHeight="1">
      <c r="A84" s="3"/>
    </row>
    <row r="85" ht="21" customHeight="1">
      <c r="A85" s="3"/>
    </row>
    <row r="86" ht="15.75">
      <c r="A86" s="3"/>
    </row>
  </sheetData>
  <mergeCells count="10">
    <mergeCell ref="L4:N4"/>
    <mergeCell ref="L5:N5"/>
    <mergeCell ref="L6:M6"/>
    <mergeCell ref="L7:M7"/>
    <mergeCell ref="F5:H5"/>
    <mergeCell ref="I5:K5"/>
    <mergeCell ref="F6:G6"/>
    <mergeCell ref="F7:G7"/>
    <mergeCell ref="I6:J6"/>
    <mergeCell ref="I7:J7"/>
  </mergeCells>
  <printOptions/>
  <pageMargins left="0.75" right="0.75" top="1" bottom="1" header="0.5" footer="0.5"/>
  <pageSetup fitToHeight="2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Q65"/>
  <sheetViews>
    <sheetView showGridLines="0" view="pageBreakPreview" zoomScale="60" zoomScaleNormal="75" workbookViewId="0" topLeftCell="A47">
      <selection activeCell="D56" sqref="D56"/>
    </sheetView>
  </sheetViews>
  <sheetFormatPr defaultColWidth="8.88671875" defaultRowHeight="15.75"/>
  <cols>
    <col min="1" max="2" width="3.77734375" style="3" customWidth="1"/>
    <col min="3" max="3" width="17.4453125" style="3" customWidth="1"/>
    <col min="4" max="4" width="13.3359375" style="3" customWidth="1"/>
    <col min="5" max="8" width="7.77734375" style="3" customWidth="1"/>
    <col min="9" max="10" width="11.99609375" style="3" customWidth="1"/>
    <col min="11" max="11" width="2.99609375" style="4" hidden="1" customWidth="1"/>
    <col min="12" max="13" width="8.6640625" style="3" customWidth="1"/>
    <col min="14" max="14" width="1.1171875" style="4" customWidth="1"/>
    <col min="15" max="15" width="8.6640625" style="3" customWidth="1"/>
    <col min="16" max="16384" width="8.88671875" style="3" customWidth="1"/>
  </cols>
  <sheetData>
    <row r="1" spans="1:13" ht="37.5" customHeight="1">
      <c r="A1" s="67" t="s">
        <v>190</v>
      </c>
      <c r="B1" s="4"/>
      <c r="C1" s="4"/>
      <c r="D1" s="4"/>
      <c r="E1" s="4"/>
      <c r="F1" s="4"/>
      <c r="G1" s="4"/>
      <c r="H1" s="4"/>
      <c r="I1" s="4"/>
      <c r="J1" s="4"/>
      <c r="L1" s="4"/>
      <c r="M1" s="4"/>
    </row>
    <row r="2" spans="1:12" ht="15.75">
      <c r="A2" s="147"/>
      <c r="B2" s="4"/>
      <c r="C2" s="4"/>
      <c r="D2" s="4"/>
      <c r="E2" s="4"/>
      <c r="F2" s="4"/>
      <c r="G2" s="4"/>
      <c r="H2" s="4"/>
      <c r="I2" s="4"/>
      <c r="J2" s="4"/>
      <c r="L2" s="4"/>
    </row>
    <row r="3" spans="2:15" ht="19.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0" t="s">
        <v>0</v>
      </c>
      <c r="M3" s="10"/>
      <c r="N3" s="3"/>
      <c r="O3" s="24"/>
    </row>
    <row r="4" spans="1:15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L4" s="10" t="s">
        <v>1</v>
      </c>
      <c r="M4" s="10"/>
      <c r="N4" s="3"/>
      <c r="O4" s="24" t="s">
        <v>2</v>
      </c>
    </row>
    <row r="5" spans="1:15" ht="22.5" customHeight="1" thickBot="1">
      <c r="A5" s="148" t="s">
        <v>117</v>
      </c>
      <c r="B5" s="1"/>
      <c r="C5" s="1"/>
      <c r="D5" s="1"/>
      <c r="E5" s="1"/>
      <c r="F5" s="1"/>
      <c r="G5" s="1"/>
      <c r="H5" s="1"/>
      <c r="I5" s="1"/>
      <c r="J5" s="1"/>
      <c r="L5" s="149" t="s">
        <v>102</v>
      </c>
      <c r="M5" s="150" t="s">
        <v>67</v>
      </c>
      <c r="N5" s="1"/>
      <c r="O5" s="150" t="s">
        <v>67</v>
      </c>
    </row>
    <row r="6" spans="1:15" ht="22.5" customHeight="1">
      <c r="A6" s="4" t="s">
        <v>221</v>
      </c>
      <c r="B6" s="4"/>
      <c r="C6" s="4"/>
      <c r="D6" s="4"/>
      <c r="E6" s="4"/>
      <c r="F6" s="4"/>
      <c r="G6" s="4"/>
      <c r="H6" s="4"/>
      <c r="I6" s="4"/>
      <c r="J6" s="4"/>
      <c r="L6" s="9"/>
      <c r="M6" s="5"/>
      <c r="N6" s="2"/>
      <c r="O6" s="2"/>
    </row>
    <row r="7" spans="1:15" ht="22.5" customHeight="1">
      <c r="A7" s="3" t="s">
        <v>36</v>
      </c>
      <c r="L7" s="151">
        <f>'AP1(4)'!K48</f>
        <v>342</v>
      </c>
      <c r="M7" s="152">
        <v>317</v>
      </c>
      <c r="N7" s="42"/>
      <c r="O7" s="42">
        <v>613</v>
      </c>
    </row>
    <row r="8" spans="1:15" ht="22.5" customHeight="1">
      <c r="A8" s="8" t="s">
        <v>191</v>
      </c>
      <c r="I8" s="8"/>
      <c r="J8" s="8"/>
      <c r="K8" s="8"/>
      <c r="L8" s="153">
        <v>401</v>
      </c>
      <c r="M8" s="45">
        <v>304</v>
      </c>
      <c r="N8" s="45"/>
      <c r="O8" s="45">
        <v>544</v>
      </c>
    </row>
    <row r="9" spans="1:15" ht="22.5" customHeight="1">
      <c r="A9" s="127" t="s">
        <v>11</v>
      </c>
      <c r="B9" s="7"/>
      <c r="C9" s="7"/>
      <c r="D9" s="7"/>
      <c r="E9" s="7"/>
      <c r="F9" s="7"/>
      <c r="G9" s="7"/>
      <c r="H9" s="7"/>
      <c r="I9" s="4"/>
      <c r="J9" s="4"/>
      <c r="L9" s="128">
        <f>SUM(L7:L8)</f>
        <v>743</v>
      </c>
      <c r="M9" s="48">
        <f>SUM(M7:M8)</f>
        <v>621</v>
      </c>
      <c r="N9" s="42"/>
      <c r="O9" s="48">
        <f>SUM(O7:O8)</f>
        <v>1157</v>
      </c>
    </row>
    <row r="10" spans="1:15" ht="22.5" customHeight="1">
      <c r="A10" s="3" t="s">
        <v>192</v>
      </c>
      <c r="L10" s="151">
        <v>-33</v>
      </c>
      <c r="M10" s="42">
        <v>-11</v>
      </c>
      <c r="N10" s="42"/>
      <c r="O10" s="42">
        <v>-35</v>
      </c>
    </row>
    <row r="11" spans="1:15" ht="22.5" customHeight="1">
      <c r="A11" s="3" t="s">
        <v>12</v>
      </c>
      <c r="E11" s="128"/>
      <c r="F11" s="48"/>
      <c r="G11" s="48"/>
      <c r="H11" s="48"/>
      <c r="I11" s="48"/>
      <c r="J11" s="48"/>
      <c r="L11" s="151">
        <f>'AP1(4)'!K15</f>
        <v>35</v>
      </c>
      <c r="M11" s="156">
        <v>35</v>
      </c>
      <c r="N11" s="42"/>
      <c r="O11" s="42">
        <v>33</v>
      </c>
    </row>
    <row r="12" spans="1:15" ht="22.5" customHeight="1">
      <c r="A12" s="60" t="s">
        <v>69</v>
      </c>
      <c r="B12" s="4"/>
      <c r="C12" s="4"/>
      <c r="D12" s="4"/>
      <c r="E12" s="4"/>
      <c r="F12" s="4"/>
      <c r="G12" s="4"/>
      <c r="H12" s="4"/>
      <c r="K12" s="48">
        <v>25</v>
      </c>
      <c r="L12" s="112">
        <f>'AP1(4)'!K17</f>
        <v>40</v>
      </c>
      <c r="M12" s="42">
        <v>69</v>
      </c>
      <c r="N12" s="42"/>
      <c r="O12" s="42">
        <v>125</v>
      </c>
    </row>
    <row r="13" spans="1:15" ht="22.5" customHeight="1">
      <c r="A13" s="3" t="s">
        <v>70</v>
      </c>
      <c r="L13" s="151">
        <v>-63</v>
      </c>
      <c r="M13" s="42">
        <v>-81</v>
      </c>
      <c r="N13" s="42"/>
      <c r="O13" s="42">
        <v>-155</v>
      </c>
    </row>
    <row r="14" spans="1:15" ht="22.5" customHeight="1">
      <c r="A14" s="3" t="s">
        <v>180</v>
      </c>
      <c r="L14" s="151">
        <v>11</v>
      </c>
      <c r="M14" s="42">
        <v>2</v>
      </c>
      <c r="N14" s="42"/>
      <c r="O14" s="42">
        <v>7</v>
      </c>
    </row>
    <row r="15" spans="1:15" ht="22.5" customHeight="1">
      <c r="A15" s="8" t="s">
        <v>73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154">
        <f>'AP1(4)'!K43</f>
        <v>-56</v>
      </c>
      <c r="M15" s="238">
        <v>-49</v>
      </c>
      <c r="N15" s="45"/>
      <c r="O15" s="93">
        <v>-103</v>
      </c>
    </row>
    <row r="16" spans="1:15" ht="19.5" customHeight="1">
      <c r="A16" s="4"/>
      <c r="B16" s="4"/>
      <c r="K16" s="3"/>
      <c r="L16" s="112">
        <f>SUM(L9:L15)</f>
        <v>677</v>
      </c>
      <c r="M16" s="42">
        <f>SUM(M9:M15)</f>
        <v>586</v>
      </c>
      <c r="N16" s="3"/>
      <c r="O16" s="42">
        <f>SUM(O9:O15)</f>
        <v>1029</v>
      </c>
    </row>
    <row r="17" spans="1:15" ht="22.5" customHeight="1">
      <c r="A17" s="8" t="s">
        <v>304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239">
        <v>-24</v>
      </c>
      <c r="M17" s="407">
        <v>0</v>
      </c>
      <c r="N17" s="115"/>
      <c r="O17" s="407">
        <v>0</v>
      </c>
    </row>
    <row r="18" spans="1:15" ht="22.5" customHeight="1">
      <c r="A18" s="60" t="s">
        <v>219</v>
      </c>
      <c r="B18" s="60"/>
      <c r="C18" s="4"/>
      <c r="D18" s="4"/>
      <c r="E18" s="4"/>
      <c r="F18" s="4"/>
      <c r="G18" s="4"/>
      <c r="H18" s="4"/>
      <c r="I18" s="4"/>
      <c r="J18" s="4"/>
      <c r="L18" s="128">
        <f>SUM(L16:L17)</f>
        <v>653</v>
      </c>
      <c r="M18" s="48">
        <f>SUM(M9:M15)</f>
        <v>586</v>
      </c>
      <c r="N18" s="42"/>
      <c r="O18" s="48">
        <f>SUM(O9:O15)</f>
        <v>1029</v>
      </c>
    </row>
    <row r="19" spans="1:15" ht="22.5" customHeight="1">
      <c r="A19" s="60" t="s">
        <v>58</v>
      </c>
      <c r="B19" s="60"/>
      <c r="C19" s="4"/>
      <c r="D19" s="4"/>
      <c r="E19" s="4"/>
      <c r="F19" s="4"/>
      <c r="G19" s="4"/>
      <c r="H19" s="4"/>
      <c r="I19" s="4"/>
      <c r="J19" s="4"/>
      <c r="L19" s="128">
        <v>-47</v>
      </c>
      <c r="M19" s="48">
        <v>-41</v>
      </c>
      <c r="N19" s="48"/>
      <c r="O19" s="92">
        <v>-84</v>
      </c>
    </row>
    <row r="20" spans="1:15" ht="22.5" customHeight="1">
      <c r="A20" s="127" t="s">
        <v>55</v>
      </c>
      <c r="B20" s="4"/>
      <c r="C20" s="4"/>
      <c r="D20" s="4"/>
      <c r="E20" s="4"/>
      <c r="F20" s="4"/>
      <c r="G20" s="4"/>
      <c r="H20" s="4"/>
      <c r="I20" s="4"/>
      <c r="J20" s="4"/>
      <c r="L20" s="151">
        <v>-580</v>
      </c>
      <c r="M20" s="152">
        <v>-223</v>
      </c>
      <c r="N20" s="42"/>
      <c r="O20" s="42">
        <v>-440</v>
      </c>
    </row>
    <row r="21" spans="1:15" ht="22.5" customHeight="1">
      <c r="A21" s="127" t="s">
        <v>257</v>
      </c>
      <c r="B21" s="4"/>
      <c r="C21" s="4"/>
      <c r="D21" s="4"/>
      <c r="E21" s="4"/>
      <c r="F21" s="4"/>
      <c r="G21" s="4"/>
      <c r="H21" s="4"/>
      <c r="I21" s="4"/>
      <c r="J21" s="4"/>
      <c r="L21" s="151">
        <v>338</v>
      </c>
      <c r="M21" s="405">
        <v>0</v>
      </c>
      <c r="N21" s="125"/>
      <c r="O21" s="405">
        <v>0</v>
      </c>
    </row>
    <row r="22" spans="1:15" ht="22.5" customHeight="1">
      <c r="A22" s="56" t="s">
        <v>145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408">
        <v>0</v>
      </c>
      <c r="M22" s="238">
        <v>223</v>
      </c>
      <c r="N22" s="47"/>
      <c r="O22" s="47">
        <v>223</v>
      </c>
    </row>
    <row r="23" spans="1:15" ht="22.5" customHeight="1">
      <c r="A23" s="158" t="s">
        <v>193</v>
      </c>
      <c r="B23" s="60"/>
      <c r="C23" s="4"/>
      <c r="D23" s="4"/>
      <c r="E23" s="4"/>
      <c r="F23" s="4"/>
      <c r="G23" s="4"/>
      <c r="H23" s="4"/>
      <c r="I23" s="4"/>
      <c r="J23" s="4"/>
      <c r="L23" s="128">
        <f>SUM(L18:L22)</f>
        <v>364</v>
      </c>
      <c r="M23" s="48">
        <f>SUM(M18:M22)</f>
        <v>545</v>
      </c>
      <c r="N23" s="49"/>
      <c r="O23" s="49">
        <f>SUM(O18:O22)</f>
        <v>728</v>
      </c>
    </row>
    <row r="24" spans="1:15" ht="22.5" customHeight="1">
      <c r="A24" s="159" t="s">
        <v>24</v>
      </c>
      <c r="B24" s="56"/>
      <c r="C24" s="8"/>
      <c r="D24" s="8"/>
      <c r="E24" s="8"/>
      <c r="F24" s="8"/>
      <c r="G24" s="8"/>
      <c r="H24" s="8"/>
      <c r="I24" s="8"/>
      <c r="J24" s="8"/>
      <c r="K24" s="8"/>
      <c r="L24" s="153">
        <v>-133</v>
      </c>
      <c r="M24" s="45">
        <v>-142</v>
      </c>
      <c r="N24" s="47"/>
      <c r="O24" s="47">
        <v>-239</v>
      </c>
    </row>
    <row r="25" spans="1:15" ht="22.5" customHeight="1">
      <c r="A25" s="158" t="s">
        <v>148</v>
      </c>
      <c r="B25" s="60"/>
      <c r="C25" s="4"/>
      <c r="D25" s="4"/>
      <c r="E25" s="4"/>
      <c r="F25" s="4"/>
      <c r="G25" s="4"/>
      <c r="H25" s="4"/>
      <c r="I25" s="4"/>
      <c r="J25" s="4"/>
      <c r="L25" s="128">
        <f>SUM(L23:L24)</f>
        <v>231</v>
      </c>
      <c r="M25" s="48">
        <f>SUM(M23:M24)</f>
        <v>403</v>
      </c>
      <c r="N25" s="49"/>
      <c r="O25" s="49">
        <f>SUM(O23:O24)</f>
        <v>489</v>
      </c>
    </row>
    <row r="26" spans="1:15" ht="22.5" customHeight="1">
      <c r="A26" s="141" t="s">
        <v>97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153">
        <f>'Consol P&amp;l(7)'!P13</f>
        <v>19</v>
      </c>
      <c r="M26" s="407">
        <v>0</v>
      </c>
      <c r="N26" s="45"/>
      <c r="O26" s="45">
        <v>25</v>
      </c>
    </row>
    <row r="27" spans="1:15" ht="22.5" customHeight="1">
      <c r="A27" s="4" t="s">
        <v>133</v>
      </c>
      <c r="B27" s="4"/>
      <c r="C27" s="4"/>
      <c r="D27" s="4"/>
      <c r="E27" s="4"/>
      <c r="F27" s="4"/>
      <c r="G27" s="4"/>
      <c r="H27" s="4"/>
      <c r="I27" s="4"/>
      <c r="J27" s="4"/>
      <c r="L27" s="128">
        <f>SUM(L25:L26)</f>
        <v>250</v>
      </c>
      <c r="M27" s="48">
        <f>SUM(M25:M26)</f>
        <v>403</v>
      </c>
      <c r="N27" s="48"/>
      <c r="O27" s="48">
        <v>514</v>
      </c>
    </row>
    <row r="28" spans="1:15" ht="22.5" customHeight="1">
      <c r="A28" s="4" t="s">
        <v>15</v>
      </c>
      <c r="B28" s="4"/>
      <c r="C28" s="4"/>
      <c r="D28" s="4"/>
      <c r="E28" s="4"/>
      <c r="F28" s="4"/>
      <c r="G28" s="4"/>
      <c r="H28" s="4"/>
      <c r="I28" s="4"/>
      <c r="J28" s="4"/>
      <c r="L28" s="128">
        <v>-172</v>
      </c>
      <c r="M28" s="48">
        <v>-162</v>
      </c>
      <c r="N28" s="42"/>
      <c r="O28" s="48">
        <v>-484</v>
      </c>
    </row>
    <row r="29" spans="1:15" ht="22.5" customHeight="1">
      <c r="A29" s="18" t="s">
        <v>25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60">
        <f>SUM(L27:L28)</f>
        <v>78</v>
      </c>
      <c r="M29" s="140">
        <f>SUM(M27:M28)</f>
        <v>241</v>
      </c>
      <c r="N29" s="140"/>
      <c r="O29" s="140">
        <f>SUM(O27,O28)</f>
        <v>30</v>
      </c>
    </row>
    <row r="30" spans="1:15" ht="19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L30" s="128"/>
      <c r="M30" s="48"/>
      <c r="N30" s="48"/>
      <c r="O30" s="48"/>
    </row>
    <row r="31" spans="1:15" ht="19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L31" s="128"/>
      <c r="M31" s="48"/>
      <c r="N31" s="48"/>
      <c r="O31" s="48"/>
    </row>
    <row r="32" spans="1:15" ht="19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L32" s="128"/>
      <c r="M32" s="48"/>
      <c r="N32" s="48"/>
      <c r="O32" s="48"/>
    </row>
    <row r="33" spans="1:15" ht="19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L33" s="128"/>
      <c r="M33" s="48"/>
      <c r="N33" s="48"/>
      <c r="O33" s="48"/>
    </row>
    <row r="34" spans="1:15" ht="19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19"/>
      <c r="L34" s="10" t="s">
        <v>0</v>
      </c>
      <c r="M34" s="10"/>
      <c r="N34" s="3"/>
      <c r="O34" s="24"/>
    </row>
    <row r="35" spans="1:15" ht="19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L35" s="10" t="s">
        <v>1</v>
      </c>
      <c r="M35" s="10"/>
      <c r="N35" s="3"/>
      <c r="O35" s="24" t="s">
        <v>2</v>
      </c>
    </row>
    <row r="36" spans="1:15" ht="19.5" customHeight="1" thickBot="1">
      <c r="A36" s="148" t="s">
        <v>77</v>
      </c>
      <c r="B36" s="1"/>
      <c r="C36" s="1"/>
      <c r="D36" s="1"/>
      <c r="E36" s="1"/>
      <c r="F36" s="1"/>
      <c r="G36" s="1"/>
      <c r="H36" s="1"/>
      <c r="I36" s="1"/>
      <c r="J36" s="1"/>
      <c r="L36" s="149" t="s">
        <v>102</v>
      </c>
      <c r="M36" s="150" t="s">
        <v>67</v>
      </c>
      <c r="N36" s="1"/>
      <c r="O36" s="150" t="s">
        <v>67</v>
      </c>
    </row>
    <row r="37" spans="1:17" ht="22.5" customHeight="1">
      <c r="A37" s="127" t="s">
        <v>137</v>
      </c>
      <c r="B37" s="4"/>
      <c r="C37" s="4"/>
      <c r="D37" s="4"/>
      <c r="E37" s="4"/>
      <c r="F37" s="4"/>
      <c r="G37" s="4"/>
      <c r="H37" s="4"/>
      <c r="I37" s="4"/>
      <c r="J37" s="4"/>
      <c r="P37" s="2"/>
      <c r="Q37" s="2"/>
    </row>
    <row r="38" spans="1:17" ht="22.5" customHeight="1">
      <c r="A38" s="127" t="s">
        <v>273</v>
      </c>
      <c r="B38" s="4"/>
      <c r="C38" s="4"/>
      <c r="D38" s="4"/>
      <c r="E38" s="4"/>
      <c r="F38" s="4"/>
      <c r="G38" s="4"/>
      <c r="H38" s="4"/>
      <c r="I38" s="4"/>
      <c r="J38" s="4"/>
      <c r="L38" s="5" t="s">
        <v>272</v>
      </c>
      <c r="M38" s="161" t="s">
        <v>98</v>
      </c>
      <c r="N38" s="162"/>
      <c r="O38" s="161" t="s">
        <v>134</v>
      </c>
      <c r="P38" s="2"/>
      <c r="Q38" s="2"/>
    </row>
    <row r="39" spans="1:17" ht="22.5" customHeight="1">
      <c r="A39" s="127" t="s">
        <v>61</v>
      </c>
      <c r="K39" s="3"/>
      <c r="L39" s="163" t="s">
        <v>232</v>
      </c>
      <c r="M39" s="164" t="s">
        <v>83</v>
      </c>
      <c r="N39" s="165"/>
      <c r="O39" s="166" t="s">
        <v>135</v>
      </c>
      <c r="P39" s="4"/>
      <c r="Q39" s="4"/>
    </row>
    <row r="40" spans="1:17" s="58" customFormat="1" ht="22.5" customHeight="1">
      <c r="A40" s="58" t="s">
        <v>162</v>
      </c>
      <c r="P40" s="60"/>
      <c r="Q40" s="60"/>
    </row>
    <row r="41" spans="1:17" s="58" customFormat="1" ht="22.5" customHeight="1">
      <c r="A41" s="58" t="s">
        <v>163</v>
      </c>
      <c r="L41" s="261" t="s">
        <v>252</v>
      </c>
      <c r="M41" s="164" t="s">
        <v>99</v>
      </c>
      <c r="N41" s="165"/>
      <c r="O41" s="166" t="s">
        <v>136</v>
      </c>
      <c r="P41" s="60"/>
      <c r="Q41" s="60"/>
    </row>
    <row r="42" spans="1:17" s="58" customFormat="1" ht="22.5" customHeight="1">
      <c r="A42" s="58" t="s">
        <v>258</v>
      </c>
      <c r="L42" s="261" t="s">
        <v>233</v>
      </c>
      <c r="M42" s="405">
        <v>0</v>
      </c>
      <c r="N42" s="125"/>
      <c r="O42" s="405">
        <v>0</v>
      </c>
      <c r="P42" s="60"/>
      <c r="Q42" s="60"/>
    </row>
    <row r="43" spans="1:15" s="58" customFormat="1" ht="22.5" customHeight="1">
      <c r="A43" s="60" t="s">
        <v>164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406">
        <v>0</v>
      </c>
      <c r="M43" s="167" t="s">
        <v>89</v>
      </c>
      <c r="N43" s="166"/>
      <c r="O43" s="166" t="s">
        <v>138</v>
      </c>
    </row>
    <row r="44" spans="1:15" s="58" customFormat="1" ht="22.5" customHeight="1">
      <c r="A44" s="59" t="s">
        <v>274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168" t="s">
        <v>275</v>
      </c>
      <c r="M44" s="169" t="s">
        <v>100</v>
      </c>
      <c r="N44" s="170"/>
      <c r="O44" s="169" t="s">
        <v>139</v>
      </c>
    </row>
    <row r="45" spans="1:15" s="58" customFormat="1" ht="22.5" customHeight="1">
      <c r="A45" s="59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171" t="s">
        <v>234</v>
      </c>
      <c r="M45" s="170" t="s">
        <v>84</v>
      </c>
      <c r="N45" s="170"/>
      <c r="O45" s="170" t="s">
        <v>151</v>
      </c>
    </row>
    <row r="46" spans="1:15" s="58" customFormat="1" ht="19.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261"/>
      <c r="M46" s="167"/>
      <c r="N46" s="167"/>
      <c r="O46" s="167"/>
    </row>
    <row r="47" spans="1:15" s="58" customFormat="1" ht="54" customHeight="1">
      <c r="A47" s="96" t="s">
        <v>79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259" t="s">
        <v>338</v>
      </c>
      <c r="M47" s="260" t="s">
        <v>101</v>
      </c>
      <c r="N47" s="260"/>
      <c r="O47" s="260" t="s">
        <v>87</v>
      </c>
    </row>
    <row r="48" spans="1:15" s="58" customFormat="1" ht="54" customHeight="1">
      <c r="A48" s="9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261"/>
      <c r="M48" s="166"/>
      <c r="N48" s="166"/>
      <c r="O48" s="166"/>
    </row>
    <row r="49" spans="1:15" s="308" customFormat="1" ht="19.5" customHeight="1">
      <c r="A49" s="353" t="s">
        <v>276</v>
      </c>
      <c r="B49" s="4"/>
      <c r="C49" s="354"/>
      <c r="D49" s="305"/>
      <c r="E49" s="305"/>
      <c r="F49" s="305"/>
      <c r="G49" s="305"/>
      <c r="H49" s="305"/>
      <c r="I49" s="305"/>
      <c r="J49" s="305"/>
      <c r="K49" s="305"/>
      <c r="L49" s="306"/>
      <c r="M49" s="305"/>
      <c r="N49" s="307"/>
      <c r="O49" s="307"/>
    </row>
    <row r="50" spans="1:16" s="305" customFormat="1" ht="30.75" customHeight="1">
      <c r="A50" s="152">
        <v>-1</v>
      </c>
      <c r="B50" s="4" t="s">
        <v>322</v>
      </c>
      <c r="C50" s="4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O50" s="307"/>
      <c r="P50" s="307"/>
    </row>
    <row r="51" spans="1:16" s="305" customFormat="1" ht="19.5" customHeight="1">
      <c r="A51" s="4"/>
      <c r="B51" s="4" t="s">
        <v>321</v>
      </c>
      <c r="C51" s="4"/>
      <c r="D51" s="137"/>
      <c r="E51" s="137"/>
      <c r="F51" s="137"/>
      <c r="G51" s="137"/>
      <c r="H51" s="137"/>
      <c r="I51" s="137"/>
      <c r="J51" s="137"/>
      <c r="K51" s="137"/>
      <c r="L51" s="137"/>
      <c r="M51" s="337"/>
      <c r="N51" s="309"/>
      <c r="P51" s="309"/>
    </row>
    <row r="52" spans="1:16" s="305" customFormat="1" ht="19.5" customHeight="1">
      <c r="A52" s="4"/>
      <c r="B52" s="4" t="s">
        <v>320</v>
      </c>
      <c r="C52" s="4"/>
      <c r="D52" s="137"/>
      <c r="E52" s="137"/>
      <c r="F52" s="137"/>
      <c r="G52" s="137"/>
      <c r="H52" s="137"/>
      <c r="I52" s="137"/>
      <c r="J52" s="137"/>
      <c r="K52" s="137"/>
      <c r="L52" s="137"/>
      <c r="M52" s="338"/>
      <c r="N52" s="310"/>
      <c r="O52" s="311"/>
      <c r="P52" s="310"/>
    </row>
    <row r="53" spans="1:16" s="305" customFormat="1" ht="19.5" customHeight="1">
      <c r="A53" s="4"/>
      <c r="B53" s="158" t="s">
        <v>334</v>
      </c>
      <c r="C53" s="4"/>
      <c r="D53" s="137"/>
      <c r="E53" s="137"/>
      <c r="F53" s="137"/>
      <c r="G53" s="137"/>
      <c r="H53" s="137"/>
      <c r="I53" s="137"/>
      <c r="J53" s="137"/>
      <c r="K53" s="137"/>
      <c r="L53" s="137"/>
      <c r="M53" s="338"/>
      <c r="N53" s="310"/>
      <c r="O53" s="311"/>
      <c r="P53" s="310"/>
    </row>
    <row r="54" spans="1:16" s="305" customFormat="1" ht="19.5" customHeight="1">
      <c r="A54" s="4"/>
      <c r="B54" s="4"/>
      <c r="C54" s="4"/>
      <c r="D54" s="137"/>
      <c r="E54" s="137"/>
      <c r="F54" s="137"/>
      <c r="G54" s="137"/>
      <c r="H54" s="137"/>
      <c r="I54" s="137"/>
      <c r="J54" s="137"/>
      <c r="K54" s="137"/>
      <c r="L54" s="137"/>
      <c r="M54" s="339"/>
      <c r="N54" s="312"/>
      <c r="O54" s="311"/>
      <c r="P54" s="312"/>
    </row>
    <row r="55" spans="12:15" s="4" customFormat="1" ht="19.5" customHeight="1">
      <c r="L55" s="48"/>
      <c r="M55" s="48"/>
      <c r="N55" s="155"/>
      <c r="O55" s="48"/>
    </row>
    <row r="56" spans="12:15" s="4" customFormat="1" ht="19.5" customHeight="1">
      <c r="L56" s="48"/>
      <c r="M56" s="48"/>
      <c r="N56" s="155"/>
      <c r="O56" s="48"/>
    </row>
    <row r="57" spans="12:15" s="4" customFormat="1" ht="19.5" customHeight="1">
      <c r="L57" s="48"/>
      <c r="M57" s="48"/>
      <c r="N57" s="155"/>
      <c r="O57" s="48"/>
    </row>
    <row r="58" spans="2:15" s="4" customFormat="1" ht="19.5" customHeight="1">
      <c r="B58" s="158"/>
      <c r="L58" s="128"/>
      <c r="M58" s="48"/>
      <c r="N58" s="155"/>
      <c r="O58" s="48"/>
    </row>
    <row r="59" spans="12:15" s="4" customFormat="1" ht="19.5" customHeight="1">
      <c r="L59" s="128"/>
      <c r="M59" s="48"/>
      <c r="N59" s="155"/>
      <c r="O59" s="48"/>
    </row>
    <row r="60" spans="1:15" s="4" customFormat="1" ht="19.5" customHeight="1">
      <c r="A60" s="60"/>
      <c r="M60" s="71"/>
      <c r="N60" s="71"/>
      <c r="O60" s="6"/>
    </row>
    <row r="61" spans="2:14" ht="19.5" customHeight="1">
      <c r="B61" s="4"/>
      <c r="C61" s="4"/>
      <c r="K61" s="3"/>
      <c r="M61" s="4"/>
      <c r="N61" s="3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4"/>
      <c r="C65" s="4"/>
    </row>
  </sheetData>
  <printOptions/>
  <pageMargins left="0.75" right="0.75" top="1" bottom="1" header="0.5" footer="0.5"/>
  <pageSetup fitToHeight="2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6"/>
  <sheetViews>
    <sheetView showGridLines="0" view="pageBreakPreview" zoomScale="66" zoomScaleNormal="75" zoomScaleSheetLayoutView="66" workbookViewId="0" topLeftCell="C37">
      <selection activeCell="L53" sqref="L53"/>
    </sheetView>
  </sheetViews>
  <sheetFormatPr defaultColWidth="8.88671875" defaultRowHeight="15.75"/>
  <cols>
    <col min="1" max="2" width="3.77734375" style="42" customWidth="1"/>
    <col min="3" max="3" width="17.4453125" style="42" customWidth="1"/>
    <col min="4" max="4" width="13.3359375" style="42" customWidth="1"/>
    <col min="5" max="8" width="7.77734375" style="42" customWidth="1"/>
    <col min="9" max="9" width="8.5546875" style="42" customWidth="1"/>
    <col min="10" max="10" width="7.88671875" style="42" customWidth="1"/>
    <col min="11" max="12" width="8.6640625" style="42" customWidth="1"/>
    <col min="13" max="13" width="0.55078125" style="42" customWidth="1"/>
    <col min="14" max="14" width="8.6640625" style="42" customWidth="1"/>
    <col min="15" max="15" width="3.3359375" style="3" customWidth="1"/>
    <col min="16" max="16384" width="8.88671875" style="3" customWidth="1"/>
  </cols>
  <sheetData>
    <row r="1" spans="1:12" s="132" customFormat="1" ht="36.75" customHeight="1">
      <c r="A1" s="67" t="s">
        <v>194</v>
      </c>
      <c r="B1" s="103"/>
      <c r="C1" s="103"/>
      <c r="D1" s="103"/>
      <c r="E1" s="103"/>
      <c r="F1" s="103"/>
      <c r="G1" s="103"/>
      <c r="H1" s="103"/>
      <c r="I1" s="173"/>
      <c r="J1" s="103"/>
      <c r="K1" s="173"/>
      <c r="L1" s="103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1:12" ht="20.25" customHeight="1">
      <c r="K4" s="3"/>
      <c r="L4" s="3"/>
    </row>
    <row r="5" spans="1:14" ht="19.5" customHeight="1">
      <c r="A5" s="67" t="s">
        <v>195</v>
      </c>
      <c r="B5" s="3"/>
      <c r="C5" s="3"/>
      <c r="D5" s="3"/>
      <c r="E5" s="3"/>
      <c r="F5" s="3"/>
      <c r="G5" s="3"/>
      <c r="H5" s="3"/>
      <c r="I5" s="3"/>
      <c r="J5" s="3"/>
      <c r="K5" s="3"/>
      <c r="L5" s="10"/>
      <c r="M5" s="3"/>
      <c r="N5" s="24"/>
    </row>
    <row r="6" spans="1:14" ht="19.5" customHeight="1">
      <c r="A6" s="67"/>
      <c r="B6" s="3"/>
      <c r="C6" s="3"/>
      <c r="D6" s="3"/>
      <c r="E6" s="3"/>
      <c r="F6" s="3"/>
      <c r="G6" s="3"/>
      <c r="H6" s="3"/>
      <c r="I6" s="3"/>
      <c r="J6" s="3"/>
      <c r="K6" s="10"/>
      <c r="L6" s="10"/>
      <c r="M6" s="3"/>
      <c r="N6" s="24"/>
    </row>
    <row r="7" spans="1:14" ht="19.5" customHeight="1">
      <c r="A7" s="67"/>
      <c r="B7" s="3"/>
      <c r="C7" s="3"/>
      <c r="D7" s="3"/>
      <c r="E7" s="3"/>
      <c r="F7" s="3"/>
      <c r="G7" s="3"/>
      <c r="H7" s="3"/>
      <c r="I7" s="3"/>
      <c r="J7" s="3"/>
      <c r="K7" s="10" t="s">
        <v>0</v>
      </c>
      <c r="L7" s="10"/>
      <c r="M7" s="3"/>
      <c r="N7" s="24"/>
    </row>
    <row r="8" spans="2:14" ht="19.5" customHeight="1">
      <c r="B8" s="3"/>
      <c r="C8" s="3"/>
      <c r="D8" s="3"/>
      <c r="E8" s="3"/>
      <c r="F8" s="3"/>
      <c r="G8" s="3"/>
      <c r="H8" s="3"/>
      <c r="I8" s="3"/>
      <c r="J8" s="3"/>
      <c r="K8" s="10" t="s">
        <v>1</v>
      </c>
      <c r="L8" s="10"/>
      <c r="M8" s="3"/>
      <c r="N8" s="24" t="s">
        <v>2</v>
      </c>
    </row>
    <row r="9" spans="1:14" ht="19.5" customHeight="1" thickBot="1">
      <c r="A9" s="148" t="s">
        <v>10</v>
      </c>
      <c r="B9" s="1"/>
      <c r="C9" s="1"/>
      <c r="D9" s="1"/>
      <c r="E9" s="1"/>
      <c r="F9" s="1"/>
      <c r="G9" s="1"/>
      <c r="H9" s="1"/>
      <c r="I9" s="1"/>
      <c r="J9" s="1"/>
      <c r="K9" s="149" t="s">
        <v>102</v>
      </c>
      <c r="L9" s="150" t="s">
        <v>67</v>
      </c>
      <c r="M9" s="1"/>
      <c r="N9" s="150" t="s">
        <v>67</v>
      </c>
    </row>
    <row r="10" spans="1:14" ht="22.5" customHeight="1">
      <c r="A10" s="9" t="s">
        <v>112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2"/>
      <c r="M10" s="4"/>
      <c r="N10" s="2"/>
    </row>
    <row r="11" spans="1:14" ht="22.5" customHeight="1">
      <c r="A11" s="4" t="s">
        <v>196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2"/>
      <c r="M11" s="4"/>
      <c r="N11" s="2"/>
    </row>
    <row r="12" spans="1:14" ht="22.5" customHeight="1">
      <c r="A12" s="3"/>
      <c r="B12" s="3" t="s">
        <v>36</v>
      </c>
      <c r="C12" s="3"/>
      <c r="D12" s="3"/>
      <c r="E12" s="3"/>
      <c r="F12" s="3"/>
      <c r="G12" s="3"/>
      <c r="H12" s="3"/>
      <c r="I12" s="3"/>
      <c r="J12" s="3"/>
      <c r="K12" s="314">
        <v>140</v>
      </c>
      <c r="L12" s="156">
        <v>123</v>
      </c>
      <c r="M12" s="156"/>
      <c r="N12" s="156">
        <v>230</v>
      </c>
    </row>
    <row r="13" spans="1:14" ht="22.5" customHeight="1">
      <c r="A13" s="8"/>
      <c r="B13" s="8" t="s">
        <v>37</v>
      </c>
      <c r="C13" s="8"/>
      <c r="D13" s="8"/>
      <c r="E13" s="8"/>
      <c r="F13" s="8"/>
      <c r="G13" s="8"/>
      <c r="H13" s="8"/>
      <c r="I13" s="8"/>
      <c r="J13" s="8"/>
      <c r="K13" s="154">
        <v>237</v>
      </c>
      <c r="L13" s="47">
        <v>206</v>
      </c>
      <c r="M13" s="47"/>
      <c r="N13" s="47">
        <v>478</v>
      </c>
    </row>
    <row r="14" spans="1:14" ht="22.5" customHeight="1">
      <c r="A14" s="3"/>
      <c r="B14" s="127" t="s">
        <v>11</v>
      </c>
      <c r="C14" s="7"/>
      <c r="D14" s="7"/>
      <c r="E14" s="7"/>
      <c r="F14" s="7"/>
      <c r="G14" s="7"/>
      <c r="H14" s="4"/>
      <c r="I14" s="4"/>
      <c r="J14" s="3"/>
      <c r="K14" s="175">
        <f>SUM(K12:K13)</f>
        <v>377</v>
      </c>
      <c r="L14" s="49">
        <f>SUM(L12:L13)</f>
        <v>329</v>
      </c>
      <c r="M14" s="156"/>
      <c r="N14" s="49">
        <f>SUM(N12:N13)</f>
        <v>708</v>
      </c>
    </row>
    <row r="15" spans="1:14" ht="22.5" customHeight="1">
      <c r="A15" s="8"/>
      <c r="B15" s="56" t="s">
        <v>12</v>
      </c>
      <c r="C15" s="8"/>
      <c r="D15" s="8"/>
      <c r="E15" s="8"/>
      <c r="F15" s="8"/>
      <c r="G15" s="8"/>
      <c r="H15" s="8"/>
      <c r="I15" s="8"/>
      <c r="J15" s="8"/>
      <c r="K15" s="302">
        <v>35</v>
      </c>
      <c r="L15" s="47">
        <v>35</v>
      </c>
      <c r="M15" s="47"/>
      <c r="N15" s="47">
        <v>33</v>
      </c>
    </row>
    <row r="16" spans="1:14" ht="22.5" customHeight="1">
      <c r="A16" s="4" t="s">
        <v>197</v>
      </c>
      <c r="B16" s="60"/>
      <c r="C16" s="4"/>
      <c r="D16" s="4"/>
      <c r="E16" s="4"/>
      <c r="F16" s="4"/>
      <c r="G16" s="4"/>
      <c r="H16" s="4"/>
      <c r="I16" s="4"/>
      <c r="J16" s="4"/>
      <c r="K16" s="175">
        <f>SUM(K14:K15)</f>
        <v>412</v>
      </c>
      <c r="L16" s="49">
        <f>SUM(L14:L15)</f>
        <v>364</v>
      </c>
      <c r="M16" s="49">
        <f>SUM(M14:M15)</f>
        <v>0</v>
      </c>
      <c r="N16" s="49">
        <f>SUM(N14:N15)</f>
        <v>741</v>
      </c>
    </row>
    <row r="17" spans="1:14" ht="22.5" customHeight="1">
      <c r="A17" s="60" t="s">
        <v>69</v>
      </c>
      <c r="B17" s="4"/>
      <c r="C17" s="4"/>
      <c r="D17" s="4"/>
      <c r="E17" s="4"/>
      <c r="F17" s="4"/>
      <c r="G17" s="4"/>
      <c r="H17" s="4"/>
      <c r="I17" s="4"/>
      <c r="J17" s="3"/>
      <c r="K17" s="175">
        <v>40</v>
      </c>
      <c r="L17" s="49">
        <v>69</v>
      </c>
      <c r="M17" s="156"/>
      <c r="N17" s="49">
        <v>125</v>
      </c>
    </row>
    <row r="18" spans="1:14" ht="22.5" customHeight="1">
      <c r="A18" s="60" t="s">
        <v>70</v>
      </c>
      <c r="B18" s="4"/>
      <c r="C18" s="4"/>
      <c r="D18" s="4"/>
      <c r="E18" s="4"/>
      <c r="F18" s="4"/>
      <c r="G18" s="4"/>
      <c r="H18" s="4"/>
      <c r="I18" s="4"/>
      <c r="J18" s="4"/>
      <c r="K18" s="157">
        <v>-63</v>
      </c>
      <c r="L18" s="92">
        <v>-81</v>
      </c>
      <c r="M18" s="49"/>
      <c r="N18" s="49">
        <v>-155</v>
      </c>
    </row>
    <row r="19" spans="1:14" ht="22.5" customHeight="1">
      <c r="A19" s="56" t="s">
        <v>214</v>
      </c>
      <c r="C19" s="8"/>
      <c r="D19" s="8"/>
      <c r="E19" s="8"/>
      <c r="F19" s="8"/>
      <c r="G19" s="8"/>
      <c r="H19" s="8"/>
      <c r="I19" s="8"/>
      <c r="J19" s="8"/>
      <c r="K19" s="154">
        <v>-24</v>
      </c>
      <c r="L19" s="405">
        <v>0</v>
      </c>
      <c r="M19" s="405">
        <v>0</v>
      </c>
      <c r="N19" s="405">
        <v>0</v>
      </c>
    </row>
    <row r="20" spans="1:14" ht="22.5" customHeight="1">
      <c r="A20" s="18" t="s">
        <v>35</v>
      </c>
      <c r="B20" s="18"/>
      <c r="C20" s="18"/>
      <c r="D20" s="18"/>
      <c r="E20" s="18"/>
      <c r="F20" s="18"/>
      <c r="G20" s="18"/>
      <c r="H20" s="18"/>
      <c r="I20" s="18"/>
      <c r="J20" s="18"/>
      <c r="K20" s="326">
        <f>SUM(K16,K17,K18,K19)</f>
        <v>365</v>
      </c>
      <c r="L20" s="327">
        <f>SUM(L16,L17,L18,L19)</f>
        <v>352</v>
      </c>
      <c r="M20" s="327">
        <f>SUM(M16,M17,M18)</f>
        <v>0</v>
      </c>
      <c r="N20" s="327">
        <f>SUM(N16,N17,N18,M19)</f>
        <v>711</v>
      </c>
    </row>
    <row r="21" spans="1:14" ht="31.5" customHeight="1">
      <c r="A21" s="9" t="s">
        <v>143</v>
      </c>
      <c r="B21" s="4"/>
      <c r="C21" s="4"/>
      <c r="D21" s="4"/>
      <c r="E21" s="4"/>
      <c r="F21" s="4"/>
      <c r="G21" s="4"/>
      <c r="H21" s="4"/>
      <c r="I21" s="4"/>
      <c r="J21" s="4"/>
      <c r="K21" s="175"/>
      <c r="L21" s="49"/>
      <c r="M21" s="49"/>
      <c r="N21" s="49"/>
    </row>
    <row r="22" spans="1:14" ht="22.5" customHeight="1">
      <c r="A22" s="4" t="s">
        <v>36</v>
      </c>
      <c r="B22" s="4"/>
      <c r="C22" s="4"/>
      <c r="D22" s="4"/>
      <c r="E22" s="4"/>
      <c r="F22" s="4"/>
      <c r="G22" s="4"/>
      <c r="H22" s="4"/>
      <c r="I22" s="4"/>
      <c r="J22" s="3"/>
      <c r="K22" s="175">
        <v>93</v>
      </c>
      <c r="L22" s="49">
        <v>134</v>
      </c>
      <c r="M22" s="156">
        <v>0</v>
      </c>
      <c r="N22" s="49">
        <v>221</v>
      </c>
    </row>
    <row r="23" spans="1:14" ht="22.5" customHeight="1">
      <c r="A23" s="8" t="s">
        <v>37</v>
      </c>
      <c r="B23" s="8"/>
      <c r="C23" s="8"/>
      <c r="D23" s="8"/>
      <c r="E23" s="8"/>
      <c r="F23" s="8"/>
      <c r="G23" s="8"/>
      <c r="H23" s="8"/>
      <c r="I23" s="8"/>
      <c r="J23" s="8"/>
      <c r="K23" s="154">
        <v>134</v>
      </c>
      <c r="L23" s="47">
        <v>72</v>
      </c>
      <c r="M23" s="47"/>
      <c r="N23" s="47">
        <v>-2</v>
      </c>
    </row>
    <row r="24" spans="1:14" ht="22.5" customHeight="1">
      <c r="A24" s="127" t="s">
        <v>11</v>
      </c>
      <c r="B24" s="7"/>
      <c r="C24" s="7"/>
      <c r="D24" s="7"/>
      <c r="E24" s="7"/>
      <c r="F24" s="7"/>
      <c r="G24" s="7"/>
      <c r="H24" s="4"/>
      <c r="I24" s="4"/>
      <c r="J24" s="3"/>
      <c r="K24" s="175">
        <f>SUM(K22:K23)</f>
        <v>227</v>
      </c>
      <c r="L24" s="49">
        <f>SUM(L22:L23)</f>
        <v>206</v>
      </c>
      <c r="M24" s="49">
        <f>SUM(M22:M23)</f>
        <v>0</v>
      </c>
      <c r="N24" s="49">
        <f>SUM(N22:N23)</f>
        <v>219</v>
      </c>
    </row>
    <row r="25" spans="1:14" ht="22.5" customHeight="1">
      <c r="A25" s="45" t="s">
        <v>75</v>
      </c>
      <c r="I25" s="45"/>
      <c r="J25" s="45"/>
      <c r="K25" s="154">
        <v>11</v>
      </c>
      <c r="L25" s="47">
        <v>2</v>
      </c>
      <c r="M25" s="47"/>
      <c r="N25" s="47">
        <v>7</v>
      </c>
    </row>
    <row r="26" spans="1:14" ht="22.5" customHeight="1">
      <c r="A26" s="18" t="s">
        <v>35</v>
      </c>
      <c r="B26" s="18"/>
      <c r="C26" s="18"/>
      <c r="D26" s="18"/>
      <c r="E26" s="18"/>
      <c r="F26" s="18"/>
      <c r="G26" s="18"/>
      <c r="H26" s="18"/>
      <c r="I26" s="18"/>
      <c r="J26" s="18"/>
      <c r="K26" s="326">
        <f>SUM(K24:K25)</f>
        <v>238</v>
      </c>
      <c r="L26" s="327">
        <f>SUM(L24:L25)</f>
        <v>208</v>
      </c>
      <c r="M26" s="327"/>
      <c r="N26" s="327">
        <f>SUM(N24:N25)</f>
        <v>226</v>
      </c>
    </row>
    <row r="27" spans="1:14" ht="31.5" customHeight="1">
      <c r="A27" s="9" t="s">
        <v>3</v>
      </c>
      <c r="B27" s="48"/>
      <c r="C27" s="4"/>
      <c r="D27" s="4"/>
      <c r="E27" s="4"/>
      <c r="F27" s="4"/>
      <c r="G27" s="4"/>
      <c r="H27" s="4"/>
      <c r="I27" s="4"/>
      <c r="J27" s="4"/>
      <c r="K27" s="175"/>
      <c r="L27" s="49"/>
      <c r="M27" s="49"/>
      <c r="N27" s="49"/>
    </row>
    <row r="28" spans="1:14" ht="22.5" customHeight="1">
      <c r="A28" s="3" t="s">
        <v>36</v>
      </c>
      <c r="C28" s="3"/>
      <c r="D28" s="3"/>
      <c r="E28" s="3"/>
      <c r="F28" s="3"/>
      <c r="G28" s="3"/>
      <c r="H28" s="3"/>
      <c r="I28" s="3"/>
      <c r="J28" s="3"/>
      <c r="K28" s="314">
        <v>106</v>
      </c>
      <c r="L28" s="156">
        <v>56</v>
      </c>
      <c r="M28" s="156"/>
      <c r="N28" s="156">
        <v>153</v>
      </c>
    </row>
    <row r="29" spans="1:14" ht="22.5" customHeight="1">
      <c r="A29" s="8" t="s">
        <v>37</v>
      </c>
      <c r="B29" s="45"/>
      <c r="C29" s="8"/>
      <c r="D29" s="8"/>
      <c r="E29" s="8"/>
      <c r="F29" s="8"/>
      <c r="G29" s="8"/>
      <c r="H29" s="8"/>
      <c r="I29" s="8"/>
      <c r="J29" s="8"/>
      <c r="K29" s="154">
        <v>28</v>
      </c>
      <c r="L29" s="47">
        <v>21</v>
      </c>
      <c r="M29" s="47"/>
      <c r="N29" s="47">
        <v>60</v>
      </c>
    </row>
    <row r="30" spans="1:14" ht="22.5" customHeight="1">
      <c r="A30" s="127" t="s">
        <v>11</v>
      </c>
      <c r="B30" s="3"/>
      <c r="C30" s="3"/>
      <c r="D30" s="3"/>
      <c r="E30" s="3"/>
      <c r="F30" s="3"/>
      <c r="G30" s="3"/>
      <c r="H30" s="3"/>
      <c r="I30" s="3"/>
      <c r="K30" s="314">
        <f>SUM(K28:K29)</f>
        <v>134</v>
      </c>
      <c r="L30" s="156">
        <f>SUM(L28:L29)</f>
        <v>77</v>
      </c>
      <c r="M30" s="156"/>
      <c r="N30" s="156">
        <f>SUM(N28:N29)</f>
        <v>213</v>
      </c>
    </row>
    <row r="31" spans="1:14" ht="22.5" customHeight="1">
      <c r="A31" s="3" t="s">
        <v>235</v>
      </c>
      <c r="B31" s="3"/>
      <c r="C31" s="3"/>
      <c r="D31" s="3"/>
      <c r="E31" s="3"/>
      <c r="F31" s="3"/>
      <c r="G31" s="3"/>
      <c r="H31" s="3"/>
      <c r="I31" s="8"/>
      <c r="J31" s="8"/>
      <c r="K31" s="154">
        <v>-22</v>
      </c>
      <c r="L31" s="47">
        <v>-7</v>
      </c>
      <c r="M31" s="47"/>
      <c r="N31" s="156">
        <v>-17</v>
      </c>
    </row>
    <row r="32" spans="1:14" ht="22.5" customHeight="1">
      <c r="A32" s="18" t="s">
        <v>35</v>
      </c>
      <c r="B32" s="18"/>
      <c r="C32" s="18"/>
      <c r="D32" s="18"/>
      <c r="E32" s="18"/>
      <c r="F32" s="18"/>
      <c r="G32" s="18"/>
      <c r="H32" s="18"/>
      <c r="I32" s="18"/>
      <c r="J32" s="18"/>
      <c r="K32" s="326">
        <f>SUM(K30:K31)</f>
        <v>112</v>
      </c>
      <c r="L32" s="327">
        <f>SUM(L30:L31)</f>
        <v>70</v>
      </c>
      <c r="M32" s="327"/>
      <c r="N32" s="327">
        <f>SUM(N30:N31)</f>
        <v>196</v>
      </c>
    </row>
    <row r="33" spans="1:14" ht="31.5" customHeight="1">
      <c r="A33" s="9" t="s">
        <v>72</v>
      </c>
      <c r="B33" s="4"/>
      <c r="C33" s="4"/>
      <c r="D33" s="4"/>
      <c r="E33" s="4"/>
      <c r="F33" s="4"/>
      <c r="G33" s="4"/>
      <c r="H33" s="4"/>
      <c r="I33" s="4"/>
      <c r="J33" s="4"/>
      <c r="K33" s="175"/>
      <c r="L33" s="49"/>
      <c r="M33" s="49"/>
      <c r="N33" s="49"/>
    </row>
    <row r="34" spans="1:14" ht="22.5" customHeight="1">
      <c r="A34" s="3" t="s">
        <v>36</v>
      </c>
      <c r="C34" s="3"/>
      <c r="D34" s="3"/>
      <c r="E34" s="3"/>
      <c r="F34" s="3"/>
      <c r="G34" s="3"/>
      <c r="H34" s="3"/>
      <c r="I34" s="3"/>
      <c r="J34" s="3"/>
      <c r="K34" s="314">
        <v>3</v>
      </c>
      <c r="L34" s="156">
        <v>4</v>
      </c>
      <c r="M34" s="156"/>
      <c r="N34" s="156">
        <v>9</v>
      </c>
    </row>
    <row r="35" spans="1:14" ht="22.5" customHeight="1">
      <c r="A35" s="8" t="s">
        <v>37</v>
      </c>
      <c r="B35" s="45"/>
      <c r="C35" s="8"/>
      <c r="D35" s="8"/>
      <c r="E35" s="8"/>
      <c r="F35" s="8"/>
      <c r="G35" s="8"/>
      <c r="H35" s="8"/>
      <c r="I35" s="8"/>
      <c r="J35" s="8"/>
      <c r="K35" s="154">
        <v>2</v>
      </c>
      <c r="L35" s="47">
        <v>5</v>
      </c>
      <c r="M35" s="47"/>
      <c r="N35" s="47">
        <v>8</v>
      </c>
    </row>
    <row r="36" spans="1:14" ht="22.5" customHeight="1">
      <c r="A36" s="127" t="s">
        <v>11</v>
      </c>
      <c r="B36" s="3"/>
      <c r="C36" s="3"/>
      <c r="D36" s="3"/>
      <c r="E36" s="3"/>
      <c r="F36" s="3"/>
      <c r="G36" s="3"/>
      <c r="H36" s="3"/>
      <c r="I36" s="3"/>
      <c r="J36" s="3"/>
      <c r="K36" s="314">
        <f>SUM(K34:K35)</f>
        <v>5</v>
      </c>
      <c r="L36" s="156">
        <f>SUM(L34:L35)</f>
        <v>9</v>
      </c>
      <c r="M36" s="156"/>
      <c r="N36" s="156">
        <f>SUM(N34:N35)</f>
        <v>17</v>
      </c>
    </row>
    <row r="37" spans="1:14" ht="22.5" customHeight="1">
      <c r="A37" s="3" t="s">
        <v>13</v>
      </c>
      <c r="B37" s="3"/>
      <c r="C37" s="3"/>
      <c r="D37" s="3"/>
      <c r="E37" s="3"/>
      <c r="F37" s="3"/>
      <c r="G37" s="3"/>
      <c r="H37" s="3"/>
      <c r="I37" s="8"/>
      <c r="J37" s="8"/>
      <c r="K37" s="154">
        <v>-11</v>
      </c>
      <c r="L37" s="47">
        <v>-4</v>
      </c>
      <c r="M37" s="47"/>
      <c r="N37" s="47">
        <v>-18</v>
      </c>
    </row>
    <row r="38" spans="1:14" ht="22.5" customHeight="1">
      <c r="A38" s="18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326">
        <f>SUM(K36:K37)</f>
        <v>-6</v>
      </c>
      <c r="L38" s="327">
        <f>SUM(L36:L37)</f>
        <v>5</v>
      </c>
      <c r="M38" s="327"/>
      <c r="N38" s="327">
        <f>SUM(N36:N37)</f>
        <v>-1</v>
      </c>
    </row>
    <row r="39" spans="1:14" ht="31.5" customHeight="1">
      <c r="A39" s="84" t="s">
        <v>165</v>
      </c>
      <c r="B39" s="8"/>
      <c r="C39" s="8"/>
      <c r="D39" s="8"/>
      <c r="E39" s="8"/>
      <c r="F39" s="8"/>
      <c r="G39" s="8"/>
      <c r="H39" s="8"/>
      <c r="I39" s="18"/>
      <c r="J39" s="18"/>
      <c r="K39" s="326"/>
      <c r="L39" s="327"/>
      <c r="M39" s="327"/>
      <c r="N39" s="327"/>
    </row>
    <row r="40" spans="1:14" ht="22.5" customHeight="1">
      <c r="A40" s="3" t="s">
        <v>64</v>
      </c>
      <c r="B40" s="3"/>
      <c r="C40" s="3"/>
      <c r="D40" s="3"/>
      <c r="E40" s="3"/>
      <c r="F40" s="3"/>
      <c r="G40" s="3"/>
      <c r="H40" s="3"/>
      <c r="I40" s="3"/>
      <c r="J40" s="3"/>
      <c r="K40" s="314">
        <v>24</v>
      </c>
      <c r="L40" s="156">
        <v>42</v>
      </c>
      <c r="M40" s="156"/>
      <c r="N40" s="156">
        <v>70</v>
      </c>
    </row>
    <row r="41" spans="1:14" ht="22.5" customHeight="1">
      <c r="A41" s="3" t="s">
        <v>215</v>
      </c>
      <c r="B41" s="3"/>
      <c r="C41" s="3"/>
      <c r="D41" s="3"/>
      <c r="E41" s="3"/>
      <c r="F41" s="3"/>
      <c r="G41" s="3"/>
      <c r="H41" s="3"/>
      <c r="I41" s="4"/>
      <c r="J41" s="4"/>
      <c r="K41" s="175">
        <v>-60</v>
      </c>
      <c r="L41" s="49">
        <v>-70</v>
      </c>
      <c r="M41" s="49"/>
      <c r="N41" s="49">
        <v>-131</v>
      </c>
    </row>
    <row r="42" spans="1:14" ht="22.5" customHeight="1">
      <c r="A42" s="3" t="s">
        <v>14</v>
      </c>
      <c r="B42" s="3"/>
      <c r="C42" s="3"/>
      <c r="D42" s="3"/>
      <c r="E42" s="3"/>
      <c r="F42" s="3"/>
      <c r="G42" s="3"/>
      <c r="H42" s="3"/>
      <c r="I42" s="8"/>
      <c r="J42" s="8"/>
      <c r="K42" s="154">
        <v>-20</v>
      </c>
      <c r="L42" s="47">
        <v>-21</v>
      </c>
      <c r="M42" s="47">
        <v>-19</v>
      </c>
      <c r="N42" s="47">
        <v>-42</v>
      </c>
    </row>
    <row r="43" spans="1:14" ht="22.5" customHeight="1">
      <c r="A43" s="18" t="s">
        <v>35</v>
      </c>
      <c r="B43" s="18"/>
      <c r="C43" s="18"/>
      <c r="D43" s="18"/>
      <c r="E43" s="18"/>
      <c r="F43" s="18"/>
      <c r="G43" s="18"/>
      <c r="H43" s="18"/>
      <c r="I43" s="18"/>
      <c r="J43" s="18"/>
      <c r="K43" s="326">
        <f>SUM(K40:K42)</f>
        <v>-56</v>
      </c>
      <c r="L43" s="327">
        <f>SUM(L40:L42)</f>
        <v>-49</v>
      </c>
      <c r="M43" s="327"/>
      <c r="N43" s="327">
        <f>SUM(N40:N42)</f>
        <v>-103</v>
      </c>
    </row>
    <row r="44" spans="1:14" ht="19.5" customHeight="1">
      <c r="A44" s="90"/>
      <c r="B44" s="4"/>
      <c r="C44" s="4"/>
      <c r="D44" s="4"/>
      <c r="E44" s="4"/>
      <c r="F44" s="4"/>
      <c r="G44" s="4"/>
      <c r="H44" s="4"/>
      <c r="I44" s="4"/>
      <c r="J44" s="3"/>
      <c r="K44" s="157"/>
      <c r="L44" s="92"/>
      <c r="M44" s="156"/>
      <c r="N44" s="92"/>
    </row>
    <row r="45" spans="1:14" ht="19.5" customHeight="1" thickBot="1">
      <c r="A45" s="148" t="s">
        <v>231</v>
      </c>
      <c r="B45" s="148"/>
      <c r="C45" s="148"/>
      <c r="D45" s="148"/>
      <c r="E45" s="148"/>
      <c r="F45" s="148"/>
      <c r="G45" s="148"/>
      <c r="H45" s="148"/>
      <c r="I45" s="148"/>
      <c r="J45" s="148"/>
      <c r="K45" s="281">
        <f>K43+K38+K32+K26+K20</f>
        <v>653</v>
      </c>
      <c r="L45" s="282">
        <f>L43+L38+L32+L26+L20</f>
        <v>586</v>
      </c>
      <c r="M45" s="108"/>
      <c r="N45" s="282">
        <f>N43+N38+N32+N26+N20</f>
        <v>1029</v>
      </c>
    </row>
    <row r="46" spans="1:14" ht="19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157"/>
      <c r="L46" s="92"/>
      <c r="M46" s="49"/>
      <c r="N46" s="92"/>
    </row>
    <row r="47" spans="1:14" ht="22.5" customHeight="1">
      <c r="A47" s="4" t="s">
        <v>236</v>
      </c>
      <c r="B47" s="9"/>
      <c r="C47" s="9"/>
      <c r="D47" s="9"/>
      <c r="E47" s="9"/>
      <c r="F47" s="9"/>
      <c r="G47" s="9"/>
      <c r="H47" s="9"/>
      <c r="I47" s="9"/>
      <c r="J47" s="21"/>
      <c r="K47" s="157"/>
      <c r="L47" s="92"/>
      <c r="M47" s="156"/>
      <c r="N47" s="92"/>
    </row>
    <row r="48" spans="1:14" ht="22.5" customHeight="1">
      <c r="A48" s="4" t="s">
        <v>36</v>
      </c>
      <c r="B48" s="4"/>
      <c r="C48" s="4"/>
      <c r="D48" s="4"/>
      <c r="E48" s="4"/>
      <c r="F48" s="4"/>
      <c r="G48" s="4"/>
      <c r="H48" s="4"/>
      <c r="I48" s="4"/>
      <c r="J48" s="4"/>
      <c r="K48" s="175">
        <f>K34+K28+K22+K12</f>
        <v>342</v>
      </c>
      <c r="L48" s="49">
        <v>317</v>
      </c>
      <c r="M48" s="49"/>
      <c r="N48" s="49">
        <v>613</v>
      </c>
    </row>
    <row r="49" spans="1:14" ht="22.5" customHeight="1">
      <c r="A49" s="56" t="s">
        <v>191</v>
      </c>
      <c r="B49" s="45"/>
      <c r="C49" s="45"/>
      <c r="D49" s="45"/>
      <c r="E49" s="45"/>
      <c r="F49" s="45"/>
      <c r="G49" s="45"/>
      <c r="H49" s="45"/>
      <c r="I49" s="45"/>
      <c r="J49" s="153"/>
      <c r="K49" s="154">
        <f>K13+K23+K29+K35</f>
        <v>401</v>
      </c>
      <c r="L49" s="217">
        <v>304</v>
      </c>
      <c r="M49" s="47"/>
      <c r="N49" s="47">
        <v>544</v>
      </c>
    </row>
    <row r="50" spans="1:14" ht="22.5" customHeight="1">
      <c r="A50" s="127" t="s">
        <v>198</v>
      </c>
      <c r="J50" s="175"/>
      <c r="K50" s="175">
        <f>SUM(K48:K49)</f>
        <v>743</v>
      </c>
      <c r="L50" s="195">
        <f>SUM(L48:L49)</f>
        <v>621</v>
      </c>
      <c r="M50" s="156"/>
      <c r="N50" s="49">
        <f>SUM(N48:N49)</f>
        <v>1157</v>
      </c>
    </row>
    <row r="51" spans="1:14" ht="22.5" customHeight="1">
      <c r="A51" s="127" t="s">
        <v>192</v>
      </c>
      <c r="K51" s="314">
        <f>K37+K31</f>
        <v>-33</v>
      </c>
      <c r="L51" s="195">
        <v>-11</v>
      </c>
      <c r="M51" s="156"/>
      <c r="N51" s="49">
        <v>-35</v>
      </c>
    </row>
    <row r="52" spans="1:14" ht="22.5" customHeight="1">
      <c r="A52" s="48" t="s">
        <v>166</v>
      </c>
      <c r="B52" s="48"/>
      <c r="C52" s="48"/>
      <c r="D52" s="48"/>
      <c r="E52" s="48"/>
      <c r="F52" s="48"/>
      <c r="G52" s="48"/>
      <c r="H52" s="48"/>
      <c r="I52" s="48"/>
      <c r="J52" s="48"/>
      <c r="K52" s="175">
        <f>K15+K17+K18+K25+K43</f>
        <v>-33</v>
      </c>
      <c r="L52" s="167">
        <v>-24</v>
      </c>
      <c r="M52" s="49"/>
      <c r="N52" s="49">
        <v>-93</v>
      </c>
    </row>
    <row r="53" spans="1:14" ht="22.5" customHeight="1">
      <c r="A53" s="127" t="s">
        <v>299</v>
      </c>
      <c r="K53" s="314">
        <v>-24</v>
      </c>
      <c r="L53" s="405">
        <v>0</v>
      </c>
      <c r="M53" s="405">
        <v>0</v>
      </c>
      <c r="N53" s="405">
        <v>0</v>
      </c>
    </row>
    <row r="54" spans="1:14" ht="22.5" customHeight="1" thickBot="1">
      <c r="A54" s="283" t="s">
        <v>35</v>
      </c>
      <c r="B54" s="283"/>
      <c r="C54" s="283"/>
      <c r="D54" s="283"/>
      <c r="E54" s="283"/>
      <c r="F54" s="283"/>
      <c r="G54" s="283"/>
      <c r="H54" s="283"/>
      <c r="I54" s="283"/>
      <c r="J54" s="284"/>
      <c r="K54" s="315">
        <f>SUM(K50:K53)</f>
        <v>653</v>
      </c>
      <c r="L54" s="325">
        <f>SUM(L50:L53)</f>
        <v>586</v>
      </c>
      <c r="M54" s="325">
        <f>SUM(M53:M53)</f>
        <v>0</v>
      </c>
      <c r="N54" s="325">
        <f>SUM(N50:N53)</f>
        <v>1029</v>
      </c>
    </row>
    <row r="55" ht="15.75">
      <c r="K55" s="112"/>
    </row>
    <row r="56" ht="15.75">
      <c r="K56" s="112"/>
    </row>
    <row r="57" ht="15.75">
      <c r="K57" s="112"/>
    </row>
    <row r="58" ht="15.75">
      <c r="K58" s="112"/>
    </row>
    <row r="59" ht="15.75">
      <c r="K59" s="112"/>
    </row>
    <row r="60" ht="15.75">
      <c r="K60" s="112"/>
    </row>
    <row r="61" ht="15.75">
      <c r="K61" s="112"/>
    </row>
    <row r="62" ht="15.75">
      <c r="K62" s="112"/>
    </row>
    <row r="63" ht="15.75">
      <c r="K63" s="112"/>
    </row>
    <row r="64" ht="15.75">
      <c r="K64" s="112"/>
    </row>
    <row r="65" ht="15.75">
      <c r="K65" s="112"/>
    </row>
    <row r="66" ht="15.75">
      <c r="K66" s="112"/>
    </row>
    <row r="67" ht="15.75">
      <c r="K67" s="112"/>
    </row>
    <row r="68" ht="15.75">
      <c r="K68" s="112"/>
    </row>
    <row r="69" ht="15.75">
      <c r="K69" s="112"/>
    </row>
    <row r="70" ht="15.75">
      <c r="K70" s="112"/>
    </row>
    <row r="71" ht="15.75">
      <c r="K71" s="112"/>
    </row>
    <row r="72" ht="15.75">
      <c r="K72" s="112"/>
    </row>
    <row r="73" ht="15.75">
      <c r="K73" s="112"/>
    </row>
    <row r="74" ht="15.75">
      <c r="K74" s="112"/>
    </row>
    <row r="75" ht="15.75">
      <c r="K75" s="112"/>
    </row>
    <row r="76" ht="15.75">
      <c r="K76" s="112"/>
    </row>
    <row r="77" ht="15.75">
      <c r="K77" s="112"/>
    </row>
    <row r="78" ht="15.75">
      <c r="K78" s="112"/>
    </row>
    <row r="79" ht="15.75">
      <c r="K79" s="112"/>
    </row>
    <row r="80" ht="15.75">
      <c r="K80" s="112"/>
    </row>
    <row r="81" ht="15.75">
      <c r="K81" s="112"/>
    </row>
    <row r="82" ht="15.75">
      <c r="K82" s="112"/>
    </row>
    <row r="83" ht="15.75">
      <c r="K83" s="112"/>
    </row>
    <row r="84" ht="15.75">
      <c r="K84" s="112"/>
    </row>
    <row r="85" ht="15.75">
      <c r="K85" s="112"/>
    </row>
    <row r="86" ht="15.75">
      <c r="K86" s="112"/>
    </row>
    <row r="87" ht="15.75">
      <c r="K87" s="112"/>
    </row>
    <row r="88" ht="15.75">
      <c r="K88" s="112"/>
    </row>
    <row r="89" ht="15.75">
      <c r="K89" s="112"/>
    </row>
    <row r="90" ht="15.75">
      <c r="K90" s="112"/>
    </row>
    <row r="91" ht="15.75">
      <c r="K91" s="112"/>
    </row>
    <row r="92" ht="15.75">
      <c r="K92" s="112"/>
    </row>
    <row r="93" ht="15.75">
      <c r="K93" s="112"/>
    </row>
    <row r="94" ht="15.75">
      <c r="K94" s="112"/>
    </row>
    <row r="95" ht="15.75">
      <c r="K95" s="112"/>
    </row>
    <row r="96" ht="15.75">
      <c r="K96" s="112"/>
    </row>
    <row r="97" ht="15.75">
      <c r="K97" s="112"/>
    </row>
    <row r="98" ht="15.75">
      <c r="K98" s="112"/>
    </row>
    <row r="99" ht="15.75">
      <c r="K99" s="112"/>
    </row>
    <row r="100" ht="15.75">
      <c r="K100" s="112"/>
    </row>
    <row r="101" ht="15.75">
      <c r="K101" s="112"/>
    </row>
    <row r="102" ht="15.75">
      <c r="K102" s="112"/>
    </row>
    <row r="103" ht="15.75">
      <c r="K103" s="112"/>
    </row>
    <row r="104" ht="15.75">
      <c r="K104" s="112"/>
    </row>
    <row r="105" ht="15.75">
      <c r="K105" s="112"/>
    </row>
    <row r="106" ht="15.75">
      <c r="K106" s="112"/>
    </row>
    <row r="107" ht="15.75">
      <c r="K107" s="112"/>
    </row>
    <row r="108" ht="15.75">
      <c r="K108" s="112"/>
    </row>
    <row r="109" ht="15.75">
      <c r="K109" s="112"/>
    </row>
    <row r="110" ht="15.75">
      <c r="K110" s="112"/>
    </row>
    <row r="111" ht="15.75">
      <c r="K111" s="112"/>
    </row>
    <row r="112" ht="15.75">
      <c r="K112" s="112"/>
    </row>
    <row r="113" ht="15.75">
      <c r="K113" s="112"/>
    </row>
    <row r="114" ht="15.75">
      <c r="K114" s="112"/>
    </row>
    <row r="115" ht="15.75">
      <c r="K115" s="112"/>
    </row>
    <row r="116" ht="15.75">
      <c r="K116" s="112"/>
    </row>
    <row r="117" ht="15.75">
      <c r="K117" s="112"/>
    </row>
    <row r="118" ht="15.75">
      <c r="K118" s="112"/>
    </row>
    <row r="119" ht="15.75">
      <c r="K119" s="112"/>
    </row>
    <row r="120" ht="15.75">
      <c r="K120" s="112"/>
    </row>
    <row r="121" ht="15.75">
      <c r="K121" s="112"/>
    </row>
    <row r="122" ht="15.75">
      <c r="K122" s="112"/>
    </row>
    <row r="123" ht="15.75">
      <c r="K123" s="112"/>
    </row>
    <row r="124" ht="15.75">
      <c r="K124" s="112"/>
    </row>
    <row r="125" ht="15.75">
      <c r="K125" s="112"/>
    </row>
    <row r="126" ht="15.75">
      <c r="K126" s="112"/>
    </row>
    <row r="127" ht="15.75">
      <c r="K127" s="112"/>
    </row>
    <row r="128" ht="15.75">
      <c r="K128" s="112"/>
    </row>
    <row r="129" ht="15.75">
      <c r="K129" s="112"/>
    </row>
    <row r="130" ht="15.75">
      <c r="K130" s="112"/>
    </row>
    <row r="131" ht="15.75">
      <c r="K131" s="112"/>
    </row>
    <row r="132" ht="15.75">
      <c r="K132" s="112"/>
    </row>
    <row r="133" ht="15.75">
      <c r="K133" s="112"/>
    </row>
    <row r="134" ht="15.75">
      <c r="K134" s="112"/>
    </row>
    <row r="135" ht="15.75">
      <c r="K135" s="112"/>
    </row>
    <row r="136" ht="15.75">
      <c r="K136" s="112"/>
    </row>
    <row r="137" ht="15.75">
      <c r="K137" s="112"/>
    </row>
    <row r="138" ht="15.75">
      <c r="K138" s="112"/>
    </row>
    <row r="139" ht="15.75">
      <c r="K139" s="112"/>
    </row>
    <row r="140" ht="15.75">
      <c r="K140" s="112"/>
    </row>
    <row r="141" ht="15.75">
      <c r="K141" s="112"/>
    </row>
    <row r="142" ht="15.75">
      <c r="K142" s="112"/>
    </row>
    <row r="143" ht="15.75">
      <c r="K143" s="112"/>
    </row>
    <row r="144" ht="15.75">
      <c r="K144" s="112"/>
    </row>
    <row r="145" ht="15.75">
      <c r="K145" s="112"/>
    </row>
    <row r="146" ht="15.75">
      <c r="K146" s="112"/>
    </row>
    <row r="147" ht="15.75">
      <c r="K147" s="112"/>
    </row>
    <row r="148" ht="15.75">
      <c r="K148" s="112"/>
    </row>
    <row r="149" ht="15.75">
      <c r="K149" s="112"/>
    </row>
    <row r="150" ht="15.75">
      <c r="K150" s="112"/>
    </row>
    <row r="151" ht="15.75">
      <c r="K151" s="112"/>
    </row>
    <row r="152" ht="15.75">
      <c r="K152" s="112"/>
    </row>
    <row r="153" ht="15.75">
      <c r="K153" s="112"/>
    </row>
    <row r="154" ht="15.75">
      <c r="K154" s="112"/>
    </row>
    <row r="155" ht="15.75">
      <c r="K155" s="112"/>
    </row>
    <row r="156" ht="15.75">
      <c r="K156" s="112"/>
    </row>
    <row r="157" ht="15.75">
      <c r="K157" s="112"/>
    </row>
    <row r="158" ht="15.75">
      <c r="K158" s="112"/>
    </row>
    <row r="159" ht="15.75">
      <c r="K159" s="112"/>
    </row>
    <row r="160" ht="15.75">
      <c r="K160" s="112"/>
    </row>
    <row r="161" ht="15.75">
      <c r="K161" s="112"/>
    </row>
    <row r="162" ht="15.75">
      <c r="K162" s="112"/>
    </row>
    <row r="163" ht="15.75">
      <c r="K163" s="112"/>
    </row>
    <row r="164" ht="15.75">
      <c r="K164" s="112"/>
    </row>
    <row r="165" ht="15.75">
      <c r="K165" s="112"/>
    </row>
    <row r="166" ht="15.75">
      <c r="K166" s="112"/>
    </row>
    <row r="167" ht="15.75">
      <c r="K167" s="112"/>
    </row>
    <row r="168" ht="15.75">
      <c r="K168" s="112"/>
    </row>
    <row r="169" ht="15.75">
      <c r="K169" s="112"/>
    </row>
    <row r="170" ht="15.75">
      <c r="K170" s="112"/>
    </row>
    <row r="171" ht="15.75">
      <c r="K171" s="112"/>
    </row>
    <row r="172" ht="15.75">
      <c r="K172" s="112"/>
    </row>
    <row r="173" ht="15.75">
      <c r="K173" s="112"/>
    </row>
    <row r="174" ht="15.75">
      <c r="K174" s="112"/>
    </row>
    <row r="175" ht="15.75">
      <c r="K175" s="112"/>
    </row>
    <row r="176" ht="15.75">
      <c r="K176" s="112"/>
    </row>
    <row r="177" ht="15.75">
      <c r="K177" s="112"/>
    </row>
    <row r="178" ht="15.75">
      <c r="K178" s="112"/>
    </row>
    <row r="179" ht="15.75">
      <c r="K179" s="112"/>
    </row>
    <row r="180" ht="15.75">
      <c r="K180" s="112"/>
    </row>
    <row r="181" ht="15.75">
      <c r="K181" s="112"/>
    </row>
    <row r="182" ht="15.75">
      <c r="K182" s="112"/>
    </row>
    <row r="183" ht="15.75">
      <c r="K183" s="112"/>
    </row>
    <row r="184" ht="15.75">
      <c r="K184" s="112"/>
    </row>
    <row r="185" ht="15.75">
      <c r="K185" s="112"/>
    </row>
    <row r="186" ht="15.75">
      <c r="K186" s="112"/>
    </row>
    <row r="187" ht="15.75">
      <c r="K187" s="112"/>
    </row>
    <row r="188" ht="15.75">
      <c r="K188" s="112"/>
    </row>
    <row r="189" ht="15.75">
      <c r="K189" s="112"/>
    </row>
    <row r="190" ht="15.75">
      <c r="K190" s="112"/>
    </row>
    <row r="191" ht="15.75">
      <c r="K191" s="112"/>
    </row>
    <row r="192" ht="15.75">
      <c r="K192" s="112"/>
    </row>
    <row r="193" ht="15.75">
      <c r="K193" s="112"/>
    </row>
    <row r="194" ht="15.75">
      <c r="K194" s="112"/>
    </row>
    <row r="195" ht="15.75">
      <c r="K195" s="112"/>
    </row>
    <row r="196" ht="15.75">
      <c r="K196" s="112"/>
    </row>
    <row r="197" ht="15.75">
      <c r="K197" s="112"/>
    </row>
    <row r="198" ht="15.75">
      <c r="K198" s="112"/>
    </row>
    <row r="199" ht="15.75">
      <c r="K199" s="112"/>
    </row>
    <row r="200" ht="15.75">
      <c r="K200" s="112"/>
    </row>
    <row r="201" ht="15.75">
      <c r="K201" s="112"/>
    </row>
    <row r="202" ht="15.75">
      <c r="K202" s="112"/>
    </row>
    <row r="203" ht="15.75">
      <c r="K203" s="112"/>
    </row>
    <row r="204" ht="15.75">
      <c r="K204" s="112"/>
    </row>
    <row r="205" ht="15.75">
      <c r="K205" s="112"/>
    </row>
    <row r="206" ht="15.75">
      <c r="K206" s="112"/>
    </row>
    <row r="207" ht="15.75">
      <c r="K207" s="112"/>
    </row>
    <row r="208" ht="15.75">
      <c r="K208" s="112"/>
    </row>
    <row r="209" ht="15.75">
      <c r="K209" s="112"/>
    </row>
    <row r="210" ht="15.75">
      <c r="K210" s="112"/>
    </row>
    <row r="211" ht="15.75">
      <c r="K211" s="112"/>
    </row>
    <row r="212" ht="15.75">
      <c r="K212" s="112"/>
    </row>
    <row r="213" ht="15.75">
      <c r="K213" s="112"/>
    </row>
    <row r="214" ht="15.75">
      <c r="K214" s="112"/>
    </row>
    <row r="215" ht="15.75">
      <c r="K215" s="112"/>
    </row>
    <row r="216" ht="15.75">
      <c r="K216" s="112"/>
    </row>
    <row r="217" ht="15.75">
      <c r="K217" s="112"/>
    </row>
    <row r="218" ht="15.75">
      <c r="K218" s="112"/>
    </row>
    <row r="219" ht="15.75">
      <c r="K219" s="112"/>
    </row>
    <row r="220" ht="15.75">
      <c r="K220" s="112"/>
    </row>
    <row r="221" ht="15.75">
      <c r="K221" s="112"/>
    </row>
    <row r="222" ht="15.75">
      <c r="K222" s="112"/>
    </row>
    <row r="223" ht="15.75">
      <c r="K223" s="112"/>
    </row>
    <row r="224" ht="15.75">
      <c r="K224" s="112"/>
    </row>
    <row r="225" ht="15.75">
      <c r="K225" s="112"/>
    </row>
    <row r="226" ht="15.75">
      <c r="K226" s="112"/>
    </row>
    <row r="227" ht="15.75">
      <c r="K227" s="112"/>
    </row>
    <row r="228" ht="15.75">
      <c r="K228" s="112"/>
    </row>
    <row r="229" ht="15.75">
      <c r="K229" s="112"/>
    </row>
    <row r="230" ht="15.75">
      <c r="K230" s="112"/>
    </row>
    <row r="231" ht="15.75">
      <c r="K231" s="112"/>
    </row>
    <row r="232" ht="15.75">
      <c r="K232" s="112"/>
    </row>
    <row r="233" ht="15.75">
      <c r="K233" s="112"/>
    </row>
    <row r="234" ht="15.75">
      <c r="K234" s="112"/>
    </row>
    <row r="235" ht="15.75">
      <c r="K235" s="112"/>
    </row>
    <row r="236" ht="15.75">
      <c r="K236" s="112"/>
    </row>
    <row r="237" ht="15.75">
      <c r="K237" s="112"/>
    </row>
    <row r="238" ht="15.75">
      <c r="K238" s="112"/>
    </row>
    <row r="239" ht="15.75">
      <c r="K239" s="112"/>
    </row>
    <row r="240" ht="15.75">
      <c r="K240" s="112"/>
    </row>
    <row r="241" ht="15.75">
      <c r="K241" s="112"/>
    </row>
    <row r="242" ht="15.75">
      <c r="K242" s="112"/>
    </row>
    <row r="243" ht="15.75">
      <c r="K243" s="112"/>
    </row>
    <row r="244" ht="15.75">
      <c r="K244" s="112"/>
    </row>
    <row r="245" ht="15.75">
      <c r="K245" s="112"/>
    </row>
    <row r="246" ht="15.75">
      <c r="K246" s="112"/>
    </row>
    <row r="247" ht="15.75">
      <c r="K247" s="112"/>
    </row>
    <row r="248" ht="15.75">
      <c r="K248" s="112"/>
    </row>
    <row r="249" ht="15.75">
      <c r="K249" s="112"/>
    </row>
    <row r="250" ht="15.75">
      <c r="K250" s="112"/>
    </row>
    <row r="251" ht="15.75">
      <c r="K251" s="112"/>
    </row>
    <row r="252" ht="15.75">
      <c r="K252" s="112"/>
    </row>
    <row r="253" ht="15.75">
      <c r="K253" s="112"/>
    </row>
    <row r="254" ht="15.75">
      <c r="K254" s="112"/>
    </row>
    <row r="255" ht="15.75">
      <c r="K255" s="112"/>
    </row>
    <row r="256" ht="15.75">
      <c r="K256" s="112"/>
    </row>
    <row r="257" ht="15.75">
      <c r="K257" s="112"/>
    </row>
    <row r="258" ht="15.75">
      <c r="K258" s="112"/>
    </row>
    <row r="259" ht="15.75">
      <c r="K259" s="112"/>
    </row>
    <row r="260" ht="15.75">
      <c r="K260" s="112"/>
    </row>
    <row r="261" ht="15.75">
      <c r="K261" s="112"/>
    </row>
    <row r="262" ht="15.75">
      <c r="K262" s="112"/>
    </row>
    <row r="263" ht="15.75">
      <c r="K263" s="112"/>
    </row>
    <row r="264" ht="15.75">
      <c r="K264" s="112"/>
    </row>
    <row r="265" ht="15.75">
      <c r="K265" s="112"/>
    </row>
    <row r="266" ht="15.75">
      <c r="K266" s="112"/>
    </row>
    <row r="267" ht="15.75">
      <c r="K267" s="112"/>
    </row>
    <row r="268" ht="15.75">
      <c r="K268" s="112"/>
    </row>
    <row r="269" ht="15.75">
      <c r="K269" s="112"/>
    </row>
    <row r="270" ht="15.75">
      <c r="K270" s="112"/>
    </row>
    <row r="271" ht="15.75">
      <c r="K271" s="112"/>
    </row>
    <row r="272" ht="15.75">
      <c r="K272" s="112"/>
    </row>
    <row r="273" ht="15.75">
      <c r="K273" s="112"/>
    </row>
    <row r="274" ht="15.75">
      <c r="K274" s="112"/>
    </row>
    <row r="275" ht="15.75">
      <c r="K275" s="112"/>
    </row>
    <row r="276" ht="15.75">
      <c r="K276" s="112"/>
    </row>
    <row r="277" ht="15.75">
      <c r="K277" s="112"/>
    </row>
    <row r="278" ht="15.75">
      <c r="K278" s="112"/>
    </row>
    <row r="279" ht="15.75">
      <c r="K279" s="112"/>
    </row>
    <row r="280" ht="15.75">
      <c r="K280" s="112"/>
    </row>
    <row r="281" ht="15.75">
      <c r="K281" s="112"/>
    </row>
    <row r="282" ht="15.75">
      <c r="K282" s="112"/>
    </row>
    <row r="283" ht="15.75">
      <c r="K283" s="112"/>
    </row>
    <row r="284" ht="15.75">
      <c r="K284" s="112"/>
    </row>
    <row r="285" ht="15.75">
      <c r="K285" s="112"/>
    </row>
    <row r="286" ht="15.75">
      <c r="K286" s="112"/>
    </row>
    <row r="287" ht="15.75">
      <c r="K287" s="112"/>
    </row>
    <row r="288" ht="15.75">
      <c r="K288" s="112"/>
    </row>
    <row r="289" ht="15.75">
      <c r="K289" s="112"/>
    </row>
    <row r="290" ht="15.75">
      <c r="K290" s="112"/>
    </row>
    <row r="291" ht="15.75">
      <c r="K291" s="112"/>
    </row>
    <row r="292" ht="15.75">
      <c r="K292" s="112"/>
    </row>
    <row r="293" ht="15.75">
      <c r="K293" s="112"/>
    </row>
    <row r="294" ht="15.75">
      <c r="K294" s="112"/>
    </row>
    <row r="295" ht="15.75">
      <c r="K295" s="112"/>
    </row>
    <row r="296" ht="15.75">
      <c r="K296" s="112"/>
    </row>
    <row r="297" ht="15.75">
      <c r="K297" s="112"/>
    </row>
    <row r="298" ht="15.75">
      <c r="K298" s="112"/>
    </row>
    <row r="299" ht="15.75">
      <c r="K299" s="112"/>
    </row>
    <row r="300" ht="15.75">
      <c r="K300" s="112"/>
    </row>
    <row r="301" ht="15.75">
      <c r="K301" s="112"/>
    </row>
    <row r="302" ht="15.75">
      <c r="K302" s="112"/>
    </row>
    <row r="303" ht="15.75">
      <c r="K303" s="112"/>
    </row>
    <row r="304" ht="15.75">
      <c r="K304" s="112"/>
    </row>
    <row r="305" ht="15.75">
      <c r="K305" s="112"/>
    </row>
    <row r="306" ht="15.75">
      <c r="K306" s="112"/>
    </row>
    <row r="307" ht="15.75">
      <c r="K307" s="112"/>
    </row>
    <row r="308" ht="15.75">
      <c r="K308" s="112"/>
    </row>
    <row r="309" ht="15.75">
      <c r="K309" s="112"/>
    </row>
    <row r="310" ht="15.75">
      <c r="K310" s="112"/>
    </row>
    <row r="311" ht="15.75">
      <c r="K311" s="112"/>
    </row>
    <row r="312" ht="15.75">
      <c r="K312" s="112"/>
    </row>
    <row r="313" ht="15.75">
      <c r="K313" s="112"/>
    </row>
    <row r="314" ht="15.75">
      <c r="K314" s="112"/>
    </row>
    <row r="315" ht="15.75">
      <c r="K315" s="112"/>
    </row>
    <row r="316" ht="15.75">
      <c r="K316" s="112"/>
    </row>
    <row r="317" ht="15.75">
      <c r="K317" s="112"/>
    </row>
    <row r="318" ht="15.75">
      <c r="K318" s="112"/>
    </row>
    <row r="319" ht="15.75">
      <c r="K319" s="112"/>
    </row>
    <row r="320" ht="15.75">
      <c r="K320" s="112"/>
    </row>
    <row r="321" ht="15.75">
      <c r="K321" s="112"/>
    </row>
    <row r="322" ht="15.75">
      <c r="K322" s="112"/>
    </row>
    <row r="323" ht="15.75">
      <c r="K323" s="112"/>
    </row>
    <row r="324" ht="15.75">
      <c r="K324" s="112"/>
    </row>
    <row r="325" ht="15.75">
      <c r="K325" s="112"/>
    </row>
    <row r="326" ht="15.75">
      <c r="K326" s="112"/>
    </row>
    <row r="327" ht="15.75">
      <c r="K327" s="112"/>
    </row>
    <row r="328" ht="15.75">
      <c r="K328" s="112"/>
    </row>
    <row r="329" ht="15.75">
      <c r="K329" s="112"/>
    </row>
    <row r="330" ht="15.75">
      <c r="K330" s="112"/>
    </row>
    <row r="331" ht="15.75">
      <c r="K331" s="112"/>
    </row>
    <row r="332" ht="15.75">
      <c r="K332" s="112"/>
    </row>
    <row r="333" ht="15.75">
      <c r="K333" s="112"/>
    </row>
    <row r="334" ht="15.75">
      <c r="K334" s="112"/>
    </row>
    <row r="335" ht="15.75">
      <c r="K335" s="112"/>
    </row>
    <row r="336" ht="15.75">
      <c r="K336" s="112"/>
    </row>
    <row r="337" ht="15.75">
      <c r="K337" s="112"/>
    </row>
    <row r="338" ht="15.75">
      <c r="K338" s="112"/>
    </row>
    <row r="339" ht="15.75">
      <c r="K339" s="112"/>
    </row>
    <row r="340" ht="15.75">
      <c r="K340" s="112"/>
    </row>
    <row r="341" ht="15.75">
      <c r="K341" s="112"/>
    </row>
    <row r="342" ht="15.75">
      <c r="K342" s="112"/>
    </row>
    <row r="343" ht="15.75">
      <c r="K343" s="112"/>
    </row>
    <row r="344" ht="15.75">
      <c r="K344" s="112"/>
    </row>
    <row r="345" ht="15.75">
      <c r="K345" s="112"/>
    </row>
    <row r="346" ht="15.75">
      <c r="K346" s="112"/>
    </row>
    <row r="347" ht="15.75">
      <c r="K347" s="112"/>
    </row>
    <row r="348" ht="15.75">
      <c r="K348" s="112"/>
    </row>
    <row r="349" ht="15.75">
      <c r="K349" s="112"/>
    </row>
    <row r="350" ht="15.75">
      <c r="K350" s="112"/>
    </row>
    <row r="351" ht="15.75">
      <c r="K351" s="112"/>
    </row>
    <row r="352" ht="15.75">
      <c r="K352" s="112"/>
    </row>
    <row r="353" ht="15.75">
      <c r="K353" s="112"/>
    </row>
    <row r="354" ht="15.75">
      <c r="K354" s="112"/>
    </row>
    <row r="355" ht="15.75">
      <c r="K355" s="112"/>
    </row>
    <row r="356" ht="15.75">
      <c r="K356" s="112"/>
    </row>
    <row r="357" ht="15.75">
      <c r="K357" s="112"/>
    </row>
    <row r="358" ht="15.75">
      <c r="K358" s="112"/>
    </row>
    <row r="359" ht="15.75">
      <c r="K359" s="112"/>
    </row>
    <row r="360" ht="15.75">
      <c r="K360" s="112"/>
    </row>
    <row r="361" ht="15.75">
      <c r="K361" s="112"/>
    </row>
    <row r="362" ht="15.75">
      <c r="K362" s="112"/>
    </row>
    <row r="363" ht="15.75">
      <c r="K363" s="112"/>
    </row>
    <row r="364" ht="15.75">
      <c r="K364" s="112"/>
    </row>
    <row r="365" ht="15.75">
      <c r="K365" s="112"/>
    </row>
    <row r="366" ht="15.75">
      <c r="K366" s="112"/>
    </row>
    <row r="367" ht="15.75">
      <c r="K367" s="112"/>
    </row>
    <row r="368" ht="15.75">
      <c r="K368" s="112"/>
    </row>
    <row r="369" ht="15.75">
      <c r="K369" s="112"/>
    </row>
    <row r="370" ht="15.75">
      <c r="K370" s="112"/>
    </row>
    <row r="371" ht="15.75">
      <c r="K371" s="112"/>
    </row>
    <row r="372" ht="15.75">
      <c r="K372" s="112"/>
    </row>
    <row r="373" ht="15.75">
      <c r="K373" s="112"/>
    </row>
    <row r="374" ht="15.75">
      <c r="K374" s="112"/>
    </row>
    <row r="375" ht="15.75">
      <c r="K375" s="112"/>
    </row>
    <row r="376" ht="15.75">
      <c r="K376" s="112"/>
    </row>
    <row r="377" ht="15.75">
      <c r="K377" s="112"/>
    </row>
    <row r="378" ht="15.75">
      <c r="K378" s="112"/>
    </row>
    <row r="379" ht="15.75">
      <c r="K379" s="112"/>
    </row>
    <row r="380" ht="15.75">
      <c r="K380" s="112"/>
    </row>
    <row r="381" ht="15.75">
      <c r="K381" s="112"/>
    </row>
    <row r="382" ht="15.75">
      <c r="K382" s="112"/>
    </row>
    <row r="383" ht="15.75">
      <c r="K383" s="112"/>
    </row>
    <row r="384" ht="15.75">
      <c r="K384" s="112"/>
    </row>
    <row r="385" ht="15.75">
      <c r="K385" s="112"/>
    </row>
    <row r="386" ht="15.75">
      <c r="K386" s="112"/>
    </row>
    <row r="387" ht="15.75">
      <c r="K387" s="112"/>
    </row>
    <row r="388" ht="15.75">
      <c r="K388" s="112"/>
    </row>
    <row r="389" ht="15.75">
      <c r="K389" s="112"/>
    </row>
    <row r="390" ht="15.75">
      <c r="K390" s="112"/>
    </row>
    <row r="391" ht="15.75">
      <c r="K391" s="112"/>
    </row>
    <row r="392" ht="15.75">
      <c r="K392" s="112"/>
    </row>
    <row r="393" ht="15.75">
      <c r="K393" s="112"/>
    </row>
    <row r="394" ht="15.75">
      <c r="K394" s="112"/>
    </row>
    <row r="395" ht="15.75">
      <c r="K395" s="112"/>
    </row>
    <row r="396" ht="15.75">
      <c r="K396" s="112"/>
    </row>
    <row r="397" ht="15.75">
      <c r="K397" s="112"/>
    </row>
    <row r="398" ht="15.75">
      <c r="K398" s="112"/>
    </row>
    <row r="399" ht="15.75">
      <c r="K399" s="112"/>
    </row>
    <row r="400" ht="15.75">
      <c r="K400" s="112"/>
    </row>
    <row r="401" ht="15.75">
      <c r="K401" s="112"/>
    </row>
    <row r="402" ht="15.75">
      <c r="K402" s="112"/>
    </row>
    <row r="403" ht="15.75">
      <c r="K403" s="112"/>
    </row>
    <row r="404" ht="15.75">
      <c r="K404" s="112"/>
    </row>
    <row r="405" ht="15.75">
      <c r="K405" s="112"/>
    </row>
    <row r="406" ht="15.75">
      <c r="K406" s="112"/>
    </row>
    <row r="407" ht="15.75">
      <c r="K407" s="112"/>
    </row>
    <row r="408" ht="15.75">
      <c r="K408" s="112"/>
    </row>
    <row r="409" ht="15.75">
      <c r="K409" s="112"/>
    </row>
    <row r="410" ht="15.75">
      <c r="K410" s="112"/>
    </row>
    <row r="411" ht="15.75">
      <c r="K411" s="112"/>
    </row>
    <row r="412" ht="15.75">
      <c r="K412" s="112"/>
    </row>
    <row r="413" ht="15.75">
      <c r="K413" s="112"/>
    </row>
    <row r="414" ht="15.75">
      <c r="K414" s="112"/>
    </row>
    <row r="415" ht="15.75">
      <c r="K415" s="112"/>
    </row>
    <row r="416" ht="15.75">
      <c r="K416" s="112"/>
    </row>
    <row r="417" ht="15.75">
      <c r="K417" s="112"/>
    </row>
    <row r="418" ht="15.75">
      <c r="K418" s="112"/>
    </row>
    <row r="419" ht="15.75">
      <c r="K419" s="112"/>
    </row>
    <row r="420" ht="15.75">
      <c r="K420" s="112"/>
    </row>
    <row r="421" ht="15.75">
      <c r="K421" s="112"/>
    </row>
    <row r="422" ht="15.75">
      <c r="K422" s="112"/>
    </row>
    <row r="423" ht="15.75">
      <c r="K423" s="112"/>
    </row>
    <row r="424" ht="15.75">
      <c r="K424" s="112"/>
    </row>
    <row r="425" ht="15.75">
      <c r="K425" s="112"/>
    </row>
    <row r="426" ht="15.75">
      <c r="K426" s="112"/>
    </row>
    <row r="427" ht="15.75">
      <c r="K427" s="112"/>
    </row>
    <row r="428" ht="15.75">
      <c r="K428" s="112"/>
    </row>
    <row r="429" ht="15.75">
      <c r="K429" s="112"/>
    </row>
    <row r="430" ht="15.75">
      <c r="K430" s="112"/>
    </row>
    <row r="431" ht="15.75">
      <c r="K431" s="112"/>
    </row>
    <row r="432" ht="15.75">
      <c r="K432" s="112"/>
    </row>
    <row r="433" ht="15.75">
      <c r="K433" s="112"/>
    </row>
    <row r="434" ht="15.75">
      <c r="K434" s="112"/>
    </row>
    <row r="435" ht="15.75">
      <c r="K435" s="112"/>
    </row>
    <row r="436" ht="15.75">
      <c r="K436" s="112"/>
    </row>
    <row r="437" ht="15.75">
      <c r="K437" s="112"/>
    </row>
    <row r="438" ht="15.75">
      <c r="K438" s="112"/>
    </row>
    <row r="439" ht="15.75">
      <c r="K439" s="112"/>
    </row>
    <row r="440" ht="15.75">
      <c r="K440" s="112"/>
    </row>
    <row r="441" ht="15.75">
      <c r="K441" s="112"/>
    </row>
    <row r="442" ht="15.75">
      <c r="K442" s="112"/>
    </row>
    <row r="443" ht="15.75">
      <c r="K443" s="112"/>
    </row>
    <row r="444" ht="15.75">
      <c r="K444" s="112"/>
    </row>
    <row r="445" ht="15.75">
      <c r="K445" s="112"/>
    </row>
    <row r="446" ht="15.75">
      <c r="K446" s="112"/>
    </row>
    <row r="447" ht="15.75">
      <c r="K447" s="112"/>
    </row>
    <row r="448" ht="15.75">
      <c r="K448" s="112"/>
    </row>
    <row r="449" ht="15.75">
      <c r="K449" s="112"/>
    </row>
    <row r="450" ht="15.75">
      <c r="K450" s="112"/>
    </row>
    <row r="451" ht="15.75">
      <c r="K451" s="112"/>
    </row>
    <row r="452" ht="15.75">
      <c r="K452" s="112"/>
    </row>
    <row r="453" ht="15.75">
      <c r="K453" s="112"/>
    </row>
    <row r="454" ht="15.75">
      <c r="K454" s="112"/>
    </row>
    <row r="455" ht="15.75">
      <c r="K455" s="112"/>
    </row>
    <row r="456" ht="15.75">
      <c r="K456" s="112"/>
    </row>
    <row r="457" ht="15.75">
      <c r="K457" s="112"/>
    </row>
    <row r="458" ht="15.75">
      <c r="K458" s="112"/>
    </row>
    <row r="459" ht="15.75">
      <c r="K459" s="112"/>
    </row>
    <row r="460" ht="15.75">
      <c r="K460" s="112"/>
    </row>
    <row r="461" ht="15.75">
      <c r="K461" s="112"/>
    </row>
    <row r="462" ht="15.75">
      <c r="K462" s="112"/>
    </row>
    <row r="463" ht="15.75">
      <c r="K463" s="112"/>
    </row>
    <row r="464" ht="15.75">
      <c r="K464" s="112"/>
    </row>
    <row r="465" ht="15.75">
      <c r="K465" s="112"/>
    </row>
    <row r="466" ht="15.75">
      <c r="K466" s="112"/>
    </row>
    <row r="467" ht="15.75">
      <c r="K467" s="112"/>
    </row>
    <row r="468" ht="15.75">
      <c r="K468" s="112"/>
    </row>
    <row r="469" ht="15.75">
      <c r="K469" s="112"/>
    </row>
    <row r="470" ht="15.75">
      <c r="K470" s="112"/>
    </row>
    <row r="471" ht="15.75">
      <c r="K471" s="112"/>
    </row>
    <row r="472" ht="15.75">
      <c r="K472" s="112"/>
    </row>
    <row r="473" ht="15.75">
      <c r="K473" s="112"/>
    </row>
    <row r="474" ht="15.75">
      <c r="K474" s="112"/>
    </row>
    <row r="475" ht="15.75">
      <c r="K475" s="112"/>
    </row>
    <row r="476" ht="15.75">
      <c r="K476" s="112"/>
    </row>
    <row r="477" ht="15.75">
      <c r="K477" s="112"/>
    </row>
    <row r="478" ht="15.75">
      <c r="K478" s="112"/>
    </row>
    <row r="479" ht="15.75">
      <c r="K479" s="112"/>
    </row>
    <row r="480" ht="15.75">
      <c r="K480" s="112"/>
    </row>
    <row r="481" ht="15.75">
      <c r="K481" s="112"/>
    </row>
    <row r="482" ht="15.75">
      <c r="K482" s="112"/>
    </row>
    <row r="483" ht="15.75">
      <c r="K483" s="112"/>
    </row>
    <row r="484" ht="15.75">
      <c r="K484" s="112"/>
    </row>
    <row r="485" ht="15.75">
      <c r="K485" s="112"/>
    </row>
    <row r="486" ht="15.75">
      <c r="K486" s="112"/>
    </row>
  </sheetData>
  <printOptions/>
  <pageMargins left="0.75" right="0.75" top="1" bottom="1" header="0.5" footer="0.5"/>
  <pageSetup fitToHeight="2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00"/>
  <sheetViews>
    <sheetView showGridLines="0" view="pageBreakPreview" zoomScale="67" zoomScaleNormal="75" zoomScaleSheetLayoutView="67" workbookViewId="0" topLeftCell="A44">
      <selection activeCell="N17" sqref="N17"/>
    </sheetView>
  </sheetViews>
  <sheetFormatPr defaultColWidth="9.77734375" defaultRowHeight="15.75"/>
  <cols>
    <col min="1" max="1" width="2.77734375" style="3" customWidth="1"/>
    <col min="2" max="2" width="5.3359375" style="3" customWidth="1"/>
    <col min="3" max="3" width="3.77734375" style="3" customWidth="1"/>
    <col min="4" max="4" width="7.88671875" style="3" customWidth="1"/>
    <col min="5" max="10" width="9.77734375" style="3" customWidth="1"/>
    <col min="11" max="11" width="6.6640625" style="3" customWidth="1"/>
    <col min="12" max="12" width="0.88671875" style="3" customWidth="1"/>
    <col min="13" max="13" width="10.99609375" style="21" customWidth="1"/>
    <col min="14" max="14" width="10.99609375" style="3" customWidth="1"/>
    <col min="15" max="15" width="0.88671875" style="3" customWidth="1"/>
    <col min="16" max="16" width="11.3359375" style="3" customWidth="1"/>
    <col min="17" max="16384" width="9.77734375" style="3" customWidth="1"/>
  </cols>
  <sheetData>
    <row r="1" spans="1:14" s="20" customFormat="1" ht="37.5" customHeight="1">
      <c r="A1" s="67" t="s">
        <v>190</v>
      </c>
      <c r="B1" s="39"/>
      <c r="C1" s="39"/>
      <c r="D1" s="39"/>
      <c r="E1" s="39"/>
      <c r="F1" s="39"/>
      <c r="G1" s="39"/>
      <c r="H1" s="39"/>
      <c r="I1" s="39"/>
      <c r="J1" s="39"/>
      <c r="K1" s="19"/>
      <c r="L1" s="19"/>
      <c r="M1" s="177"/>
      <c r="N1" s="19"/>
    </row>
    <row r="2" spans="13:16" ht="15">
      <c r="M2" s="10"/>
      <c r="N2" s="10"/>
      <c r="P2" s="24"/>
    </row>
    <row r="3" spans="13:16" ht="19.5" customHeight="1">
      <c r="M3" s="413" t="s">
        <v>38</v>
      </c>
      <c r="N3" s="413"/>
      <c r="P3" s="355" t="s">
        <v>81</v>
      </c>
    </row>
    <row r="4" spans="1:16" ht="19.5" customHeight="1" thickBot="1">
      <c r="A4" s="180" t="s">
        <v>39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149" t="s">
        <v>102</v>
      </c>
      <c r="N4" s="150" t="s">
        <v>67</v>
      </c>
      <c r="O4" s="1"/>
      <c r="P4" s="150" t="s">
        <v>67</v>
      </c>
    </row>
    <row r="5" spans="1:16" ht="22.5" customHeight="1">
      <c r="A5" s="181" t="s">
        <v>167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182"/>
      <c r="N5" s="183"/>
      <c r="O5" s="183"/>
      <c r="P5" s="183"/>
    </row>
    <row r="6" spans="2:16" ht="22.5" customHeight="1">
      <c r="B6" s="3" t="s">
        <v>40</v>
      </c>
      <c r="M6" s="314">
        <v>46426</v>
      </c>
      <c r="N6" s="156">
        <v>51936</v>
      </c>
      <c r="O6" s="156"/>
      <c r="P6" s="156">
        <v>51232</v>
      </c>
    </row>
    <row r="7" spans="2:16" ht="22.5" customHeight="1">
      <c r="B7" s="3" t="s">
        <v>41</v>
      </c>
      <c r="M7" s="314">
        <v>54206</v>
      </c>
      <c r="N7" s="156">
        <v>45051</v>
      </c>
      <c r="O7" s="156"/>
      <c r="P7" s="156">
        <v>48594</v>
      </c>
    </row>
    <row r="8" spans="2:16" ht="22.5" customHeight="1">
      <c r="B8" s="3" t="s">
        <v>42</v>
      </c>
      <c r="M8" s="314">
        <v>10347</v>
      </c>
      <c r="N8" s="156">
        <v>9290</v>
      </c>
      <c r="O8" s="156"/>
      <c r="P8" s="156">
        <v>10303</v>
      </c>
    </row>
    <row r="9" spans="2:16" ht="22.5" customHeight="1">
      <c r="B9" s="3" t="s">
        <v>43</v>
      </c>
      <c r="M9" s="314">
        <v>4701</v>
      </c>
      <c r="N9" s="156">
        <v>5435</v>
      </c>
      <c r="O9" s="156"/>
      <c r="P9" s="156">
        <v>3875</v>
      </c>
    </row>
    <row r="10" spans="1:16" ht="22.5" customHeight="1">
      <c r="A10" s="8"/>
      <c r="B10" s="8" t="s">
        <v>168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154">
        <v>4552</v>
      </c>
      <c r="N10" s="47">
        <v>4711</v>
      </c>
      <c r="O10" s="47"/>
      <c r="P10" s="47">
        <v>4507</v>
      </c>
    </row>
    <row r="11" spans="1:16" ht="22.5" customHeight="1">
      <c r="A11" s="18" t="s">
        <v>44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326">
        <f>SUM(M6:M10)</f>
        <v>120232</v>
      </c>
      <c r="N11" s="327">
        <f>SUM(N6:N10)</f>
        <v>116423</v>
      </c>
      <c r="O11" s="327"/>
      <c r="P11" s="327">
        <f>SUM(P6:P10)</f>
        <v>118511</v>
      </c>
    </row>
    <row r="12" spans="1:16" ht="22.5" customHeight="1">
      <c r="A12" s="3" t="s">
        <v>45</v>
      </c>
      <c r="M12" s="314">
        <v>18290</v>
      </c>
      <c r="N12" s="156">
        <v>18720</v>
      </c>
      <c r="O12" s="156"/>
      <c r="P12" s="156">
        <v>18323</v>
      </c>
    </row>
    <row r="13" spans="1:16" ht="22.5" customHeight="1">
      <c r="A13" s="3" t="s">
        <v>65</v>
      </c>
      <c r="M13" s="314">
        <v>8690</v>
      </c>
      <c r="N13" s="156">
        <v>8941</v>
      </c>
      <c r="O13" s="156"/>
      <c r="P13" s="156">
        <v>8603</v>
      </c>
    </row>
    <row r="14" spans="1:16" ht="22.5" customHeight="1">
      <c r="A14" s="3" t="s">
        <v>60</v>
      </c>
      <c r="M14" s="314">
        <v>1706</v>
      </c>
      <c r="N14" s="156">
        <v>1519</v>
      </c>
      <c r="O14" s="156"/>
      <c r="P14" s="156">
        <v>1611</v>
      </c>
    </row>
    <row r="15" spans="1:16" ht="22.5" customHeight="1">
      <c r="A15" s="3" t="s">
        <v>57</v>
      </c>
      <c r="M15" s="314"/>
      <c r="N15" s="156"/>
      <c r="O15" s="156"/>
      <c r="P15" s="156"/>
    </row>
    <row r="16" spans="2:16" ht="22.5" customHeight="1">
      <c r="B16" s="3" t="s">
        <v>245</v>
      </c>
      <c r="M16" s="314">
        <v>24</v>
      </c>
      <c r="N16" s="156">
        <v>94</v>
      </c>
      <c r="O16" s="156"/>
      <c r="P16" s="156">
        <v>38</v>
      </c>
    </row>
    <row r="17" spans="2:16" ht="22.5" customHeight="1">
      <c r="B17" s="3" t="s">
        <v>277</v>
      </c>
      <c r="M17" s="314">
        <v>-183</v>
      </c>
      <c r="N17" s="405">
        <v>0</v>
      </c>
      <c r="O17" s="156"/>
      <c r="P17" s="405">
        <v>0</v>
      </c>
    </row>
    <row r="18" spans="2:16" ht="22.5" customHeight="1">
      <c r="B18" s="3" t="s">
        <v>246</v>
      </c>
      <c r="M18" s="314"/>
      <c r="N18" s="156"/>
      <c r="O18" s="156"/>
      <c r="P18" s="156"/>
    </row>
    <row r="19" spans="4:16" ht="22.5" customHeight="1">
      <c r="D19" s="16" t="s">
        <v>46</v>
      </c>
      <c r="E19" s="16"/>
      <c r="M19" s="314">
        <v>-1419</v>
      </c>
      <c r="N19" s="156">
        <v>-1824</v>
      </c>
      <c r="O19" s="156">
        <v>69</v>
      </c>
      <c r="P19" s="156">
        <v>-1568</v>
      </c>
    </row>
    <row r="20" spans="1:16" ht="22.5" customHeight="1">
      <c r="A20" s="8"/>
      <c r="B20" s="8"/>
      <c r="C20" s="8"/>
      <c r="D20" s="184" t="s">
        <v>47</v>
      </c>
      <c r="E20" s="184"/>
      <c r="F20" s="8"/>
      <c r="G20" s="8"/>
      <c r="H20" s="8"/>
      <c r="I20" s="8"/>
      <c r="J20" s="8"/>
      <c r="K20" s="8"/>
      <c r="L20" s="8"/>
      <c r="M20" s="154">
        <v>-178</v>
      </c>
      <c r="N20" s="47">
        <v>-165</v>
      </c>
      <c r="O20" s="47"/>
      <c r="P20" s="47">
        <v>-167</v>
      </c>
    </row>
    <row r="21" spans="5:16" ht="22.5" customHeight="1">
      <c r="E21" s="16"/>
      <c r="J21" s="4"/>
      <c r="K21" s="4"/>
      <c r="L21" s="4"/>
      <c r="M21" s="175">
        <f>SUM(M16:M20)</f>
        <v>-1756</v>
      </c>
      <c r="N21" s="49">
        <f>SUM(N16:N20)</f>
        <v>-1895</v>
      </c>
      <c r="O21" s="156"/>
      <c r="P21" s="156">
        <f>SUM(P16:P20)</f>
        <v>-1697</v>
      </c>
    </row>
    <row r="22" spans="1:16" ht="22.5" customHeight="1">
      <c r="A22" s="4" t="s">
        <v>95</v>
      </c>
      <c r="J22" s="4"/>
      <c r="K22" s="4"/>
      <c r="L22" s="4"/>
      <c r="M22" s="175">
        <v>3139</v>
      </c>
      <c r="N22" s="49">
        <v>2912</v>
      </c>
      <c r="O22" s="156"/>
      <c r="P22" s="156">
        <v>2952</v>
      </c>
    </row>
    <row r="23" spans="1:16" ht="22.5" customHeight="1">
      <c r="A23" s="3" t="s">
        <v>96</v>
      </c>
      <c r="J23" s="4"/>
      <c r="K23" s="4"/>
      <c r="L23" s="4"/>
      <c r="M23" s="175">
        <v>-172</v>
      </c>
      <c r="N23" s="49">
        <v>-162</v>
      </c>
      <c r="O23" s="49"/>
      <c r="P23" s="49">
        <v>-322</v>
      </c>
    </row>
    <row r="24" spans="1:16" ht="22.5" customHeight="1">
      <c r="A24" s="3" t="s">
        <v>169</v>
      </c>
      <c r="J24" s="4"/>
      <c r="K24" s="4"/>
      <c r="L24" s="4"/>
      <c r="M24" s="175">
        <v>-3231</v>
      </c>
      <c r="N24" s="49">
        <v>-1676</v>
      </c>
      <c r="O24" s="49"/>
      <c r="P24" s="49">
        <v>-2652</v>
      </c>
    </row>
    <row r="25" spans="1:16" ht="22.5" customHeight="1">
      <c r="A25" s="8" t="s">
        <v>323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154">
        <v>-325</v>
      </c>
      <c r="N25" s="47">
        <v>-514</v>
      </c>
      <c r="O25" s="47"/>
      <c r="P25" s="217">
        <v>325</v>
      </c>
    </row>
    <row r="26" spans="13:16" ht="22.5" customHeight="1">
      <c r="M26" s="314">
        <f>M11+M12+M13+M14+M21+M22+M23+M25+M24</f>
        <v>146573</v>
      </c>
      <c r="N26" s="156">
        <f>N11+N12+N13+N14+N21+N22+N23+N25+N24</f>
        <v>144268</v>
      </c>
      <c r="O26" s="156">
        <f>O11+O12+O13+O14+O21+O22+O23+O25+O24</f>
        <v>0</v>
      </c>
      <c r="P26" s="156">
        <f>P11+P12+P13+P14+P21+P22+P23+P25+P24</f>
        <v>145654</v>
      </c>
    </row>
    <row r="27" spans="1:16" ht="22.5" customHeight="1">
      <c r="A27" s="3" t="s">
        <v>170</v>
      </c>
      <c r="M27" s="314"/>
      <c r="N27" s="156"/>
      <c r="O27" s="156"/>
      <c r="P27" s="156"/>
    </row>
    <row r="28" spans="2:16" ht="22.5" customHeight="1">
      <c r="B28" s="3" t="s">
        <v>112</v>
      </c>
      <c r="M28" s="314">
        <v>-103311</v>
      </c>
      <c r="N28" s="156">
        <v>-104621</v>
      </c>
      <c r="O28" s="156"/>
      <c r="P28" s="156">
        <v>-105939</v>
      </c>
    </row>
    <row r="29" spans="2:16" ht="22.5" customHeight="1">
      <c r="B29" s="3" t="s">
        <v>143</v>
      </c>
      <c r="M29" s="314">
        <v>-25409</v>
      </c>
      <c r="N29" s="156">
        <v>-23694</v>
      </c>
      <c r="O29" s="156"/>
      <c r="P29" s="156">
        <v>-23585</v>
      </c>
    </row>
    <row r="30" spans="2:16" ht="22.5" customHeight="1">
      <c r="B30" s="3" t="s">
        <v>3</v>
      </c>
      <c r="M30" s="314">
        <v>-4557</v>
      </c>
      <c r="N30" s="156">
        <v>-2945</v>
      </c>
      <c r="O30" s="156"/>
      <c r="P30" s="156">
        <v>-3340</v>
      </c>
    </row>
    <row r="31" spans="1:16" ht="22.5" customHeight="1">
      <c r="A31" s="8"/>
      <c r="B31" s="8" t="s">
        <v>72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174">
        <v>-614</v>
      </c>
      <c r="N31" s="93">
        <v>-570</v>
      </c>
      <c r="O31" s="47"/>
      <c r="P31" s="93">
        <v>-593</v>
      </c>
    </row>
    <row r="32" spans="13:16" ht="22.5" customHeight="1">
      <c r="M32" s="314">
        <f>SUM(M28:M31)</f>
        <v>-133891</v>
      </c>
      <c r="N32" s="156">
        <f>SUM(N28:N31)</f>
        <v>-131830</v>
      </c>
      <c r="O32" s="156"/>
      <c r="P32" s="195">
        <f>SUM(P28:P31)</f>
        <v>-133457</v>
      </c>
    </row>
    <row r="33" spans="1:16" ht="22.5" customHeight="1">
      <c r="A33" s="8" t="s">
        <v>48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154">
        <v>4718</v>
      </c>
      <c r="N33" s="47">
        <v>4902</v>
      </c>
      <c r="O33" s="47"/>
      <c r="P33" s="47">
        <v>4813</v>
      </c>
    </row>
    <row r="34" spans="1:17" ht="22.5" customHeight="1">
      <c r="A34" s="3" t="s">
        <v>278</v>
      </c>
      <c r="F34" s="61"/>
      <c r="M34" s="314"/>
      <c r="N34" s="156"/>
      <c r="O34" s="156"/>
      <c r="P34" s="156"/>
      <c r="Q34" s="58"/>
    </row>
    <row r="35" spans="1:16" ht="22.5" customHeight="1">
      <c r="A35" s="3" t="s">
        <v>279</v>
      </c>
      <c r="F35" s="61"/>
      <c r="M35" s="328">
        <f>SUM(M32,M33)</f>
        <v>-129173</v>
      </c>
      <c r="N35" s="195">
        <f>SUM(N32,N33)</f>
        <v>-126928</v>
      </c>
      <c r="O35" s="195">
        <f>SUM(O32,O33)</f>
        <v>0</v>
      </c>
      <c r="P35" s="195">
        <f>SUM(P32,P33)</f>
        <v>-128644</v>
      </c>
    </row>
    <row r="36" spans="1:16" ht="22.5" customHeight="1">
      <c r="A36" s="3" t="s">
        <v>216</v>
      </c>
      <c r="F36" s="61"/>
      <c r="G36" s="4"/>
      <c r="H36" s="4"/>
      <c r="I36" s="4"/>
      <c r="J36" s="4"/>
      <c r="K36" s="4"/>
      <c r="M36" s="314">
        <v>-8172</v>
      </c>
      <c r="N36" s="195">
        <v>-8340</v>
      </c>
      <c r="O36" s="195"/>
      <c r="P36" s="195">
        <v>-8040</v>
      </c>
    </row>
    <row r="37" spans="1:16" s="4" customFormat="1" ht="22.5" customHeight="1">
      <c r="A37" s="3" t="s">
        <v>97</v>
      </c>
      <c r="B37" s="3"/>
      <c r="C37" s="3"/>
      <c r="D37" s="3"/>
      <c r="E37" s="3"/>
      <c r="F37" s="63"/>
      <c r="K37" s="8"/>
      <c r="L37" s="8"/>
      <c r="M37" s="154">
        <v>-124</v>
      </c>
      <c r="N37" s="217">
        <v>-119</v>
      </c>
      <c r="O37" s="217"/>
      <c r="P37" s="217">
        <v>-137</v>
      </c>
    </row>
    <row r="38" spans="1:16" ht="22.5" customHeight="1">
      <c r="A38" s="18" t="s">
        <v>49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68">
        <f>SUM(M26,M35,M36,M37)</f>
        <v>9104</v>
      </c>
      <c r="N38" s="170">
        <f>SUM(N26,N35,N36,N37)</f>
        <v>8881</v>
      </c>
      <c r="O38" s="170">
        <f>SUM(O26,O35,O36,O37)</f>
        <v>0</v>
      </c>
      <c r="P38" s="170">
        <f>SUM(P26,P35,P36,P37)</f>
        <v>8833</v>
      </c>
    </row>
    <row r="39" spans="1:16" ht="19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28"/>
      <c r="N39" s="240"/>
      <c r="O39" s="240"/>
      <c r="P39" s="240"/>
    </row>
    <row r="40" spans="1:16" ht="19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28"/>
      <c r="N40" s="240"/>
      <c r="O40" s="240"/>
      <c r="P40" s="240"/>
    </row>
    <row r="41" spans="1:16" ht="19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28"/>
      <c r="N41" s="240"/>
      <c r="O41" s="240"/>
      <c r="P41" s="240"/>
    </row>
    <row r="42" spans="1:16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28"/>
      <c r="N42" s="240"/>
      <c r="O42" s="240"/>
      <c r="P42" s="240"/>
    </row>
    <row r="43" spans="1:16" ht="19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28"/>
      <c r="N43" s="240"/>
      <c r="O43" s="240"/>
      <c r="P43" s="240"/>
    </row>
    <row r="44" spans="1:16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178" t="s">
        <v>38</v>
      </c>
      <c r="N44" s="10"/>
      <c r="P44" s="179" t="s">
        <v>81</v>
      </c>
    </row>
    <row r="45" spans="1:16" ht="19.5" customHeight="1" thickBot="1">
      <c r="A45" s="148" t="s">
        <v>173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26" t="s">
        <v>102</v>
      </c>
      <c r="N45" s="27" t="s">
        <v>67</v>
      </c>
      <c r="O45" s="27"/>
      <c r="P45" s="27" t="s">
        <v>67</v>
      </c>
    </row>
    <row r="46" spans="1:28" s="4" customFormat="1" ht="22.5" customHeight="1">
      <c r="A46" s="3" t="s">
        <v>50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29">
        <v>100</v>
      </c>
      <c r="N46" s="330">
        <v>98</v>
      </c>
      <c r="O46" s="330"/>
      <c r="P46" s="330">
        <v>99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16" ht="22.5" customHeight="1">
      <c r="A47" s="3" t="s">
        <v>51</v>
      </c>
      <c r="M47" s="329">
        <v>524</v>
      </c>
      <c r="N47" s="330">
        <v>309</v>
      </c>
      <c r="O47" s="330"/>
      <c r="P47" s="330">
        <v>458</v>
      </c>
    </row>
    <row r="48" spans="1:16" ht="22.5" customHeight="1">
      <c r="A48" s="8" t="s">
        <v>52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302">
        <v>3762</v>
      </c>
      <c r="N48" s="331">
        <v>3572</v>
      </c>
      <c r="O48" s="331"/>
      <c r="P48" s="331">
        <v>3463</v>
      </c>
    </row>
    <row r="49" spans="1:16" ht="22.5" customHeight="1">
      <c r="A49" s="3" t="s">
        <v>171</v>
      </c>
      <c r="M49" s="329">
        <v>4386</v>
      </c>
      <c r="N49" s="330">
        <f>SUM(N46:N48)</f>
        <v>3979</v>
      </c>
      <c r="O49" s="330"/>
      <c r="P49" s="330">
        <f>SUM(P46:P48)</f>
        <v>4020</v>
      </c>
    </row>
    <row r="50" spans="1:16" ht="22.5" customHeight="1">
      <c r="A50" s="3" t="s">
        <v>53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302">
        <v>4718</v>
      </c>
      <c r="N50" s="331">
        <v>4902</v>
      </c>
      <c r="O50" s="331"/>
      <c r="P50" s="331">
        <v>4813</v>
      </c>
    </row>
    <row r="51" spans="1:28" s="4" customFormat="1" ht="22.5" customHeight="1">
      <c r="A51" s="18" t="s">
        <v>172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302">
        <f>SUM(M49:M50)</f>
        <v>9104</v>
      </c>
      <c r="N51" s="331">
        <f>SUM(N49:N50)</f>
        <v>8881</v>
      </c>
      <c r="O51" s="331">
        <v>58</v>
      </c>
      <c r="P51" s="331">
        <f>SUM(P49:P50)</f>
        <v>8833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3:16" ht="19.5" customHeight="1">
      <c r="M52" s="24"/>
      <c r="N52" s="24"/>
      <c r="O52" s="24"/>
      <c r="P52" s="24"/>
    </row>
    <row r="53" spans="13:16" ht="19.5" customHeight="1">
      <c r="M53" s="24"/>
      <c r="N53" s="24"/>
      <c r="O53" s="24"/>
      <c r="P53" s="24"/>
    </row>
    <row r="54" spans="1:16" ht="19.5" customHeight="1">
      <c r="A54" s="61"/>
      <c r="B54" s="61"/>
      <c r="C54" s="61"/>
      <c r="D54" s="61"/>
      <c r="E54" s="61"/>
      <c r="F54" s="61"/>
      <c r="G54" s="61"/>
      <c r="H54" s="61"/>
      <c r="K54" s="185"/>
      <c r="L54" s="178"/>
      <c r="M54" s="293"/>
      <c r="N54" s="24"/>
      <c r="O54" s="24"/>
      <c r="P54" s="24"/>
    </row>
    <row r="66" ht="15">
      <c r="M66" s="3"/>
    </row>
    <row r="67" spans="1:13" ht="15.75">
      <c r="A67" s="21"/>
      <c r="M67" s="3"/>
    </row>
    <row r="68" ht="15">
      <c r="M68" s="3"/>
    </row>
    <row r="69" spans="1:13" ht="15.75">
      <c r="A69" s="21"/>
      <c r="M69" s="3"/>
    </row>
    <row r="70" spans="1:13" ht="15.75">
      <c r="A70" s="21"/>
      <c r="M70" s="3"/>
    </row>
    <row r="71" ht="15">
      <c r="M71" s="3"/>
    </row>
    <row r="72" ht="15">
      <c r="M72" s="3"/>
    </row>
    <row r="73" ht="15">
      <c r="M73" s="3"/>
    </row>
    <row r="74" ht="15">
      <c r="M74" s="3"/>
    </row>
    <row r="75" ht="15">
      <c r="M75" s="3"/>
    </row>
    <row r="76" ht="15">
      <c r="M76" s="3"/>
    </row>
    <row r="77" ht="15">
      <c r="M77" s="3"/>
    </row>
    <row r="78" ht="19.5" customHeight="1">
      <c r="M78" s="3"/>
    </row>
    <row r="79" ht="19.5" customHeight="1">
      <c r="M79" s="3"/>
    </row>
    <row r="80" ht="19.5" customHeight="1">
      <c r="M80" s="3"/>
    </row>
    <row r="81" ht="19.5" customHeight="1">
      <c r="M81" s="3"/>
    </row>
    <row r="82" ht="19.5" customHeight="1">
      <c r="M82" s="3"/>
    </row>
    <row r="83" ht="19.5" customHeight="1">
      <c r="M83" s="3"/>
    </row>
    <row r="84" ht="19.5" customHeight="1">
      <c r="M84" s="3"/>
    </row>
    <row r="85" ht="19.5" customHeight="1">
      <c r="M85" s="3"/>
    </row>
    <row r="86" ht="19.5" customHeight="1">
      <c r="M86" s="3"/>
    </row>
    <row r="87" ht="19.5" customHeight="1">
      <c r="M87" s="3"/>
    </row>
    <row r="88" ht="19.5" customHeight="1">
      <c r="M88" s="3"/>
    </row>
    <row r="89" ht="19.5" customHeight="1">
      <c r="M89" s="3"/>
    </row>
    <row r="90" ht="19.5" customHeight="1">
      <c r="M90" s="3"/>
    </row>
    <row r="91" ht="19.5" customHeight="1">
      <c r="M91" s="3"/>
    </row>
    <row r="92" ht="19.5" customHeight="1">
      <c r="M92" s="3"/>
    </row>
    <row r="93" ht="19.5" customHeight="1">
      <c r="M93" s="3"/>
    </row>
    <row r="94" ht="19.5" customHeight="1">
      <c r="M94" s="3"/>
    </row>
    <row r="95" ht="19.5" customHeight="1">
      <c r="M95" s="3"/>
    </row>
    <row r="96" ht="19.5" customHeight="1">
      <c r="M96" s="3"/>
    </row>
    <row r="97" ht="19.5" customHeight="1">
      <c r="M97" s="3"/>
    </row>
    <row r="98" ht="19.5" customHeight="1">
      <c r="M98" s="3"/>
    </row>
    <row r="99" ht="19.5" customHeight="1">
      <c r="M99" s="3"/>
    </row>
    <row r="100" ht="19.5" customHeight="1">
      <c r="M100" s="3"/>
    </row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  <row r="5502" ht="19.5" customHeight="1"/>
    <row r="5503" ht="19.5" customHeight="1"/>
    <row r="5504" ht="19.5" customHeight="1"/>
    <row r="5505" ht="19.5" customHeight="1"/>
    <row r="5506" ht="19.5" customHeight="1"/>
    <row r="5507" ht="19.5" customHeight="1"/>
    <row r="5508" ht="19.5" customHeight="1"/>
    <row r="5509" ht="19.5" customHeight="1"/>
    <row r="5510" ht="19.5" customHeight="1"/>
    <row r="5511" ht="19.5" customHeight="1"/>
    <row r="5512" ht="19.5" customHeight="1"/>
    <row r="5513" ht="19.5" customHeight="1"/>
    <row r="5514" ht="19.5" customHeight="1"/>
    <row r="5515" ht="19.5" customHeight="1"/>
    <row r="5516" ht="19.5" customHeight="1"/>
    <row r="5517" ht="19.5" customHeight="1"/>
    <row r="5518" ht="19.5" customHeight="1"/>
    <row r="5519" ht="19.5" customHeight="1"/>
    <row r="5520" ht="19.5" customHeight="1"/>
    <row r="5521" ht="19.5" customHeight="1"/>
    <row r="5522" ht="19.5" customHeight="1"/>
    <row r="5523" ht="19.5" customHeight="1"/>
    <row r="5524" ht="19.5" customHeight="1"/>
    <row r="5525" ht="19.5" customHeight="1"/>
    <row r="5526" ht="19.5" customHeight="1"/>
    <row r="5527" ht="19.5" customHeight="1"/>
    <row r="5528" ht="19.5" customHeight="1"/>
    <row r="5529" ht="19.5" customHeight="1"/>
    <row r="5530" ht="19.5" customHeight="1"/>
    <row r="5531" ht="19.5" customHeight="1"/>
    <row r="5532" ht="19.5" customHeight="1"/>
    <row r="5533" ht="19.5" customHeight="1"/>
    <row r="5534" ht="19.5" customHeight="1"/>
    <row r="5535" ht="19.5" customHeight="1"/>
    <row r="5536" ht="19.5" customHeight="1"/>
    <row r="5537" ht="19.5" customHeight="1"/>
    <row r="5538" ht="19.5" customHeight="1"/>
    <row r="5539" ht="19.5" customHeight="1"/>
    <row r="5540" ht="19.5" customHeight="1"/>
    <row r="5541" ht="19.5" customHeight="1"/>
    <row r="5542" ht="19.5" customHeight="1"/>
    <row r="5543" ht="19.5" customHeight="1"/>
    <row r="5544" ht="19.5" customHeight="1"/>
    <row r="5545" ht="19.5" customHeight="1"/>
    <row r="5546" ht="19.5" customHeight="1"/>
    <row r="5547" ht="19.5" customHeight="1"/>
    <row r="5548" ht="19.5" customHeight="1"/>
    <row r="5549" ht="19.5" customHeight="1"/>
    <row r="5550" ht="19.5" customHeight="1"/>
    <row r="5551" ht="19.5" customHeight="1"/>
    <row r="5552" ht="19.5" customHeight="1"/>
    <row r="5553" ht="19.5" customHeight="1"/>
    <row r="5554" ht="19.5" customHeight="1"/>
    <row r="5555" ht="19.5" customHeight="1"/>
    <row r="5556" ht="19.5" customHeight="1"/>
    <row r="5557" ht="19.5" customHeight="1"/>
    <row r="5558" ht="19.5" customHeight="1"/>
    <row r="5559" ht="19.5" customHeight="1"/>
    <row r="5560" ht="19.5" customHeight="1"/>
    <row r="5561" ht="19.5" customHeight="1"/>
    <row r="5562" ht="19.5" customHeight="1"/>
    <row r="5563" ht="19.5" customHeight="1"/>
    <row r="5564" ht="19.5" customHeight="1"/>
    <row r="5565" ht="19.5" customHeight="1"/>
    <row r="5566" ht="19.5" customHeight="1"/>
    <row r="5567" ht="19.5" customHeight="1"/>
    <row r="5568" ht="19.5" customHeight="1"/>
    <row r="5569" ht="19.5" customHeight="1"/>
    <row r="5570" ht="19.5" customHeight="1"/>
    <row r="5571" ht="19.5" customHeight="1"/>
    <row r="5572" ht="19.5" customHeight="1"/>
    <row r="5573" ht="19.5" customHeight="1"/>
    <row r="5574" ht="19.5" customHeight="1"/>
    <row r="5575" ht="19.5" customHeight="1"/>
    <row r="5576" ht="19.5" customHeight="1"/>
    <row r="5577" ht="19.5" customHeight="1"/>
    <row r="5578" ht="19.5" customHeight="1"/>
    <row r="5579" ht="19.5" customHeight="1"/>
    <row r="5580" ht="19.5" customHeight="1"/>
    <row r="5581" ht="19.5" customHeight="1"/>
    <row r="5582" ht="19.5" customHeight="1"/>
    <row r="5583" ht="19.5" customHeight="1"/>
    <row r="5584" ht="19.5" customHeight="1"/>
    <row r="5585" ht="19.5" customHeight="1"/>
    <row r="5586" ht="19.5" customHeight="1"/>
    <row r="5587" ht="19.5" customHeight="1"/>
    <row r="5588" ht="19.5" customHeight="1"/>
    <row r="5589" ht="19.5" customHeight="1"/>
    <row r="5590" ht="19.5" customHeight="1"/>
    <row r="5591" ht="19.5" customHeight="1"/>
    <row r="5592" ht="19.5" customHeight="1"/>
    <row r="5593" ht="19.5" customHeight="1"/>
    <row r="5594" ht="19.5" customHeight="1"/>
    <row r="5595" ht="19.5" customHeight="1"/>
    <row r="5596" ht="19.5" customHeight="1"/>
    <row r="5597" ht="19.5" customHeight="1"/>
    <row r="5598" ht="19.5" customHeight="1"/>
    <row r="5599" ht="19.5" customHeight="1"/>
    <row r="5600" ht="19.5" customHeight="1"/>
    <row r="5601" ht="19.5" customHeight="1"/>
    <row r="5602" ht="19.5" customHeight="1"/>
    <row r="5603" ht="19.5" customHeight="1"/>
    <row r="5604" ht="19.5" customHeight="1"/>
    <row r="5605" ht="19.5" customHeight="1"/>
    <row r="5606" ht="19.5" customHeight="1"/>
    <row r="5607" ht="19.5" customHeight="1"/>
    <row r="5608" ht="19.5" customHeight="1"/>
    <row r="5609" ht="19.5" customHeight="1"/>
    <row r="5610" ht="19.5" customHeight="1"/>
    <row r="5611" ht="19.5" customHeight="1"/>
    <row r="5612" ht="19.5" customHeight="1"/>
    <row r="5613" ht="19.5" customHeight="1"/>
    <row r="5614" ht="19.5" customHeight="1"/>
    <row r="5615" ht="19.5" customHeight="1"/>
    <row r="5616" ht="19.5" customHeight="1"/>
    <row r="5617" ht="19.5" customHeight="1"/>
    <row r="5618" ht="19.5" customHeight="1"/>
    <row r="5619" ht="19.5" customHeight="1"/>
    <row r="5620" ht="19.5" customHeight="1"/>
    <row r="5621" ht="19.5" customHeight="1"/>
    <row r="5622" ht="19.5" customHeight="1"/>
    <row r="5623" ht="19.5" customHeight="1"/>
    <row r="5624" ht="19.5" customHeight="1"/>
    <row r="5625" ht="19.5" customHeight="1"/>
    <row r="5626" ht="19.5" customHeight="1"/>
    <row r="5627" ht="19.5" customHeight="1"/>
    <row r="5628" ht="19.5" customHeight="1"/>
    <row r="5629" ht="19.5" customHeight="1"/>
    <row r="5630" ht="19.5" customHeight="1"/>
    <row r="5631" ht="19.5" customHeight="1"/>
    <row r="5632" ht="19.5" customHeight="1"/>
    <row r="5633" ht="19.5" customHeight="1"/>
    <row r="5634" ht="19.5" customHeight="1"/>
    <row r="5635" ht="19.5" customHeight="1"/>
    <row r="5636" ht="19.5" customHeight="1"/>
    <row r="5637" ht="19.5" customHeight="1"/>
    <row r="5638" ht="19.5" customHeight="1"/>
    <row r="5639" ht="19.5" customHeight="1"/>
    <row r="5640" ht="19.5" customHeight="1"/>
    <row r="5641" ht="19.5" customHeight="1"/>
    <row r="5642" ht="19.5" customHeight="1"/>
    <row r="5643" ht="19.5" customHeight="1"/>
    <row r="5644" ht="19.5" customHeight="1"/>
    <row r="5645" ht="19.5" customHeight="1"/>
    <row r="5646" ht="19.5" customHeight="1"/>
    <row r="5647" ht="19.5" customHeight="1"/>
    <row r="5648" ht="19.5" customHeight="1"/>
    <row r="5649" ht="19.5" customHeight="1"/>
    <row r="5650" ht="19.5" customHeight="1"/>
    <row r="5651" ht="19.5" customHeight="1"/>
    <row r="5652" ht="19.5" customHeight="1"/>
    <row r="5653" ht="19.5" customHeight="1"/>
    <row r="5654" ht="19.5" customHeight="1"/>
    <row r="5655" ht="19.5" customHeight="1"/>
    <row r="5656" ht="19.5" customHeight="1"/>
    <row r="5657" ht="19.5" customHeight="1"/>
    <row r="5658" ht="19.5" customHeight="1"/>
    <row r="5659" ht="19.5" customHeight="1"/>
    <row r="5660" ht="19.5" customHeight="1"/>
    <row r="5661" ht="19.5" customHeight="1"/>
    <row r="5662" ht="19.5" customHeight="1"/>
    <row r="5663" ht="19.5" customHeight="1"/>
    <row r="5664" ht="19.5" customHeight="1"/>
    <row r="5665" ht="19.5" customHeight="1"/>
    <row r="5666" ht="19.5" customHeight="1"/>
    <row r="5667" ht="19.5" customHeight="1"/>
    <row r="5668" ht="19.5" customHeight="1"/>
    <row r="5669" ht="19.5" customHeight="1"/>
    <row r="5670" ht="19.5" customHeight="1"/>
    <row r="5671" ht="19.5" customHeight="1"/>
    <row r="5672" ht="19.5" customHeight="1"/>
    <row r="5673" ht="19.5" customHeight="1"/>
    <row r="5674" ht="19.5" customHeight="1"/>
    <row r="5675" ht="19.5" customHeight="1"/>
    <row r="5676" ht="19.5" customHeight="1"/>
    <row r="5677" ht="19.5" customHeight="1"/>
    <row r="5678" ht="19.5" customHeight="1"/>
    <row r="5679" ht="19.5" customHeight="1"/>
    <row r="5680" ht="19.5" customHeight="1"/>
    <row r="5681" ht="19.5" customHeight="1"/>
    <row r="5682" ht="19.5" customHeight="1"/>
    <row r="5683" ht="19.5" customHeight="1"/>
    <row r="5684" ht="19.5" customHeight="1"/>
    <row r="5685" ht="19.5" customHeight="1"/>
    <row r="5686" ht="19.5" customHeight="1"/>
    <row r="5687" ht="19.5" customHeight="1"/>
    <row r="5688" ht="19.5" customHeight="1"/>
    <row r="5689" ht="19.5" customHeight="1"/>
    <row r="5690" ht="19.5" customHeight="1"/>
    <row r="5691" ht="19.5" customHeight="1"/>
    <row r="5692" ht="19.5" customHeight="1"/>
    <row r="5693" ht="19.5" customHeight="1"/>
    <row r="5694" ht="19.5" customHeight="1"/>
    <row r="5695" ht="19.5" customHeight="1"/>
    <row r="5696" ht="19.5" customHeight="1"/>
    <row r="5697" ht="19.5" customHeight="1"/>
    <row r="5698" ht="19.5" customHeight="1"/>
    <row r="5699" ht="19.5" customHeight="1"/>
    <row r="5700" ht="19.5" customHeight="1"/>
    <row r="5701" ht="19.5" customHeight="1"/>
    <row r="5702" ht="19.5" customHeight="1"/>
    <row r="5703" ht="19.5" customHeight="1"/>
    <row r="5704" ht="19.5" customHeight="1"/>
    <row r="5705" ht="19.5" customHeight="1"/>
    <row r="5706" ht="19.5" customHeight="1"/>
    <row r="5707" ht="19.5" customHeight="1"/>
    <row r="5708" ht="19.5" customHeight="1"/>
    <row r="5709" ht="19.5" customHeight="1"/>
    <row r="5710" ht="19.5" customHeight="1"/>
    <row r="5711" ht="19.5" customHeight="1"/>
    <row r="5712" ht="19.5" customHeight="1"/>
    <row r="5713" ht="19.5" customHeight="1"/>
    <row r="5714" ht="19.5" customHeight="1"/>
    <row r="5715" ht="19.5" customHeight="1"/>
    <row r="5716" ht="19.5" customHeight="1"/>
    <row r="5717" ht="19.5" customHeight="1"/>
    <row r="5718" ht="19.5" customHeight="1"/>
    <row r="5719" ht="19.5" customHeight="1"/>
    <row r="5720" ht="19.5" customHeight="1"/>
    <row r="5721" ht="19.5" customHeight="1"/>
    <row r="5722" ht="19.5" customHeight="1"/>
    <row r="5723" ht="19.5" customHeight="1"/>
    <row r="5724" ht="19.5" customHeight="1"/>
    <row r="5725" ht="19.5" customHeight="1"/>
    <row r="5726" ht="19.5" customHeight="1"/>
    <row r="5727" ht="19.5" customHeight="1"/>
    <row r="5728" ht="19.5" customHeight="1"/>
    <row r="5729" ht="19.5" customHeight="1"/>
    <row r="5730" ht="19.5" customHeight="1"/>
    <row r="5731" ht="19.5" customHeight="1"/>
    <row r="5732" ht="19.5" customHeight="1"/>
    <row r="5733" ht="19.5" customHeight="1"/>
    <row r="5734" ht="19.5" customHeight="1"/>
    <row r="5735" ht="19.5" customHeight="1"/>
    <row r="5736" ht="19.5" customHeight="1"/>
    <row r="5737" ht="19.5" customHeight="1"/>
    <row r="5738" ht="19.5" customHeight="1"/>
    <row r="5739" ht="19.5" customHeight="1"/>
    <row r="5740" ht="19.5" customHeight="1"/>
    <row r="5741" ht="19.5" customHeight="1"/>
    <row r="5742" ht="19.5" customHeight="1"/>
    <row r="5743" ht="19.5" customHeight="1"/>
    <row r="5744" ht="19.5" customHeight="1"/>
    <row r="5745" ht="19.5" customHeight="1"/>
    <row r="5746" ht="19.5" customHeight="1"/>
    <row r="5747" ht="19.5" customHeight="1"/>
    <row r="5748" ht="19.5" customHeight="1"/>
    <row r="5749" ht="19.5" customHeight="1"/>
    <row r="5750" ht="19.5" customHeight="1"/>
    <row r="5751" ht="19.5" customHeight="1"/>
    <row r="5752" ht="19.5" customHeight="1"/>
    <row r="5753" ht="19.5" customHeight="1"/>
    <row r="5754" ht="19.5" customHeight="1"/>
    <row r="5755" ht="19.5" customHeight="1"/>
    <row r="5756" ht="19.5" customHeight="1"/>
    <row r="5757" ht="19.5" customHeight="1"/>
    <row r="5758" ht="19.5" customHeight="1"/>
    <row r="5759" ht="19.5" customHeight="1"/>
    <row r="5760" ht="19.5" customHeight="1"/>
    <row r="5761" ht="19.5" customHeight="1"/>
    <row r="5762" ht="19.5" customHeight="1"/>
    <row r="5763" ht="19.5" customHeight="1"/>
    <row r="5764" ht="19.5" customHeight="1"/>
    <row r="5765" ht="19.5" customHeight="1"/>
    <row r="5766" ht="19.5" customHeight="1"/>
    <row r="5767" ht="19.5" customHeight="1"/>
    <row r="5768" ht="19.5" customHeight="1"/>
    <row r="5769" ht="19.5" customHeight="1"/>
    <row r="5770" ht="19.5" customHeight="1"/>
    <row r="5771" ht="19.5" customHeight="1"/>
    <row r="5772" ht="19.5" customHeight="1"/>
    <row r="5773" ht="19.5" customHeight="1"/>
    <row r="5774" ht="19.5" customHeight="1"/>
    <row r="5775" ht="19.5" customHeight="1"/>
    <row r="5776" ht="19.5" customHeight="1"/>
    <row r="5777" ht="19.5" customHeight="1"/>
    <row r="5778" ht="19.5" customHeight="1"/>
    <row r="5779" ht="19.5" customHeight="1"/>
    <row r="5780" ht="19.5" customHeight="1"/>
    <row r="5781" ht="19.5" customHeight="1"/>
    <row r="5782" ht="19.5" customHeight="1"/>
    <row r="5783" ht="19.5" customHeight="1"/>
    <row r="5784" ht="19.5" customHeight="1"/>
    <row r="5785" ht="19.5" customHeight="1"/>
    <row r="5786" ht="19.5" customHeight="1"/>
    <row r="5787" ht="19.5" customHeight="1"/>
    <row r="5788" ht="19.5" customHeight="1"/>
    <row r="5789" ht="19.5" customHeight="1"/>
    <row r="5790" ht="19.5" customHeight="1"/>
    <row r="5791" ht="19.5" customHeight="1"/>
    <row r="5792" ht="19.5" customHeight="1"/>
    <row r="5793" ht="19.5" customHeight="1"/>
    <row r="5794" ht="19.5" customHeight="1"/>
    <row r="5795" ht="19.5" customHeight="1"/>
    <row r="5796" ht="19.5" customHeight="1"/>
    <row r="5797" ht="19.5" customHeight="1"/>
    <row r="5798" ht="19.5" customHeight="1"/>
    <row r="5799" ht="19.5" customHeight="1"/>
    <row r="5800" ht="19.5" customHeight="1"/>
    <row r="5801" ht="19.5" customHeight="1"/>
    <row r="5802" ht="19.5" customHeight="1"/>
    <row r="5803" ht="19.5" customHeight="1"/>
    <row r="5804" ht="19.5" customHeight="1"/>
    <row r="5805" ht="19.5" customHeight="1"/>
    <row r="5806" ht="19.5" customHeight="1"/>
    <row r="5807" ht="19.5" customHeight="1"/>
    <row r="5808" ht="19.5" customHeight="1"/>
    <row r="5809" ht="19.5" customHeight="1"/>
    <row r="5810" ht="19.5" customHeight="1"/>
    <row r="5811" ht="19.5" customHeight="1"/>
    <row r="5812" ht="19.5" customHeight="1"/>
    <row r="5813" ht="19.5" customHeight="1"/>
    <row r="5814" ht="19.5" customHeight="1"/>
    <row r="5815" ht="19.5" customHeight="1"/>
    <row r="5816" ht="19.5" customHeight="1"/>
    <row r="5817" ht="19.5" customHeight="1"/>
    <row r="5818" ht="19.5" customHeight="1"/>
    <row r="5819" ht="19.5" customHeight="1"/>
    <row r="5820" ht="19.5" customHeight="1"/>
    <row r="5821" ht="19.5" customHeight="1"/>
    <row r="5822" ht="19.5" customHeight="1"/>
    <row r="5823" ht="19.5" customHeight="1"/>
    <row r="5824" ht="19.5" customHeight="1"/>
    <row r="5825" ht="19.5" customHeight="1"/>
    <row r="5826" ht="19.5" customHeight="1"/>
    <row r="5827" ht="19.5" customHeight="1"/>
    <row r="5828" ht="19.5" customHeight="1"/>
    <row r="5829" ht="19.5" customHeight="1"/>
    <row r="5830" ht="19.5" customHeight="1"/>
    <row r="5831" ht="19.5" customHeight="1"/>
    <row r="5832" ht="19.5" customHeight="1"/>
    <row r="5833" ht="19.5" customHeight="1"/>
    <row r="5834" ht="19.5" customHeight="1"/>
    <row r="5835" ht="19.5" customHeight="1"/>
    <row r="5836" ht="19.5" customHeight="1"/>
    <row r="5837" ht="19.5" customHeight="1"/>
    <row r="5838" ht="19.5" customHeight="1"/>
    <row r="5839" ht="19.5" customHeight="1"/>
    <row r="5840" ht="19.5" customHeight="1"/>
    <row r="5841" ht="19.5" customHeight="1"/>
    <row r="5842" ht="19.5" customHeight="1"/>
    <row r="5843" ht="19.5" customHeight="1"/>
    <row r="5844" ht="19.5" customHeight="1"/>
    <row r="5845" ht="19.5" customHeight="1"/>
    <row r="5846" ht="19.5" customHeight="1"/>
    <row r="5847" ht="19.5" customHeight="1"/>
    <row r="5848" ht="19.5" customHeight="1"/>
    <row r="5849" ht="19.5" customHeight="1"/>
    <row r="5850" ht="19.5" customHeight="1"/>
    <row r="5851" ht="19.5" customHeight="1"/>
    <row r="5852" ht="19.5" customHeight="1"/>
    <row r="5853" ht="19.5" customHeight="1"/>
    <row r="5854" ht="19.5" customHeight="1"/>
    <row r="5855" ht="19.5" customHeight="1"/>
    <row r="5856" ht="19.5" customHeight="1"/>
    <row r="5857" ht="19.5" customHeight="1"/>
    <row r="5858" ht="19.5" customHeight="1"/>
    <row r="5859" ht="19.5" customHeight="1"/>
    <row r="5860" ht="19.5" customHeight="1"/>
    <row r="5861" ht="19.5" customHeight="1"/>
    <row r="5862" ht="19.5" customHeight="1"/>
    <row r="5863" ht="19.5" customHeight="1"/>
    <row r="5864" ht="19.5" customHeight="1"/>
    <row r="5865" ht="19.5" customHeight="1"/>
    <row r="5866" ht="19.5" customHeight="1"/>
    <row r="5867" ht="19.5" customHeight="1"/>
    <row r="5868" ht="19.5" customHeight="1"/>
    <row r="5869" ht="19.5" customHeight="1"/>
    <row r="5870" ht="19.5" customHeight="1"/>
    <row r="5871" ht="19.5" customHeight="1"/>
    <row r="5872" ht="19.5" customHeight="1"/>
    <row r="5873" ht="19.5" customHeight="1"/>
    <row r="5874" ht="19.5" customHeight="1"/>
    <row r="5875" ht="19.5" customHeight="1"/>
    <row r="5876" ht="19.5" customHeight="1"/>
    <row r="5877" ht="19.5" customHeight="1"/>
    <row r="5878" ht="19.5" customHeight="1"/>
    <row r="5879" ht="19.5" customHeight="1"/>
    <row r="5880" ht="19.5" customHeight="1"/>
    <row r="5881" ht="19.5" customHeight="1"/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  <row r="6274" ht="19.5" customHeight="1"/>
    <row r="6275" ht="19.5" customHeight="1"/>
    <row r="6276" ht="19.5" customHeight="1"/>
    <row r="6277" ht="19.5" customHeight="1"/>
    <row r="6278" ht="19.5" customHeight="1"/>
    <row r="6279" ht="19.5" customHeight="1"/>
    <row r="6280" ht="19.5" customHeight="1"/>
    <row r="6281" ht="19.5" customHeight="1"/>
    <row r="6282" ht="19.5" customHeight="1"/>
    <row r="6283" ht="19.5" customHeight="1"/>
    <row r="6284" ht="19.5" customHeight="1"/>
    <row r="6285" ht="19.5" customHeight="1"/>
    <row r="6286" ht="19.5" customHeight="1"/>
    <row r="6287" ht="19.5" customHeight="1"/>
    <row r="6288" ht="19.5" customHeight="1"/>
    <row r="6289" ht="19.5" customHeight="1"/>
    <row r="6290" ht="19.5" customHeight="1"/>
    <row r="6291" ht="19.5" customHeight="1"/>
    <row r="6292" ht="19.5" customHeight="1"/>
    <row r="6293" ht="19.5" customHeight="1"/>
    <row r="6294" ht="19.5" customHeight="1"/>
    <row r="6295" ht="19.5" customHeight="1"/>
    <row r="6296" ht="19.5" customHeight="1"/>
    <row r="6297" ht="19.5" customHeight="1"/>
    <row r="6298" ht="19.5" customHeight="1"/>
    <row r="6299" ht="19.5" customHeight="1"/>
    <row r="6300" ht="19.5" customHeight="1"/>
    <row r="6301" ht="19.5" customHeight="1"/>
    <row r="6302" ht="19.5" customHeight="1"/>
    <row r="6303" ht="19.5" customHeight="1"/>
    <row r="6304" ht="19.5" customHeight="1"/>
    <row r="6305" ht="19.5" customHeight="1"/>
    <row r="6306" ht="19.5" customHeight="1"/>
    <row r="6307" ht="19.5" customHeight="1"/>
    <row r="6308" ht="19.5" customHeight="1"/>
    <row r="6309" ht="19.5" customHeight="1"/>
    <row r="6310" ht="19.5" customHeight="1"/>
    <row r="6311" ht="19.5" customHeight="1"/>
    <row r="6312" ht="19.5" customHeight="1"/>
    <row r="6313" ht="19.5" customHeight="1"/>
    <row r="6314" ht="19.5" customHeight="1"/>
    <row r="6315" ht="19.5" customHeight="1"/>
    <row r="6316" ht="19.5" customHeight="1"/>
    <row r="6317" ht="19.5" customHeight="1"/>
    <row r="6318" ht="19.5" customHeight="1"/>
    <row r="6319" ht="19.5" customHeight="1"/>
    <row r="6320" ht="19.5" customHeight="1"/>
    <row r="6321" ht="19.5" customHeight="1"/>
    <row r="6322" ht="19.5" customHeight="1"/>
    <row r="6323" ht="19.5" customHeight="1"/>
    <row r="6324" ht="19.5" customHeight="1"/>
    <row r="6325" ht="19.5" customHeight="1"/>
    <row r="6326" ht="19.5" customHeight="1"/>
    <row r="6327" ht="19.5" customHeight="1"/>
    <row r="6328" ht="19.5" customHeight="1"/>
    <row r="6329" ht="19.5" customHeight="1"/>
    <row r="6330" ht="19.5" customHeight="1"/>
    <row r="6331" ht="19.5" customHeight="1"/>
    <row r="6332" ht="19.5" customHeight="1"/>
    <row r="6333" ht="19.5" customHeight="1"/>
    <row r="6334" ht="19.5" customHeight="1"/>
    <row r="6335" ht="19.5" customHeight="1"/>
    <row r="6336" ht="19.5" customHeight="1"/>
    <row r="6337" ht="19.5" customHeight="1"/>
    <row r="6338" ht="19.5" customHeight="1"/>
    <row r="6339" ht="19.5" customHeight="1"/>
    <row r="6340" ht="19.5" customHeight="1"/>
    <row r="6341" ht="19.5" customHeight="1"/>
    <row r="6342" ht="19.5" customHeight="1"/>
    <row r="6343" ht="19.5" customHeight="1"/>
    <row r="6344" ht="19.5" customHeight="1"/>
    <row r="6345" ht="19.5" customHeight="1"/>
    <row r="6346" ht="19.5" customHeight="1"/>
    <row r="6347" ht="19.5" customHeight="1"/>
    <row r="6348" ht="19.5" customHeight="1"/>
    <row r="6349" ht="19.5" customHeight="1"/>
    <row r="6350" ht="19.5" customHeight="1"/>
    <row r="6351" ht="19.5" customHeight="1"/>
    <row r="6352" ht="19.5" customHeight="1"/>
    <row r="6353" ht="19.5" customHeight="1"/>
    <row r="6354" ht="19.5" customHeight="1"/>
    <row r="6355" ht="19.5" customHeight="1"/>
    <row r="6356" ht="19.5" customHeight="1"/>
    <row r="6357" ht="19.5" customHeight="1"/>
    <row r="6358" ht="19.5" customHeight="1"/>
    <row r="6359" ht="19.5" customHeight="1"/>
    <row r="6360" ht="19.5" customHeight="1"/>
    <row r="6361" ht="19.5" customHeight="1"/>
    <row r="6362" ht="19.5" customHeight="1"/>
    <row r="6363" ht="19.5" customHeight="1"/>
    <row r="6364" ht="19.5" customHeight="1"/>
    <row r="6365" ht="19.5" customHeight="1"/>
    <row r="6366" ht="19.5" customHeight="1"/>
    <row r="6367" ht="19.5" customHeight="1"/>
    <row r="6368" ht="19.5" customHeight="1"/>
    <row r="6369" ht="19.5" customHeight="1"/>
    <row r="6370" ht="19.5" customHeight="1"/>
    <row r="6371" ht="19.5" customHeight="1"/>
    <row r="6372" ht="19.5" customHeight="1"/>
    <row r="6373" ht="19.5" customHeight="1"/>
    <row r="6374" ht="19.5" customHeight="1"/>
    <row r="6375" ht="19.5" customHeight="1"/>
    <row r="6376" ht="19.5" customHeight="1"/>
    <row r="6377" ht="19.5" customHeight="1"/>
    <row r="6378" ht="19.5" customHeight="1"/>
    <row r="6379" ht="19.5" customHeight="1"/>
    <row r="6380" ht="19.5" customHeight="1"/>
    <row r="6381" ht="19.5" customHeight="1"/>
    <row r="6382" ht="19.5" customHeight="1"/>
    <row r="6383" ht="19.5" customHeight="1"/>
    <row r="6384" ht="19.5" customHeight="1"/>
    <row r="6385" ht="19.5" customHeight="1"/>
    <row r="6386" ht="19.5" customHeight="1"/>
    <row r="6387" ht="19.5" customHeight="1"/>
    <row r="6388" ht="19.5" customHeight="1"/>
    <row r="6389" ht="19.5" customHeight="1"/>
    <row r="6390" ht="19.5" customHeight="1"/>
    <row r="6391" ht="19.5" customHeight="1"/>
    <row r="6392" ht="19.5" customHeight="1"/>
    <row r="6393" ht="19.5" customHeight="1"/>
    <row r="6394" ht="19.5" customHeight="1"/>
    <row r="6395" ht="19.5" customHeight="1"/>
    <row r="6396" ht="19.5" customHeight="1"/>
    <row r="6397" ht="19.5" customHeight="1"/>
    <row r="6398" ht="19.5" customHeight="1"/>
    <row r="6399" ht="19.5" customHeight="1"/>
    <row r="6400" ht="19.5" customHeight="1"/>
    <row r="6401" ht="19.5" customHeight="1"/>
    <row r="6402" ht="19.5" customHeight="1"/>
    <row r="6403" ht="19.5" customHeight="1"/>
    <row r="6404" ht="19.5" customHeight="1"/>
    <row r="6405" ht="19.5" customHeight="1"/>
    <row r="6406" ht="19.5" customHeight="1"/>
    <row r="6407" ht="19.5" customHeight="1"/>
    <row r="6408" ht="19.5" customHeight="1"/>
    <row r="6409" ht="19.5" customHeight="1"/>
    <row r="6410" ht="19.5" customHeight="1"/>
    <row r="6411" ht="19.5" customHeight="1"/>
    <row r="6412" ht="19.5" customHeight="1"/>
    <row r="6413" ht="19.5" customHeight="1"/>
    <row r="6414" ht="19.5" customHeight="1"/>
    <row r="6415" ht="19.5" customHeight="1"/>
    <row r="6416" ht="19.5" customHeight="1"/>
    <row r="6417" ht="19.5" customHeight="1"/>
    <row r="6418" ht="19.5" customHeight="1"/>
    <row r="6419" ht="19.5" customHeight="1"/>
    <row r="6420" ht="19.5" customHeight="1"/>
    <row r="6421" ht="19.5" customHeight="1"/>
    <row r="6422" ht="19.5" customHeight="1"/>
    <row r="6423" ht="19.5" customHeight="1"/>
    <row r="6424" ht="19.5" customHeight="1"/>
    <row r="6425" ht="19.5" customHeight="1"/>
    <row r="6426" ht="19.5" customHeight="1"/>
    <row r="6427" ht="19.5" customHeight="1"/>
    <row r="6428" ht="19.5" customHeight="1"/>
    <row r="6429" ht="19.5" customHeight="1"/>
    <row r="6430" ht="19.5" customHeight="1"/>
    <row r="6431" ht="19.5" customHeight="1"/>
    <row r="6432" ht="19.5" customHeight="1"/>
    <row r="6433" ht="19.5" customHeight="1"/>
    <row r="6434" ht="19.5" customHeight="1"/>
    <row r="6435" ht="19.5" customHeight="1"/>
    <row r="6436" ht="19.5" customHeight="1"/>
    <row r="6437" ht="19.5" customHeight="1"/>
    <row r="6438" ht="19.5" customHeight="1"/>
    <row r="6439" ht="19.5" customHeight="1"/>
    <row r="6440" ht="19.5" customHeight="1"/>
    <row r="6441" ht="19.5" customHeight="1"/>
    <row r="6442" ht="19.5" customHeight="1"/>
    <row r="6443" ht="19.5" customHeight="1"/>
    <row r="6444" ht="19.5" customHeight="1"/>
    <row r="6445" ht="19.5" customHeight="1"/>
    <row r="6446" ht="19.5" customHeight="1"/>
    <row r="6447" ht="19.5" customHeight="1"/>
    <row r="6448" ht="19.5" customHeight="1"/>
    <row r="6449" ht="19.5" customHeight="1"/>
    <row r="6450" ht="19.5" customHeight="1"/>
    <row r="6451" ht="19.5" customHeight="1"/>
    <row r="6452" ht="19.5" customHeight="1"/>
    <row r="6453" ht="19.5" customHeight="1"/>
    <row r="6454" ht="19.5" customHeight="1"/>
    <row r="6455" ht="19.5" customHeight="1"/>
    <row r="6456" ht="19.5" customHeight="1"/>
    <row r="6457" ht="19.5" customHeight="1"/>
    <row r="6458" ht="19.5" customHeight="1"/>
    <row r="6459" ht="19.5" customHeight="1"/>
    <row r="6460" ht="19.5" customHeight="1"/>
    <row r="6461" ht="19.5" customHeight="1"/>
    <row r="6462" ht="19.5" customHeight="1"/>
    <row r="6463" ht="19.5" customHeight="1"/>
    <row r="6464" ht="19.5" customHeight="1"/>
    <row r="6465" ht="19.5" customHeight="1"/>
    <row r="6466" ht="19.5" customHeight="1"/>
    <row r="6467" ht="19.5" customHeight="1"/>
    <row r="6468" ht="19.5" customHeight="1"/>
    <row r="6469" ht="19.5" customHeight="1"/>
    <row r="6470" ht="19.5" customHeight="1"/>
    <row r="6471" ht="19.5" customHeight="1"/>
    <row r="6472" ht="19.5" customHeight="1"/>
    <row r="6473" ht="19.5" customHeight="1"/>
    <row r="6474" ht="19.5" customHeight="1"/>
    <row r="6475" ht="19.5" customHeight="1"/>
    <row r="6476" ht="19.5" customHeight="1"/>
    <row r="6477" ht="19.5" customHeight="1"/>
    <row r="6478" ht="19.5" customHeight="1"/>
    <row r="6479" ht="19.5" customHeight="1"/>
    <row r="6480" ht="19.5" customHeight="1"/>
    <row r="6481" ht="19.5" customHeight="1"/>
    <row r="6482" ht="19.5" customHeight="1"/>
    <row r="6483" ht="19.5" customHeight="1"/>
    <row r="6484" ht="19.5" customHeight="1"/>
    <row r="6485" ht="19.5" customHeight="1"/>
    <row r="6486" ht="19.5" customHeight="1"/>
    <row r="6487" ht="19.5" customHeight="1"/>
    <row r="6488" ht="19.5" customHeight="1"/>
    <row r="6489" ht="19.5" customHeight="1"/>
    <row r="6490" ht="19.5" customHeight="1"/>
    <row r="6491" ht="19.5" customHeight="1"/>
    <row r="6492" ht="19.5" customHeight="1"/>
    <row r="6493" ht="19.5" customHeight="1"/>
    <row r="6494" ht="19.5" customHeight="1"/>
    <row r="6495" ht="19.5" customHeight="1"/>
    <row r="6496" ht="19.5" customHeight="1"/>
    <row r="6497" ht="19.5" customHeight="1"/>
    <row r="6498" ht="19.5" customHeight="1"/>
    <row r="6499" ht="19.5" customHeight="1"/>
    <row r="6500" ht="19.5" customHeight="1"/>
    <row r="6501" ht="19.5" customHeight="1"/>
    <row r="6502" ht="19.5" customHeight="1"/>
    <row r="6503" ht="19.5" customHeight="1"/>
    <row r="6504" ht="19.5" customHeight="1"/>
    <row r="6505" ht="19.5" customHeight="1"/>
    <row r="6506" ht="19.5" customHeight="1"/>
    <row r="6507" ht="19.5" customHeight="1"/>
    <row r="6508" ht="19.5" customHeight="1"/>
    <row r="6509" ht="19.5" customHeight="1"/>
    <row r="6510" ht="19.5" customHeight="1"/>
    <row r="6511" ht="19.5" customHeight="1"/>
    <row r="6512" ht="19.5" customHeight="1"/>
    <row r="6513" ht="19.5" customHeight="1"/>
    <row r="6514" ht="19.5" customHeight="1"/>
    <row r="6515" ht="19.5" customHeight="1"/>
    <row r="6516" ht="19.5" customHeight="1"/>
    <row r="6517" ht="19.5" customHeight="1"/>
    <row r="6518" ht="19.5" customHeight="1"/>
    <row r="6519" ht="19.5" customHeight="1"/>
    <row r="6520" ht="19.5" customHeight="1"/>
    <row r="6521" ht="19.5" customHeight="1"/>
    <row r="6522" ht="19.5" customHeight="1"/>
    <row r="6523" ht="19.5" customHeight="1"/>
    <row r="6524" ht="19.5" customHeight="1"/>
    <row r="6525" ht="19.5" customHeight="1"/>
    <row r="6526" ht="19.5" customHeight="1"/>
    <row r="6527" ht="19.5" customHeight="1"/>
    <row r="6528" ht="19.5" customHeight="1"/>
    <row r="6529" ht="19.5" customHeight="1"/>
    <row r="6530" ht="19.5" customHeight="1"/>
    <row r="6531" ht="19.5" customHeight="1"/>
    <row r="6532" ht="19.5" customHeight="1"/>
    <row r="6533" ht="19.5" customHeight="1"/>
    <row r="6534" ht="19.5" customHeight="1"/>
    <row r="6535" ht="19.5" customHeight="1"/>
    <row r="6536" ht="19.5" customHeight="1"/>
    <row r="6537" ht="19.5" customHeight="1"/>
    <row r="6538" ht="19.5" customHeight="1"/>
    <row r="6539" ht="19.5" customHeight="1"/>
    <row r="6540" ht="19.5" customHeight="1"/>
    <row r="6541" ht="19.5" customHeight="1"/>
    <row r="6542" ht="19.5" customHeight="1"/>
    <row r="6543" ht="19.5" customHeight="1"/>
    <row r="6544" ht="19.5" customHeight="1"/>
    <row r="6545" ht="19.5" customHeight="1"/>
    <row r="6546" ht="19.5" customHeight="1"/>
    <row r="6547" ht="19.5" customHeight="1"/>
    <row r="6548" ht="19.5" customHeight="1"/>
    <row r="6549" ht="19.5" customHeight="1"/>
    <row r="6550" ht="19.5" customHeight="1"/>
    <row r="6551" ht="19.5" customHeight="1"/>
    <row r="6552" ht="19.5" customHeight="1"/>
    <row r="6553" ht="19.5" customHeight="1"/>
    <row r="6554" ht="19.5" customHeight="1"/>
    <row r="6555" ht="19.5" customHeight="1"/>
    <row r="6556" ht="19.5" customHeight="1"/>
    <row r="6557" ht="19.5" customHeight="1"/>
    <row r="6558" ht="19.5" customHeight="1"/>
    <row r="6559" ht="19.5" customHeight="1"/>
    <row r="6560" ht="19.5" customHeight="1"/>
    <row r="6561" ht="19.5" customHeight="1"/>
    <row r="6562" ht="19.5" customHeight="1"/>
    <row r="6563" ht="19.5" customHeight="1"/>
    <row r="6564" ht="19.5" customHeight="1"/>
    <row r="6565" ht="19.5" customHeight="1"/>
    <row r="6566" ht="19.5" customHeight="1"/>
    <row r="6567" ht="19.5" customHeight="1"/>
    <row r="6568" ht="19.5" customHeight="1"/>
    <row r="6569" ht="19.5" customHeight="1"/>
    <row r="6570" ht="19.5" customHeight="1"/>
    <row r="6571" ht="19.5" customHeight="1"/>
    <row r="6572" ht="19.5" customHeight="1"/>
    <row r="6573" ht="19.5" customHeight="1"/>
    <row r="6574" ht="19.5" customHeight="1"/>
    <row r="6575" ht="19.5" customHeight="1"/>
    <row r="6576" ht="19.5" customHeight="1"/>
    <row r="6577" ht="19.5" customHeight="1"/>
    <row r="6578" ht="19.5" customHeight="1"/>
    <row r="6579" ht="19.5" customHeight="1"/>
    <row r="6580" ht="19.5" customHeight="1"/>
    <row r="6581" ht="19.5" customHeight="1"/>
    <row r="6582" ht="19.5" customHeight="1"/>
    <row r="6583" ht="19.5" customHeight="1"/>
    <row r="6584" ht="19.5" customHeight="1"/>
    <row r="6585" ht="19.5" customHeight="1"/>
    <row r="6586" ht="19.5" customHeight="1"/>
    <row r="6587" ht="19.5" customHeight="1"/>
    <row r="6588" ht="19.5" customHeight="1"/>
    <row r="6589" ht="19.5" customHeight="1"/>
    <row r="6590" ht="19.5" customHeight="1"/>
    <row r="6591" ht="19.5" customHeight="1"/>
    <row r="6592" ht="19.5" customHeight="1"/>
    <row r="6593" ht="19.5" customHeight="1"/>
    <row r="6594" ht="19.5" customHeight="1"/>
    <row r="6595" ht="19.5" customHeight="1"/>
    <row r="6596" ht="19.5" customHeight="1"/>
    <row r="6597" ht="19.5" customHeight="1"/>
    <row r="6598" ht="19.5" customHeight="1"/>
    <row r="6599" ht="19.5" customHeight="1"/>
    <row r="6600" ht="19.5" customHeight="1"/>
    <row r="6601" ht="19.5" customHeight="1"/>
    <row r="6602" ht="19.5" customHeight="1"/>
    <row r="6603" ht="19.5" customHeight="1"/>
    <row r="6604" ht="19.5" customHeight="1"/>
    <row r="6605" ht="19.5" customHeight="1"/>
    <row r="6606" ht="19.5" customHeight="1"/>
    <row r="6607" ht="19.5" customHeight="1"/>
    <row r="6608" ht="19.5" customHeight="1"/>
    <row r="6609" ht="19.5" customHeight="1"/>
    <row r="6610" ht="19.5" customHeight="1"/>
    <row r="6611" ht="19.5" customHeight="1"/>
    <row r="6612" ht="19.5" customHeight="1"/>
    <row r="6613" ht="19.5" customHeight="1"/>
    <row r="6614" ht="19.5" customHeight="1"/>
    <row r="6615" ht="19.5" customHeight="1"/>
    <row r="6616" ht="19.5" customHeight="1"/>
    <row r="6617" ht="19.5" customHeight="1"/>
    <row r="6618" ht="19.5" customHeight="1"/>
    <row r="6619" ht="19.5" customHeight="1"/>
    <row r="6620" ht="19.5" customHeight="1"/>
    <row r="6621" ht="19.5" customHeight="1"/>
    <row r="6622" ht="19.5" customHeight="1"/>
    <row r="6623" ht="19.5" customHeight="1"/>
    <row r="6624" ht="19.5" customHeight="1"/>
    <row r="6625" ht="19.5" customHeight="1"/>
    <row r="6626" ht="19.5" customHeight="1"/>
    <row r="6627" ht="19.5" customHeight="1"/>
    <row r="6628" ht="19.5" customHeight="1"/>
    <row r="6629" ht="19.5" customHeight="1"/>
    <row r="6630" ht="19.5" customHeight="1"/>
    <row r="6631" ht="19.5" customHeight="1"/>
    <row r="6632" ht="19.5" customHeight="1"/>
    <row r="6633" ht="19.5" customHeight="1"/>
    <row r="6634" ht="19.5" customHeight="1"/>
    <row r="6635" ht="19.5" customHeight="1"/>
    <row r="6636" ht="19.5" customHeight="1"/>
    <row r="6637" ht="19.5" customHeight="1"/>
    <row r="6638" ht="19.5" customHeight="1"/>
    <row r="6639" ht="19.5" customHeight="1"/>
    <row r="6640" ht="19.5" customHeight="1"/>
    <row r="6641" ht="19.5" customHeight="1"/>
    <row r="6642" ht="19.5" customHeight="1"/>
    <row r="6643" ht="19.5" customHeight="1"/>
    <row r="6644" ht="19.5" customHeight="1"/>
    <row r="6645" ht="19.5" customHeight="1"/>
    <row r="6646" ht="19.5" customHeight="1"/>
    <row r="6647" ht="19.5" customHeight="1"/>
    <row r="6648" ht="19.5" customHeight="1"/>
    <row r="6649" ht="19.5" customHeight="1"/>
    <row r="6650" ht="19.5" customHeight="1"/>
    <row r="6651" ht="19.5" customHeight="1"/>
    <row r="6652" ht="19.5" customHeight="1"/>
    <row r="6653" ht="19.5" customHeight="1"/>
    <row r="6654" ht="19.5" customHeight="1"/>
    <row r="6655" ht="19.5" customHeight="1"/>
    <row r="6656" ht="19.5" customHeight="1"/>
    <row r="6657" ht="19.5" customHeight="1"/>
    <row r="6658" ht="19.5" customHeight="1"/>
    <row r="6659" ht="19.5" customHeight="1"/>
    <row r="6660" ht="19.5" customHeight="1"/>
    <row r="6661" ht="19.5" customHeight="1"/>
    <row r="6662" ht="19.5" customHeight="1"/>
    <row r="6663" ht="19.5" customHeight="1"/>
    <row r="6664" ht="19.5" customHeight="1"/>
    <row r="6665" ht="19.5" customHeight="1"/>
    <row r="6666" ht="19.5" customHeight="1"/>
    <row r="6667" ht="19.5" customHeight="1"/>
    <row r="6668" ht="19.5" customHeight="1"/>
    <row r="6669" ht="19.5" customHeight="1"/>
    <row r="6670" ht="19.5" customHeight="1"/>
    <row r="6671" ht="19.5" customHeight="1"/>
    <row r="6672" ht="19.5" customHeight="1"/>
    <row r="6673" ht="19.5" customHeight="1"/>
    <row r="6674" ht="19.5" customHeight="1"/>
    <row r="6675" ht="19.5" customHeight="1"/>
    <row r="6676" ht="19.5" customHeight="1"/>
    <row r="6677" ht="19.5" customHeight="1"/>
    <row r="6678" ht="19.5" customHeight="1"/>
    <row r="6679" ht="19.5" customHeight="1"/>
    <row r="6680" ht="19.5" customHeight="1"/>
    <row r="6681" ht="19.5" customHeight="1"/>
    <row r="6682" ht="19.5" customHeight="1"/>
    <row r="6683" ht="19.5" customHeight="1"/>
    <row r="6684" ht="19.5" customHeight="1"/>
    <row r="6685" ht="19.5" customHeight="1"/>
    <row r="6686" ht="19.5" customHeight="1"/>
    <row r="6687" ht="19.5" customHeight="1"/>
    <row r="6688" ht="19.5" customHeight="1"/>
    <row r="6689" ht="19.5" customHeight="1"/>
    <row r="6690" ht="19.5" customHeight="1"/>
    <row r="6691" ht="19.5" customHeight="1"/>
    <row r="6692" ht="19.5" customHeight="1"/>
    <row r="6693" ht="19.5" customHeight="1"/>
    <row r="6694" ht="19.5" customHeight="1"/>
    <row r="6695" ht="19.5" customHeight="1"/>
    <row r="6696" ht="19.5" customHeight="1"/>
    <row r="6697" ht="19.5" customHeight="1"/>
    <row r="6698" ht="19.5" customHeight="1"/>
    <row r="6699" ht="19.5" customHeight="1"/>
    <row r="6700" ht="19.5" customHeight="1"/>
    <row r="6701" ht="19.5" customHeight="1"/>
    <row r="6702" ht="19.5" customHeight="1"/>
    <row r="6703" ht="19.5" customHeight="1"/>
    <row r="6704" ht="19.5" customHeight="1"/>
    <row r="6705" ht="19.5" customHeight="1"/>
    <row r="6706" ht="19.5" customHeight="1"/>
    <row r="6707" ht="19.5" customHeight="1"/>
    <row r="6708" ht="19.5" customHeight="1"/>
    <row r="6709" ht="19.5" customHeight="1"/>
    <row r="6710" ht="19.5" customHeight="1"/>
    <row r="6711" ht="19.5" customHeight="1"/>
    <row r="6712" ht="19.5" customHeight="1"/>
    <row r="6713" ht="19.5" customHeight="1"/>
    <row r="6714" ht="19.5" customHeight="1"/>
    <row r="6715" ht="19.5" customHeight="1"/>
    <row r="6716" ht="19.5" customHeight="1"/>
    <row r="6717" ht="19.5" customHeight="1"/>
    <row r="6718" ht="19.5" customHeight="1"/>
    <row r="6719" ht="19.5" customHeight="1"/>
    <row r="6720" ht="19.5" customHeight="1"/>
    <row r="6721" ht="19.5" customHeight="1"/>
    <row r="6722" ht="19.5" customHeight="1"/>
    <row r="6723" ht="19.5" customHeight="1"/>
    <row r="6724" ht="19.5" customHeight="1"/>
    <row r="6725" ht="19.5" customHeight="1"/>
    <row r="6726" ht="19.5" customHeight="1"/>
    <row r="6727" ht="19.5" customHeight="1"/>
    <row r="6728" ht="19.5" customHeight="1"/>
    <row r="6729" ht="19.5" customHeight="1"/>
    <row r="6730" ht="19.5" customHeight="1"/>
    <row r="6731" ht="19.5" customHeight="1"/>
    <row r="6732" ht="19.5" customHeight="1"/>
    <row r="6733" ht="19.5" customHeight="1"/>
    <row r="6734" ht="19.5" customHeight="1"/>
    <row r="6735" ht="19.5" customHeight="1"/>
    <row r="6736" ht="19.5" customHeight="1"/>
    <row r="6737" ht="19.5" customHeight="1"/>
    <row r="6738" ht="19.5" customHeight="1"/>
    <row r="6739" ht="19.5" customHeight="1"/>
    <row r="6740" ht="19.5" customHeight="1"/>
    <row r="6741" ht="19.5" customHeight="1"/>
    <row r="6742" ht="19.5" customHeight="1"/>
    <row r="6743" ht="19.5" customHeight="1"/>
    <row r="6744" ht="19.5" customHeight="1"/>
    <row r="6745" ht="19.5" customHeight="1"/>
    <row r="6746" ht="19.5" customHeight="1"/>
    <row r="6747" ht="19.5" customHeight="1"/>
    <row r="6748" ht="19.5" customHeight="1"/>
    <row r="6749" ht="19.5" customHeight="1"/>
    <row r="6750" ht="19.5" customHeight="1"/>
    <row r="6751" ht="19.5" customHeight="1"/>
    <row r="6752" ht="19.5" customHeight="1"/>
    <row r="6753" ht="19.5" customHeight="1"/>
    <row r="6754" ht="19.5" customHeight="1"/>
    <row r="6755" ht="19.5" customHeight="1"/>
    <row r="6756" ht="19.5" customHeight="1"/>
    <row r="6757" ht="19.5" customHeight="1"/>
    <row r="6758" ht="19.5" customHeight="1"/>
    <row r="6759" ht="19.5" customHeight="1"/>
    <row r="6760" ht="19.5" customHeight="1"/>
    <row r="6761" ht="19.5" customHeight="1"/>
    <row r="6762" ht="19.5" customHeight="1"/>
    <row r="6763" ht="19.5" customHeight="1"/>
    <row r="6764" ht="19.5" customHeight="1"/>
    <row r="6765" ht="19.5" customHeight="1"/>
    <row r="6766" ht="19.5" customHeight="1"/>
    <row r="6767" ht="19.5" customHeight="1"/>
    <row r="6768" ht="19.5" customHeight="1"/>
    <row r="6769" ht="19.5" customHeight="1"/>
    <row r="6770" ht="19.5" customHeight="1"/>
    <row r="6771" ht="19.5" customHeight="1"/>
    <row r="6772" ht="19.5" customHeight="1"/>
    <row r="6773" ht="19.5" customHeight="1"/>
    <row r="6774" ht="19.5" customHeight="1"/>
    <row r="6775" ht="19.5" customHeight="1"/>
    <row r="6776" ht="19.5" customHeight="1"/>
    <row r="6777" ht="19.5" customHeight="1"/>
    <row r="6778" ht="19.5" customHeight="1"/>
    <row r="6779" ht="19.5" customHeight="1"/>
    <row r="6780" ht="19.5" customHeight="1"/>
    <row r="6781" ht="19.5" customHeight="1"/>
    <row r="6782" ht="19.5" customHeight="1"/>
    <row r="6783" ht="19.5" customHeight="1"/>
    <row r="6784" ht="19.5" customHeight="1"/>
    <row r="6785" ht="19.5" customHeight="1"/>
    <row r="6786" ht="19.5" customHeight="1"/>
    <row r="6787" ht="19.5" customHeight="1"/>
    <row r="6788" ht="19.5" customHeight="1"/>
    <row r="6789" ht="19.5" customHeight="1"/>
    <row r="6790" ht="19.5" customHeight="1"/>
    <row r="6791" ht="19.5" customHeight="1"/>
    <row r="6792" ht="19.5" customHeight="1"/>
    <row r="6793" ht="19.5" customHeight="1"/>
    <row r="6794" ht="19.5" customHeight="1"/>
    <row r="6795" ht="19.5" customHeight="1"/>
    <row r="6796" ht="19.5" customHeight="1"/>
    <row r="6797" ht="19.5" customHeight="1"/>
    <row r="6798" ht="19.5" customHeight="1"/>
    <row r="6799" ht="19.5" customHeight="1"/>
    <row r="6800" ht="19.5" customHeight="1"/>
    <row r="6801" ht="19.5" customHeight="1"/>
    <row r="6802" ht="19.5" customHeight="1"/>
    <row r="6803" ht="19.5" customHeight="1"/>
    <row r="6804" ht="19.5" customHeight="1"/>
    <row r="6805" ht="19.5" customHeight="1"/>
    <row r="6806" ht="19.5" customHeight="1"/>
    <row r="6807" ht="19.5" customHeight="1"/>
    <row r="6808" ht="19.5" customHeight="1"/>
    <row r="6809" ht="19.5" customHeight="1"/>
    <row r="6810" ht="19.5" customHeight="1"/>
    <row r="6811" ht="19.5" customHeight="1"/>
    <row r="6812" ht="19.5" customHeight="1"/>
    <row r="6813" ht="19.5" customHeight="1"/>
    <row r="6814" ht="19.5" customHeight="1"/>
    <row r="6815" ht="19.5" customHeight="1"/>
    <row r="6816" ht="19.5" customHeight="1"/>
    <row r="6817" ht="19.5" customHeight="1"/>
    <row r="6818" ht="19.5" customHeight="1"/>
    <row r="6819" ht="19.5" customHeight="1"/>
    <row r="6820" ht="19.5" customHeight="1"/>
    <row r="6821" ht="19.5" customHeight="1"/>
    <row r="6822" ht="19.5" customHeight="1"/>
    <row r="6823" ht="19.5" customHeight="1"/>
    <row r="6824" ht="19.5" customHeight="1"/>
    <row r="6825" ht="19.5" customHeight="1"/>
    <row r="6826" ht="19.5" customHeight="1"/>
    <row r="6827" ht="19.5" customHeight="1"/>
    <row r="6828" ht="19.5" customHeight="1"/>
    <row r="6829" ht="19.5" customHeight="1"/>
    <row r="6830" ht="19.5" customHeight="1"/>
    <row r="6831" ht="19.5" customHeight="1"/>
    <row r="6832" ht="19.5" customHeight="1"/>
    <row r="6833" ht="19.5" customHeight="1"/>
    <row r="6834" ht="19.5" customHeight="1"/>
    <row r="6835" ht="19.5" customHeight="1"/>
    <row r="6836" ht="19.5" customHeight="1"/>
    <row r="6837" ht="19.5" customHeight="1"/>
    <row r="6838" ht="19.5" customHeight="1"/>
    <row r="6839" ht="19.5" customHeight="1"/>
    <row r="6840" ht="19.5" customHeight="1"/>
    <row r="6841" ht="19.5" customHeight="1"/>
    <row r="6842" ht="19.5" customHeight="1"/>
    <row r="6843" ht="19.5" customHeight="1"/>
    <row r="6844" ht="19.5" customHeight="1"/>
    <row r="6845" ht="19.5" customHeight="1"/>
    <row r="6846" ht="19.5" customHeight="1"/>
    <row r="6847" ht="19.5" customHeight="1"/>
    <row r="6848" ht="19.5" customHeight="1"/>
    <row r="6849" ht="19.5" customHeight="1"/>
    <row r="6850" ht="19.5" customHeight="1"/>
    <row r="6851" ht="19.5" customHeight="1"/>
    <row r="6852" ht="19.5" customHeight="1"/>
    <row r="6853" ht="19.5" customHeight="1"/>
    <row r="6854" ht="19.5" customHeight="1"/>
    <row r="6855" ht="19.5" customHeight="1"/>
    <row r="6856" ht="19.5" customHeight="1"/>
    <row r="6857" ht="19.5" customHeight="1"/>
    <row r="6858" ht="19.5" customHeight="1"/>
    <row r="6859" ht="19.5" customHeight="1"/>
    <row r="6860" ht="19.5" customHeight="1"/>
    <row r="6861" ht="19.5" customHeight="1"/>
    <row r="6862" ht="19.5" customHeight="1"/>
    <row r="6863" ht="19.5" customHeight="1"/>
    <row r="6864" ht="19.5" customHeight="1"/>
    <row r="6865" ht="19.5" customHeight="1"/>
    <row r="6866" ht="19.5" customHeight="1"/>
    <row r="6867" ht="19.5" customHeight="1"/>
    <row r="6868" ht="19.5" customHeight="1"/>
    <row r="6869" ht="19.5" customHeight="1"/>
    <row r="6870" ht="19.5" customHeight="1"/>
    <row r="6871" ht="19.5" customHeight="1"/>
    <row r="6872" ht="19.5" customHeight="1"/>
    <row r="6873" ht="19.5" customHeight="1"/>
    <row r="6874" ht="19.5" customHeight="1"/>
    <row r="6875" ht="19.5" customHeight="1"/>
    <row r="6876" ht="19.5" customHeight="1"/>
    <row r="6877" ht="19.5" customHeight="1"/>
    <row r="6878" ht="19.5" customHeight="1"/>
    <row r="6879" ht="19.5" customHeight="1"/>
    <row r="6880" ht="19.5" customHeight="1"/>
    <row r="6881" ht="19.5" customHeight="1"/>
    <row r="6882" ht="19.5" customHeight="1"/>
    <row r="6883" ht="19.5" customHeight="1"/>
    <row r="6884" ht="19.5" customHeight="1"/>
    <row r="6885" ht="19.5" customHeight="1"/>
    <row r="6886" ht="19.5" customHeight="1"/>
    <row r="6887" ht="19.5" customHeight="1"/>
    <row r="6888" ht="19.5" customHeight="1"/>
    <row r="6889" ht="19.5" customHeight="1"/>
    <row r="6890" ht="19.5" customHeight="1"/>
    <row r="6891" ht="19.5" customHeight="1"/>
    <row r="6892" ht="19.5" customHeight="1"/>
    <row r="6893" ht="19.5" customHeight="1"/>
    <row r="6894" ht="19.5" customHeight="1"/>
    <row r="6895" ht="19.5" customHeight="1"/>
    <row r="6896" ht="19.5" customHeight="1"/>
    <row r="6897" ht="19.5" customHeight="1"/>
    <row r="6898" ht="19.5" customHeight="1"/>
    <row r="6899" ht="19.5" customHeight="1"/>
    <row r="6900" ht="19.5" customHeight="1"/>
    <row r="6901" ht="19.5" customHeight="1"/>
    <row r="6902" ht="19.5" customHeight="1"/>
    <row r="6903" ht="19.5" customHeight="1"/>
    <row r="6904" ht="19.5" customHeight="1"/>
    <row r="6905" ht="19.5" customHeight="1"/>
    <row r="6906" ht="19.5" customHeight="1"/>
    <row r="6907" ht="19.5" customHeight="1"/>
    <row r="6908" ht="19.5" customHeight="1"/>
    <row r="6909" ht="19.5" customHeight="1"/>
    <row r="6910" ht="19.5" customHeight="1"/>
    <row r="6911" ht="19.5" customHeight="1"/>
    <row r="6912" ht="19.5" customHeight="1"/>
    <row r="6913" ht="19.5" customHeight="1"/>
    <row r="6914" ht="19.5" customHeight="1"/>
    <row r="6915" ht="19.5" customHeight="1"/>
    <row r="6916" ht="19.5" customHeight="1"/>
    <row r="6917" ht="19.5" customHeight="1"/>
    <row r="6918" ht="19.5" customHeight="1"/>
    <row r="6919" ht="19.5" customHeight="1"/>
    <row r="6920" ht="19.5" customHeight="1"/>
    <row r="6921" ht="19.5" customHeight="1"/>
    <row r="6922" ht="19.5" customHeight="1"/>
    <row r="6923" ht="19.5" customHeight="1"/>
    <row r="6924" ht="19.5" customHeight="1"/>
    <row r="6925" ht="19.5" customHeight="1"/>
    <row r="6926" ht="19.5" customHeight="1"/>
    <row r="6927" ht="19.5" customHeight="1"/>
    <row r="6928" ht="19.5" customHeight="1"/>
    <row r="6929" ht="19.5" customHeight="1"/>
    <row r="6930" ht="19.5" customHeight="1"/>
    <row r="6931" ht="19.5" customHeight="1"/>
    <row r="6932" ht="19.5" customHeight="1"/>
    <row r="6933" ht="19.5" customHeight="1"/>
    <row r="6934" ht="19.5" customHeight="1"/>
    <row r="6935" ht="19.5" customHeight="1"/>
    <row r="6936" ht="19.5" customHeight="1"/>
    <row r="6937" ht="19.5" customHeight="1"/>
    <row r="6938" ht="19.5" customHeight="1"/>
    <row r="6939" ht="19.5" customHeight="1"/>
    <row r="6940" ht="19.5" customHeight="1"/>
    <row r="6941" ht="19.5" customHeight="1"/>
    <row r="6942" ht="19.5" customHeight="1"/>
    <row r="6943" ht="19.5" customHeight="1"/>
    <row r="6944" ht="19.5" customHeight="1"/>
    <row r="6945" ht="19.5" customHeight="1"/>
    <row r="6946" ht="19.5" customHeight="1"/>
    <row r="6947" ht="19.5" customHeight="1"/>
    <row r="6948" ht="19.5" customHeight="1"/>
    <row r="6949" ht="19.5" customHeight="1"/>
    <row r="6950" ht="19.5" customHeight="1"/>
    <row r="6951" ht="19.5" customHeight="1"/>
    <row r="6952" ht="19.5" customHeight="1"/>
    <row r="6953" ht="19.5" customHeight="1"/>
    <row r="6954" ht="19.5" customHeight="1"/>
    <row r="6955" ht="19.5" customHeight="1"/>
    <row r="6956" ht="19.5" customHeight="1"/>
    <row r="6957" ht="19.5" customHeight="1"/>
    <row r="6958" ht="19.5" customHeight="1"/>
    <row r="6959" ht="19.5" customHeight="1"/>
    <row r="6960" ht="19.5" customHeight="1"/>
    <row r="6961" ht="19.5" customHeight="1"/>
    <row r="6962" ht="19.5" customHeight="1"/>
    <row r="6963" ht="19.5" customHeight="1"/>
    <row r="6964" ht="19.5" customHeight="1"/>
    <row r="6965" ht="19.5" customHeight="1"/>
    <row r="6966" ht="19.5" customHeight="1"/>
    <row r="6967" ht="19.5" customHeight="1"/>
    <row r="6968" ht="19.5" customHeight="1"/>
    <row r="6969" ht="19.5" customHeight="1"/>
    <row r="6970" ht="19.5" customHeight="1"/>
    <row r="6971" ht="19.5" customHeight="1"/>
    <row r="6972" ht="19.5" customHeight="1"/>
    <row r="6973" ht="19.5" customHeight="1"/>
    <row r="6974" ht="19.5" customHeight="1"/>
    <row r="6975" ht="19.5" customHeight="1"/>
    <row r="6976" ht="19.5" customHeight="1"/>
    <row r="6977" ht="19.5" customHeight="1"/>
    <row r="6978" ht="19.5" customHeight="1"/>
    <row r="6979" ht="19.5" customHeight="1"/>
    <row r="6980" ht="19.5" customHeight="1"/>
    <row r="6981" ht="19.5" customHeight="1"/>
    <row r="6982" ht="19.5" customHeight="1"/>
    <row r="6983" ht="19.5" customHeight="1"/>
    <row r="6984" ht="19.5" customHeight="1"/>
    <row r="6985" ht="19.5" customHeight="1"/>
    <row r="6986" ht="19.5" customHeight="1"/>
    <row r="6987" ht="19.5" customHeight="1"/>
    <row r="6988" ht="19.5" customHeight="1"/>
    <row r="6989" ht="19.5" customHeight="1"/>
    <row r="6990" ht="19.5" customHeight="1"/>
    <row r="6991" ht="19.5" customHeight="1"/>
    <row r="6992" ht="19.5" customHeight="1"/>
    <row r="6993" ht="19.5" customHeight="1"/>
    <row r="6994" ht="19.5" customHeight="1"/>
    <row r="6995" ht="19.5" customHeight="1"/>
    <row r="6996" ht="19.5" customHeight="1"/>
    <row r="6997" ht="19.5" customHeight="1"/>
    <row r="6998" ht="19.5" customHeight="1"/>
    <row r="6999" ht="19.5" customHeight="1"/>
    <row r="7000" ht="19.5" customHeight="1"/>
    <row r="7001" ht="19.5" customHeight="1"/>
    <row r="7002" ht="19.5" customHeight="1"/>
    <row r="7003" ht="19.5" customHeight="1"/>
    <row r="7004" ht="19.5" customHeight="1"/>
    <row r="7005" ht="19.5" customHeight="1"/>
    <row r="7006" ht="19.5" customHeight="1"/>
    <row r="7007" ht="19.5" customHeight="1"/>
    <row r="7008" ht="19.5" customHeight="1"/>
    <row r="7009" ht="19.5" customHeight="1"/>
    <row r="7010" ht="19.5" customHeight="1"/>
    <row r="7011" ht="19.5" customHeight="1"/>
    <row r="7012" ht="19.5" customHeight="1"/>
    <row r="7013" ht="19.5" customHeight="1"/>
    <row r="7014" ht="19.5" customHeight="1"/>
    <row r="7015" ht="19.5" customHeight="1"/>
    <row r="7016" ht="19.5" customHeight="1"/>
    <row r="7017" ht="19.5" customHeight="1"/>
    <row r="7018" ht="19.5" customHeight="1"/>
    <row r="7019" ht="19.5" customHeight="1"/>
    <row r="7020" ht="19.5" customHeight="1"/>
    <row r="7021" ht="19.5" customHeight="1"/>
    <row r="7022" ht="19.5" customHeight="1"/>
    <row r="7023" ht="19.5" customHeight="1"/>
    <row r="7024" ht="19.5" customHeight="1"/>
    <row r="7025" ht="19.5" customHeight="1"/>
    <row r="7026" ht="19.5" customHeight="1"/>
    <row r="7027" ht="19.5" customHeight="1"/>
    <row r="7028" ht="19.5" customHeight="1"/>
    <row r="7029" ht="19.5" customHeight="1"/>
    <row r="7030" ht="19.5" customHeight="1"/>
    <row r="7031" ht="19.5" customHeight="1"/>
    <row r="7032" ht="19.5" customHeight="1"/>
    <row r="7033" ht="19.5" customHeight="1"/>
    <row r="7034" ht="19.5" customHeight="1"/>
    <row r="7035" ht="19.5" customHeight="1"/>
    <row r="7036" ht="19.5" customHeight="1"/>
    <row r="7037" ht="19.5" customHeight="1"/>
    <row r="7038" ht="19.5" customHeight="1"/>
    <row r="7039" ht="19.5" customHeight="1"/>
    <row r="7040" ht="19.5" customHeight="1"/>
    <row r="7041" ht="19.5" customHeight="1"/>
    <row r="7042" ht="19.5" customHeight="1"/>
    <row r="7043" ht="19.5" customHeight="1"/>
    <row r="7044" ht="19.5" customHeight="1"/>
    <row r="7045" ht="19.5" customHeight="1"/>
    <row r="7046" ht="19.5" customHeight="1"/>
    <row r="7047" ht="19.5" customHeight="1"/>
    <row r="7048" ht="19.5" customHeight="1"/>
    <row r="7049" ht="19.5" customHeight="1"/>
    <row r="7050" ht="19.5" customHeight="1"/>
    <row r="7051" ht="19.5" customHeight="1"/>
    <row r="7052" ht="19.5" customHeight="1"/>
    <row r="7053" ht="19.5" customHeight="1"/>
    <row r="7054" ht="19.5" customHeight="1"/>
    <row r="7055" ht="19.5" customHeight="1"/>
    <row r="7056" ht="19.5" customHeight="1"/>
    <row r="7057" ht="19.5" customHeight="1"/>
    <row r="7058" ht="19.5" customHeight="1"/>
    <row r="7059" ht="19.5" customHeight="1"/>
    <row r="7060" ht="19.5" customHeight="1"/>
    <row r="7061" ht="19.5" customHeight="1"/>
    <row r="7062" ht="19.5" customHeight="1"/>
    <row r="7063" ht="19.5" customHeight="1"/>
    <row r="7064" ht="19.5" customHeight="1"/>
    <row r="7065" ht="19.5" customHeight="1"/>
    <row r="7066" ht="19.5" customHeight="1"/>
    <row r="7067" ht="19.5" customHeight="1"/>
    <row r="7068" ht="19.5" customHeight="1"/>
    <row r="7069" ht="19.5" customHeight="1"/>
    <row r="7070" ht="19.5" customHeight="1"/>
    <row r="7071" ht="19.5" customHeight="1"/>
    <row r="7072" ht="19.5" customHeight="1"/>
    <row r="7073" ht="19.5" customHeight="1"/>
    <row r="7074" ht="19.5" customHeight="1"/>
    <row r="7075" ht="19.5" customHeight="1"/>
    <row r="7076" ht="19.5" customHeight="1"/>
    <row r="7077" ht="19.5" customHeight="1"/>
    <row r="7078" ht="19.5" customHeight="1"/>
    <row r="7079" ht="19.5" customHeight="1"/>
    <row r="7080" ht="19.5" customHeight="1"/>
    <row r="7081" ht="19.5" customHeight="1"/>
    <row r="7082" ht="19.5" customHeight="1"/>
    <row r="7083" ht="19.5" customHeight="1"/>
    <row r="7084" ht="19.5" customHeight="1"/>
    <row r="7085" ht="19.5" customHeight="1"/>
    <row r="7086" ht="19.5" customHeight="1"/>
    <row r="7087" ht="19.5" customHeight="1"/>
    <row r="7088" ht="19.5" customHeight="1"/>
    <row r="7089" ht="19.5" customHeight="1"/>
    <row r="7090" ht="19.5" customHeight="1"/>
    <row r="7091" ht="19.5" customHeight="1"/>
    <row r="7092" ht="19.5" customHeight="1"/>
    <row r="7093" ht="19.5" customHeight="1"/>
    <row r="7094" ht="19.5" customHeight="1"/>
    <row r="7095" ht="19.5" customHeight="1"/>
    <row r="7096" ht="19.5" customHeight="1"/>
    <row r="7097" ht="19.5" customHeight="1"/>
    <row r="7098" ht="19.5" customHeight="1"/>
    <row r="7099" ht="19.5" customHeight="1"/>
    <row r="7100" ht="19.5" customHeight="1"/>
    <row r="7101" ht="19.5" customHeight="1"/>
    <row r="7102" ht="19.5" customHeight="1"/>
    <row r="7103" ht="19.5" customHeight="1"/>
    <row r="7104" ht="19.5" customHeight="1"/>
    <row r="7105" ht="19.5" customHeight="1"/>
    <row r="7106" ht="19.5" customHeight="1"/>
    <row r="7107" ht="19.5" customHeight="1"/>
    <row r="7108" ht="19.5" customHeight="1"/>
    <row r="7109" ht="19.5" customHeight="1"/>
    <row r="7110" ht="19.5" customHeight="1"/>
    <row r="7111" ht="19.5" customHeight="1"/>
    <row r="7112" ht="19.5" customHeight="1"/>
    <row r="7113" ht="19.5" customHeight="1"/>
    <row r="7114" ht="19.5" customHeight="1"/>
    <row r="7115" ht="19.5" customHeight="1"/>
    <row r="7116" ht="19.5" customHeight="1"/>
    <row r="7117" ht="19.5" customHeight="1"/>
    <row r="7118" ht="19.5" customHeight="1"/>
    <row r="7119" ht="19.5" customHeight="1"/>
    <row r="7120" ht="19.5" customHeight="1"/>
    <row r="7121" ht="19.5" customHeight="1"/>
    <row r="7122" ht="19.5" customHeight="1"/>
    <row r="7123" ht="19.5" customHeight="1"/>
    <row r="7124" ht="19.5" customHeight="1"/>
    <row r="7125" ht="19.5" customHeight="1"/>
    <row r="7126" ht="19.5" customHeight="1"/>
    <row r="7127" ht="19.5" customHeight="1"/>
    <row r="7128" ht="19.5" customHeight="1"/>
    <row r="7129" ht="19.5" customHeight="1"/>
    <row r="7130" ht="19.5" customHeight="1"/>
    <row r="7131" ht="19.5" customHeight="1"/>
    <row r="7132" ht="19.5" customHeight="1"/>
    <row r="7133" ht="19.5" customHeight="1"/>
    <row r="7134" ht="19.5" customHeight="1"/>
    <row r="7135" ht="19.5" customHeight="1"/>
    <row r="7136" ht="19.5" customHeight="1"/>
    <row r="7137" ht="19.5" customHeight="1"/>
    <row r="7138" ht="19.5" customHeight="1"/>
    <row r="7139" ht="19.5" customHeight="1"/>
    <row r="7140" ht="19.5" customHeight="1"/>
    <row r="7141" ht="19.5" customHeight="1"/>
    <row r="7142" ht="19.5" customHeight="1"/>
    <row r="7143" ht="19.5" customHeight="1"/>
    <row r="7144" ht="19.5" customHeight="1"/>
    <row r="7145" ht="19.5" customHeight="1"/>
    <row r="7146" ht="19.5" customHeight="1"/>
    <row r="7147" ht="19.5" customHeight="1"/>
    <row r="7148" ht="19.5" customHeight="1"/>
    <row r="7149" ht="19.5" customHeight="1"/>
    <row r="7150" ht="19.5" customHeight="1"/>
    <row r="7151" ht="19.5" customHeight="1"/>
    <row r="7152" ht="19.5" customHeight="1"/>
    <row r="7153" ht="19.5" customHeight="1"/>
    <row r="7154" ht="19.5" customHeight="1"/>
    <row r="7155" ht="19.5" customHeight="1"/>
    <row r="7156" ht="19.5" customHeight="1"/>
    <row r="7157" ht="19.5" customHeight="1"/>
    <row r="7158" ht="19.5" customHeight="1"/>
    <row r="7159" ht="19.5" customHeight="1"/>
    <row r="7160" ht="19.5" customHeight="1"/>
    <row r="7161" ht="19.5" customHeight="1"/>
    <row r="7162" ht="19.5" customHeight="1"/>
    <row r="7163" ht="19.5" customHeight="1"/>
    <row r="7164" ht="19.5" customHeight="1"/>
    <row r="7165" ht="19.5" customHeight="1"/>
    <row r="7166" ht="19.5" customHeight="1"/>
    <row r="7167" ht="19.5" customHeight="1"/>
    <row r="7168" ht="19.5" customHeight="1"/>
    <row r="7169" ht="19.5" customHeight="1"/>
    <row r="7170" ht="19.5" customHeight="1"/>
    <row r="7171" ht="19.5" customHeight="1"/>
    <row r="7172" ht="19.5" customHeight="1"/>
    <row r="7173" ht="19.5" customHeight="1"/>
    <row r="7174" ht="19.5" customHeight="1"/>
    <row r="7175" ht="19.5" customHeight="1"/>
    <row r="7176" ht="19.5" customHeight="1"/>
    <row r="7177" ht="19.5" customHeight="1"/>
    <row r="7178" ht="19.5" customHeight="1"/>
    <row r="7179" ht="19.5" customHeight="1"/>
    <row r="7180" ht="19.5" customHeight="1"/>
    <row r="7181" ht="19.5" customHeight="1"/>
    <row r="7182" ht="19.5" customHeight="1"/>
    <row r="7183" ht="19.5" customHeight="1"/>
    <row r="7184" ht="19.5" customHeight="1"/>
    <row r="7185" ht="19.5" customHeight="1"/>
    <row r="7186" ht="19.5" customHeight="1"/>
    <row r="7187" ht="19.5" customHeight="1"/>
    <row r="7188" ht="19.5" customHeight="1"/>
    <row r="7189" ht="19.5" customHeight="1"/>
    <row r="7190" ht="19.5" customHeight="1"/>
    <row r="7191" ht="19.5" customHeight="1"/>
    <row r="7192" ht="19.5" customHeight="1"/>
    <row r="7193" ht="19.5" customHeight="1"/>
    <row r="7194" ht="19.5" customHeight="1"/>
    <row r="7195" ht="19.5" customHeight="1"/>
    <row r="7196" ht="19.5" customHeight="1"/>
    <row r="7197" ht="19.5" customHeight="1"/>
    <row r="7198" ht="19.5" customHeight="1"/>
    <row r="7199" ht="19.5" customHeight="1"/>
    <row r="7200" ht="19.5" customHeight="1"/>
    <row r="7201" ht="19.5" customHeight="1"/>
    <row r="7202" ht="19.5" customHeight="1"/>
    <row r="7203" ht="19.5" customHeight="1"/>
    <row r="7204" ht="19.5" customHeight="1"/>
    <row r="7205" ht="19.5" customHeight="1"/>
    <row r="7206" ht="19.5" customHeight="1"/>
    <row r="7207" ht="19.5" customHeight="1"/>
    <row r="7208" ht="19.5" customHeight="1"/>
    <row r="7209" ht="19.5" customHeight="1"/>
    <row r="7210" ht="19.5" customHeight="1"/>
    <row r="7211" ht="19.5" customHeight="1"/>
    <row r="7212" ht="19.5" customHeight="1"/>
    <row r="7213" ht="19.5" customHeight="1"/>
    <row r="7214" ht="19.5" customHeight="1"/>
    <row r="7215" ht="19.5" customHeight="1"/>
    <row r="7216" ht="19.5" customHeight="1"/>
    <row r="7217" ht="19.5" customHeight="1"/>
    <row r="7218" ht="19.5" customHeight="1"/>
    <row r="7219" ht="19.5" customHeight="1"/>
    <row r="7220" ht="19.5" customHeight="1"/>
    <row r="7221" ht="19.5" customHeight="1"/>
    <row r="7222" ht="19.5" customHeight="1"/>
    <row r="7223" ht="19.5" customHeight="1"/>
    <row r="7224" ht="19.5" customHeight="1"/>
    <row r="7225" ht="19.5" customHeight="1"/>
    <row r="7226" ht="19.5" customHeight="1"/>
    <row r="7227" ht="19.5" customHeight="1"/>
    <row r="7228" ht="19.5" customHeight="1"/>
    <row r="7229" ht="19.5" customHeight="1"/>
    <row r="7230" ht="19.5" customHeight="1"/>
    <row r="7231" ht="19.5" customHeight="1"/>
    <row r="7232" ht="19.5" customHeight="1"/>
    <row r="7233" ht="19.5" customHeight="1"/>
    <row r="7234" ht="19.5" customHeight="1"/>
    <row r="7235" ht="19.5" customHeight="1"/>
    <row r="7236" ht="19.5" customHeight="1"/>
    <row r="7237" ht="19.5" customHeight="1"/>
    <row r="7238" ht="19.5" customHeight="1"/>
    <row r="7239" ht="19.5" customHeight="1"/>
    <row r="7240" ht="19.5" customHeight="1"/>
    <row r="7241" ht="19.5" customHeight="1"/>
    <row r="7242" ht="19.5" customHeight="1"/>
    <row r="7243" ht="19.5" customHeight="1"/>
    <row r="7244" ht="19.5" customHeight="1"/>
    <row r="7245" ht="19.5" customHeight="1"/>
    <row r="7246" ht="19.5" customHeight="1"/>
    <row r="7247" ht="19.5" customHeight="1"/>
    <row r="7248" ht="19.5" customHeight="1"/>
    <row r="7249" ht="19.5" customHeight="1"/>
    <row r="7250" ht="19.5" customHeight="1"/>
    <row r="7251" ht="19.5" customHeight="1"/>
    <row r="7252" ht="19.5" customHeight="1"/>
    <row r="7253" ht="19.5" customHeight="1"/>
    <row r="7254" ht="19.5" customHeight="1"/>
    <row r="7255" ht="19.5" customHeight="1"/>
    <row r="7256" ht="19.5" customHeight="1"/>
    <row r="7257" ht="19.5" customHeight="1"/>
    <row r="7258" ht="19.5" customHeight="1"/>
    <row r="7259" ht="19.5" customHeight="1"/>
    <row r="7260" ht="19.5" customHeight="1"/>
    <row r="7261" ht="19.5" customHeight="1"/>
    <row r="7262" ht="19.5" customHeight="1"/>
    <row r="7263" ht="19.5" customHeight="1"/>
    <row r="7264" ht="19.5" customHeight="1"/>
    <row r="7265" ht="19.5" customHeight="1"/>
    <row r="7266" ht="19.5" customHeight="1"/>
    <row r="7267" ht="19.5" customHeight="1"/>
    <row r="7268" ht="19.5" customHeight="1"/>
    <row r="7269" ht="19.5" customHeight="1"/>
    <row r="7270" ht="19.5" customHeight="1"/>
    <row r="7271" ht="19.5" customHeight="1"/>
    <row r="7272" ht="19.5" customHeight="1"/>
    <row r="7273" ht="19.5" customHeight="1"/>
    <row r="7274" ht="19.5" customHeight="1"/>
    <row r="7275" ht="19.5" customHeight="1"/>
    <row r="7276" ht="19.5" customHeight="1"/>
    <row r="7277" ht="19.5" customHeight="1"/>
    <row r="7278" ht="19.5" customHeight="1"/>
    <row r="7279" ht="19.5" customHeight="1"/>
    <row r="7280" ht="19.5" customHeight="1"/>
    <row r="7281" ht="19.5" customHeight="1"/>
    <row r="7282" ht="19.5" customHeight="1"/>
    <row r="7283" ht="19.5" customHeight="1"/>
    <row r="7284" ht="19.5" customHeight="1"/>
    <row r="7285" ht="19.5" customHeight="1"/>
    <row r="7286" ht="19.5" customHeight="1"/>
    <row r="7287" ht="19.5" customHeight="1"/>
    <row r="7288" ht="19.5" customHeight="1"/>
    <row r="7289" ht="19.5" customHeight="1"/>
    <row r="7290" ht="19.5" customHeight="1"/>
    <row r="7291" ht="19.5" customHeight="1"/>
    <row r="7292" ht="19.5" customHeight="1"/>
    <row r="7293" ht="19.5" customHeight="1"/>
    <row r="7294" ht="19.5" customHeight="1"/>
    <row r="7295" ht="19.5" customHeight="1"/>
    <row r="7296" ht="19.5" customHeight="1"/>
    <row r="7297" ht="19.5" customHeight="1"/>
    <row r="7298" ht="19.5" customHeight="1"/>
    <row r="7299" ht="19.5" customHeight="1"/>
    <row r="7300" ht="19.5" customHeight="1"/>
    <row r="7301" ht="19.5" customHeight="1"/>
    <row r="7302" ht="19.5" customHeight="1"/>
    <row r="7303" ht="19.5" customHeight="1"/>
    <row r="7304" ht="19.5" customHeight="1"/>
    <row r="7305" ht="19.5" customHeight="1"/>
    <row r="7306" ht="19.5" customHeight="1"/>
    <row r="7307" ht="19.5" customHeight="1"/>
    <row r="7308" ht="19.5" customHeight="1"/>
    <row r="7309" ht="19.5" customHeight="1"/>
    <row r="7310" ht="19.5" customHeight="1"/>
    <row r="7311" ht="19.5" customHeight="1"/>
    <row r="7312" ht="19.5" customHeight="1"/>
    <row r="7313" ht="19.5" customHeight="1"/>
    <row r="7314" ht="19.5" customHeight="1"/>
    <row r="7315" ht="19.5" customHeight="1"/>
    <row r="7316" ht="19.5" customHeight="1"/>
    <row r="7317" ht="19.5" customHeight="1"/>
    <row r="7318" ht="19.5" customHeight="1"/>
    <row r="7319" ht="19.5" customHeight="1"/>
    <row r="7320" ht="19.5" customHeight="1"/>
    <row r="7321" ht="19.5" customHeight="1"/>
    <row r="7322" ht="19.5" customHeight="1"/>
    <row r="7323" ht="19.5" customHeight="1"/>
    <row r="7324" ht="19.5" customHeight="1"/>
    <row r="7325" ht="19.5" customHeight="1"/>
    <row r="7326" ht="19.5" customHeight="1"/>
    <row r="7327" ht="19.5" customHeight="1"/>
    <row r="7328" ht="19.5" customHeight="1"/>
    <row r="7329" ht="19.5" customHeight="1"/>
    <row r="7330" ht="19.5" customHeight="1"/>
    <row r="7331" ht="19.5" customHeight="1"/>
    <row r="7332" ht="19.5" customHeight="1"/>
    <row r="7333" ht="19.5" customHeight="1"/>
    <row r="7334" ht="19.5" customHeight="1"/>
    <row r="7335" ht="19.5" customHeight="1"/>
    <row r="7336" ht="19.5" customHeight="1"/>
    <row r="7337" ht="19.5" customHeight="1"/>
    <row r="7338" ht="19.5" customHeight="1"/>
    <row r="7339" ht="19.5" customHeight="1"/>
    <row r="7340" ht="19.5" customHeight="1"/>
    <row r="7341" ht="19.5" customHeight="1"/>
    <row r="7342" ht="19.5" customHeight="1"/>
    <row r="7343" ht="19.5" customHeight="1"/>
    <row r="7344" ht="19.5" customHeight="1"/>
    <row r="7345" ht="19.5" customHeight="1"/>
    <row r="7346" ht="19.5" customHeight="1"/>
    <row r="7347" ht="19.5" customHeight="1"/>
    <row r="7348" ht="19.5" customHeight="1"/>
    <row r="7349" ht="19.5" customHeight="1"/>
    <row r="7350" ht="19.5" customHeight="1"/>
    <row r="7351" ht="19.5" customHeight="1"/>
    <row r="7352" ht="19.5" customHeight="1"/>
    <row r="7353" ht="19.5" customHeight="1"/>
    <row r="7354" ht="19.5" customHeight="1"/>
    <row r="7355" ht="19.5" customHeight="1"/>
    <row r="7356" ht="19.5" customHeight="1"/>
    <row r="7357" ht="19.5" customHeight="1"/>
    <row r="7358" ht="19.5" customHeight="1"/>
    <row r="7359" ht="19.5" customHeight="1"/>
    <row r="7360" ht="19.5" customHeight="1"/>
    <row r="7361" ht="19.5" customHeight="1"/>
    <row r="7362" ht="19.5" customHeight="1"/>
    <row r="7363" ht="19.5" customHeight="1"/>
    <row r="7364" ht="19.5" customHeight="1"/>
    <row r="7365" ht="19.5" customHeight="1"/>
    <row r="7366" ht="19.5" customHeight="1"/>
    <row r="7367" ht="19.5" customHeight="1"/>
    <row r="7368" ht="19.5" customHeight="1"/>
    <row r="7369" ht="19.5" customHeight="1"/>
    <row r="7370" ht="19.5" customHeight="1"/>
    <row r="7371" ht="19.5" customHeight="1"/>
    <row r="7372" ht="19.5" customHeight="1"/>
    <row r="7373" ht="19.5" customHeight="1"/>
    <row r="7374" ht="19.5" customHeight="1"/>
    <row r="7375" ht="19.5" customHeight="1"/>
    <row r="7376" ht="19.5" customHeight="1"/>
    <row r="7377" ht="19.5" customHeight="1"/>
    <row r="7378" ht="19.5" customHeight="1"/>
    <row r="7379" ht="19.5" customHeight="1"/>
    <row r="7380" ht="19.5" customHeight="1"/>
    <row r="7381" ht="19.5" customHeight="1"/>
    <row r="7382" ht="19.5" customHeight="1"/>
    <row r="7383" ht="19.5" customHeight="1"/>
    <row r="7384" ht="19.5" customHeight="1"/>
    <row r="7385" ht="19.5" customHeight="1"/>
    <row r="7386" ht="19.5" customHeight="1"/>
    <row r="7387" ht="19.5" customHeight="1"/>
    <row r="7388" ht="19.5" customHeight="1"/>
    <row r="7389" ht="19.5" customHeight="1"/>
    <row r="7390" ht="19.5" customHeight="1"/>
    <row r="7391" ht="19.5" customHeight="1"/>
    <row r="7392" ht="19.5" customHeight="1"/>
    <row r="7393" ht="19.5" customHeight="1"/>
    <row r="7394" ht="19.5" customHeight="1"/>
    <row r="7395" ht="19.5" customHeight="1"/>
    <row r="7396" ht="19.5" customHeight="1"/>
    <row r="7397" ht="19.5" customHeight="1"/>
    <row r="7398" ht="19.5" customHeight="1"/>
    <row r="7399" ht="19.5" customHeight="1"/>
    <row r="7400" ht="19.5" customHeight="1"/>
    <row r="7401" ht="19.5" customHeight="1"/>
    <row r="7402" ht="19.5" customHeight="1"/>
    <row r="7403" ht="19.5" customHeight="1"/>
    <row r="7404" ht="19.5" customHeight="1"/>
    <row r="7405" ht="19.5" customHeight="1"/>
    <row r="7406" ht="19.5" customHeight="1"/>
    <row r="7407" ht="19.5" customHeight="1"/>
    <row r="7408" ht="19.5" customHeight="1"/>
    <row r="7409" ht="19.5" customHeight="1"/>
    <row r="7410" ht="19.5" customHeight="1"/>
    <row r="7411" ht="19.5" customHeight="1"/>
    <row r="7412" ht="19.5" customHeight="1"/>
    <row r="7413" ht="19.5" customHeight="1"/>
    <row r="7414" ht="19.5" customHeight="1"/>
    <row r="7415" ht="19.5" customHeight="1"/>
    <row r="7416" ht="19.5" customHeight="1"/>
    <row r="7417" ht="19.5" customHeight="1"/>
    <row r="7418" ht="19.5" customHeight="1"/>
    <row r="7419" ht="19.5" customHeight="1"/>
    <row r="7420" ht="19.5" customHeight="1"/>
    <row r="7421" ht="19.5" customHeight="1"/>
    <row r="7422" ht="19.5" customHeight="1"/>
    <row r="7423" ht="19.5" customHeight="1"/>
    <row r="7424" ht="19.5" customHeight="1"/>
    <row r="7425" ht="19.5" customHeight="1"/>
    <row r="7426" ht="19.5" customHeight="1"/>
    <row r="7427" ht="19.5" customHeight="1"/>
    <row r="7428" ht="19.5" customHeight="1"/>
    <row r="7429" ht="19.5" customHeight="1"/>
    <row r="7430" ht="19.5" customHeight="1"/>
    <row r="7431" ht="19.5" customHeight="1"/>
    <row r="7432" ht="19.5" customHeight="1"/>
    <row r="7433" ht="19.5" customHeight="1"/>
    <row r="7434" ht="19.5" customHeight="1"/>
    <row r="7435" ht="19.5" customHeight="1"/>
    <row r="7436" ht="19.5" customHeight="1"/>
    <row r="7437" ht="19.5" customHeight="1"/>
    <row r="7438" ht="19.5" customHeight="1"/>
    <row r="7439" ht="19.5" customHeight="1"/>
    <row r="7440" ht="19.5" customHeight="1"/>
    <row r="7441" ht="19.5" customHeight="1"/>
    <row r="7442" ht="19.5" customHeight="1"/>
    <row r="7443" ht="19.5" customHeight="1"/>
    <row r="7444" ht="19.5" customHeight="1"/>
    <row r="7445" ht="19.5" customHeight="1"/>
    <row r="7446" ht="19.5" customHeight="1"/>
    <row r="7447" ht="19.5" customHeight="1"/>
    <row r="7448" ht="19.5" customHeight="1"/>
    <row r="7449" ht="19.5" customHeight="1"/>
    <row r="7450" ht="19.5" customHeight="1"/>
    <row r="7451" ht="19.5" customHeight="1"/>
    <row r="7452" ht="19.5" customHeight="1"/>
    <row r="7453" ht="19.5" customHeight="1"/>
    <row r="7454" ht="19.5" customHeight="1"/>
    <row r="7455" ht="19.5" customHeight="1"/>
    <row r="7456" ht="19.5" customHeight="1"/>
    <row r="7457" ht="19.5" customHeight="1"/>
    <row r="7458" ht="19.5" customHeight="1"/>
    <row r="7459" ht="19.5" customHeight="1"/>
    <row r="7460" ht="19.5" customHeight="1"/>
    <row r="7461" ht="19.5" customHeight="1"/>
    <row r="7462" ht="19.5" customHeight="1"/>
    <row r="7463" ht="19.5" customHeight="1"/>
    <row r="7464" ht="19.5" customHeight="1"/>
    <row r="7465" ht="19.5" customHeight="1"/>
    <row r="7466" ht="19.5" customHeight="1"/>
    <row r="7467" ht="19.5" customHeight="1"/>
    <row r="7468" ht="19.5" customHeight="1"/>
    <row r="7469" ht="19.5" customHeight="1"/>
    <row r="7470" ht="19.5" customHeight="1"/>
    <row r="7471" ht="19.5" customHeight="1"/>
    <row r="7472" ht="19.5" customHeight="1"/>
    <row r="7473" ht="19.5" customHeight="1"/>
    <row r="7474" ht="19.5" customHeight="1"/>
    <row r="7475" ht="19.5" customHeight="1"/>
    <row r="7476" ht="19.5" customHeight="1"/>
    <row r="7477" ht="19.5" customHeight="1"/>
    <row r="7478" ht="19.5" customHeight="1"/>
    <row r="7479" ht="19.5" customHeight="1"/>
    <row r="7480" ht="19.5" customHeight="1"/>
    <row r="7481" ht="19.5" customHeight="1"/>
    <row r="7482" ht="19.5" customHeight="1"/>
    <row r="7483" ht="19.5" customHeight="1"/>
    <row r="7484" ht="19.5" customHeight="1"/>
    <row r="7485" ht="19.5" customHeight="1"/>
    <row r="7486" ht="19.5" customHeight="1"/>
    <row r="7487" ht="19.5" customHeight="1"/>
    <row r="7488" ht="19.5" customHeight="1"/>
    <row r="7489" ht="19.5" customHeight="1"/>
    <row r="7490" ht="19.5" customHeight="1"/>
    <row r="7491" ht="19.5" customHeight="1"/>
    <row r="7492" ht="19.5" customHeight="1"/>
    <row r="7493" ht="19.5" customHeight="1"/>
    <row r="7494" ht="19.5" customHeight="1"/>
    <row r="7495" ht="19.5" customHeight="1"/>
    <row r="7496" ht="19.5" customHeight="1"/>
    <row r="7497" ht="19.5" customHeight="1"/>
    <row r="7498" ht="19.5" customHeight="1"/>
    <row r="7499" ht="19.5" customHeight="1"/>
    <row r="7500" ht="19.5" customHeight="1"/>
    <row r="7501" ht="19.5" customHeight="1"/>
    <row r="7502" ht="19.5" customHeight="1"/>
    <row r="7503" ht="19.5" customHeight="1"/>
    <row r="7504" ht="19.5" customHeight="1"/>
    <row r="7505" ht="19.5" customHeight="1"/>
    <row r="7506" ht="19.5" customHeight="1"/>
    <row r="7507" ht="19.5" customHeight="1"/>
    <row r="7508" ht="19.5" customHeight="1"/>
    <row r="7509" ht="19.5" customHeight="1"/>
    <row r="7510" ht="19.5" customHeight="1"/>
    <row r="7511" ht="19.5" customHeight="1"/>
    <row r="7512" ht="19.5" customHeight="1"/>
    <row r="7513" ht="19.5" customHeight="1"/>
    <row r="7514" ht="19.5" customHeight="1"/>
    <row r="7515" ht="19.5" customHeight="1"/>
    <row r="7516" ht="19.5" customHeight="1"/>
    <row r="7517" ht="19.5" customHeight="1"/>
    <row r="7518" ht="19.5" customHeight="1"/>
    <row r="7519" ht="19.5" customHeight="1"/>
    <row r="7520" ht="19.5" customHeight="1"/>
    <row r="7521" ht="19.5" customHeight="1"/>
    <row r="7522" ht="19.5" customHeight="1"/>
    <row r="7523" ht="19.5" customHeight="1"/>
    <row r="7524" ht="19.5" customHeight="1"/>
    <row r="7525" ht="19.5" customHeight="1"/>
    <row r="7526" ht="19.5" customHeight="1"/>
    <row r="7527" ht="19.5" customHeight="1"/>
    <row r="7528" ht="19.5" customHeight="1"/>
    <row r="7529" ht="19.5" customHeight="1"/>
    <row r="7530" ht="19.5" customHeight="1"/>
    <row r="7531" ht="19.5" customHeight="1"/>
    <row r="7532" ht="19.5" customHeight="1"/>
    <row r="7533" ht="19.5" customHeight="1"/>
    <row r="7534" ht="19.5" customHeight="1"/>
    <row r="7535" ht="19.5" customHeight="1"/>
    <row r="7536" ht="19.5" customHeight="1"/>
    <row r="7537" ht="19.5" customHeight="1"/>
    <row r="7538" ht="19.5" customHeight="1"/>
    <row r="7539" ht="19.5" customHeight="1"/>
    <row r="7540" ht="19.5" customHeight="1"/>
    <row r="7541" ht="19.5" customHeight="1"/>
    <row r="7542" ht="19.5" customHeight="1"/>
    <row r="7543" ht="19.5" customHeight="1"/>
    <row r="7544" ht="19.5" customHeight="1"/>
    <row r="7545" ht="19.5" customHeight="1"/>
    <row r="7546" ht="19.5" customHeight="1"/>
    <row r="7547" ht="19.5" customHeight="1"/>
    <row r="7548" ht="19.5" customHeight="1"/>
    <row r="7549" ht="19.5" customHeight="1"/>
    <row r="7550" ht="19.5" customHeight="1"/>
    <row r="7551" ht="19.5" customHeight="1"/>
    <row r="7552" ht="19.5" customHeight="1"/>
    <row r="7553" ht="19.5" customHeight="1"/>
    <row r="7554" ht="19.5" customHeight="1"/>
    <row r="7555" ht="19.5" customHeight="1"/>
    <row r="7556" ht="19.5" customHeight="1"/>
    <row r="7557" ht="19.5" customHeight="1"/>
    <row r="7558" ht="19.5" customHeight="1"/>
    <row r="7559" ht="19.5" customHeight="1"/>
    <row r="7560" ht="19.5" customHeight="1"/>
    <row r="7561" ht="19.5" customHeight="1"/>
    <row r="7562" ht="19.5" customHeight="1"/>
    <row r="7563" ht="19.5" customHeight="1"/>
    <row r="7564" ht="19.5" customHeight="1"/>
    <row r="7565" ht="19.5" customHeight="1"/>
    <row r="7566" ht="19.5" customHeight="1"/>
    <row r="7567" ht="19.5" customHeight="1"/>
    <row r="7568" ht="19.5" customHeight="1"/>
    <row r="7569" ht="19.5" customHeight="1"/>
    <row r="7570" ht="19.5" customHeight="1"/>
    <row r="7571" ht="19.5" customHeight="1"/>
    <row r="7572" ht="19.5" customHeight="1"/>
    <row r="7573" ht="19.5" customHeight="1"/>
    <row r="7574" ht="19.5" customHeight="1"/>
    <row r="7575" ht="19.5" customHeight="1"/>
    <row r="7576" ht="19.5" customHeight="1"/>
    <row r="7577" ht="19.5" customHeight="1"/>
    <row r="7578" ht="19.5" customHeight="1"/>
    <row r="7579" ht="19.5" customHeight="1"/>
    <row r="7580" ht="19.5" customHeight="1"/>
    <row r="7581" ht="19.5" customHeight="1"/>
    <row r="7582" ht="19.5" customHeight="1"/>
    <row r="7583" ht="19.5" customHeight="1"/>
    <row r="7584" ht="19.5" customHeight="1"/>
    <row r="7585" ht="19.5" customHeight="1"/>
    <row r="7586" ht="19.5" customHeight="1"/>
    <row r="7587" ht="19.5" customHeight="1"/>
    <row r="7588" ht="19.5" customHeight="1"/>
    <row r="7589" ht="19.5" customHeight="1"/>
    <row r="7590" ht="19.5" customHeight="1"/>
    <row r="7591" ht="19.5" customHeight="1"/>
    <row r="7592" ht="19.5" customHeight="1"/>
    <row r="7593" ht="19.5" customHeight="1"/>
    <row r="7594" ht="19.5" customHeight="1"/>
    <row r="7595" ht="19.5" customHeight="1"/>
    <row r="7596" ht="19.5" customHeight="1"/>
    <row r="7597" ht="19.5" customHeight="1"/>
    <row r="7598" ht="19.5" customHeight="1"/>
    <row r="7599" ht="19.5" customHeight="1"/>
    <row r="7600" ht="19.5" customHeight="1"/>
    <row r="7601" ht="19.5" customHeight="1"/>
    <row r="7602" ht="19.5" customHeight="1"/>
    <row r="7603" ht="19.5" customHeight="1"/>
    <row r="7604" ht="19.5" customHeight="1"/>
    <row r="7605" ht="19.5" customHeight="1"/>
    <row r="7606" ht="19.5" customHeight="1"/>
    <row r="7607" ht="19.5" customHeight="1"/>
    <row r="7608" ht="19.5" customHeight="1"/>
    <row r="7609" ht="19.5" customHeight="1"/>
    <row r="7610" ht="19.5" customHeight="1"/>
    <row r="7611" ht="19.5" customHeight="1"/>
    <row r="7612" ht="19.5" customHeight="1"/>
    <row r="7613" ht="19.5" customHeight="1"/>
    <row r="7614" ht="19.5" customHeight="1"/>
    <row r="7615" ht="19.5" customHeight="1"/>
    <row r="7616" ht="19.5" customHeight="1"/>
    <row r="7617" ht="19.5" customHeight="1"/>
    <row r="7618" ht="19.5" customHeight="1"/>
    <row r="7619" ht="19.5" customHeight="1"/>
    <row r="7620" ht="19.5" customHeight="1"/>
    <row r="7621" ht="19.5" customHeight="1"/>
    <row r="7622" ht="19.5" customHeight="1"/>
    <row r="7623" ht="19.5" customHeight="1"/>
    <row r="7624" ht="19.5" customHeight="1"/>
    <row r="7625" ht="19.5" customHeight="1"/>
    <row r="7626" ht="19.5" customHeight="1"/>
    <row r="7627" ht="19.5" customHeight="1"/>
    <row r="7628" ht="19.5" customHeight="1"/>
    <row r="7629" ht="19.5" customHeight="1"/>
    <row r="7630" ht="19.5" customHeight="1"/>
    <row r="7631" ht="19.5" customHeight="1"/>
    <row r="7632" ht="19.5" customHeight="1"/>
    <row r="7633" ht="19.5" customHeight="1"/>
    <row r="7634" ht="19.5" customHeight="1"/>
    <row r="7635" ht="19.5" customHeight="1"/>
    <row r="7636" ht="19.5" customHeight="1"/>
    <row r="7637" ht="19.5" customHeight="1"/>
    <row r="7638" ht="19.5" customHeight="1"/>
    <row r="7639" ht="19.5" customHeight="1"/>
    <row r="7640" ht="19.5" customHeight="1"/>
    <row r="7641" ht="19.5" customHeight="1"/>
    <row r="7642" ht="19.5" customHeight="1"/>
    <row r="7643" ht="19.5" customHeight="1"/>
    <row r="7644" ht="19.5" customHeight="1"/>
    <row r="7645" ht="19.5" customHeight="1"/>
    <row r="7646" ht="19.5" customHeight="1"/>
    <row r="7647" ht="19.5" customHeight="1"/>
    <row r="7648" ht="19.5" customHeight="1"/>
    <row r="7649" ht="19.5" customHeight="1"/>
    <row r="7650" ht="19.5" customHeight="1"/>
    <row r="7651" ht="19.5" customHeight="1"/>
    <row r="7652" ht="19.5" customHeight="1"/>
    <row r="7653" ht="19.5" customHeight="1"/>
    <row r="7654" ht="19.5" customHeight="1"/>
    <row r="7655" ht="19.5" customHeight="1"/>
    <row r="7656" ht="19.5" customHeight="1"/>
    <row r="7657" ht="19.5" customHeight="1"/>
    <row r="7658" ht="19.5" customHeight="1"/>
    <row r="7659" ht="19.5" customHeight="1"/>
    <row r="7660" ht="19.5" customHeight="1"/>
    <row r="7661" ht="19.5" customHeight="1"/>
    <row r="7662" ht="19.5" customHeight="1"/>
    <row r="7663" ht="19.5" customHeight="1"/>
    <row r="7664" ht="19.5" customHeight="1"/>
    <row r="7665" ht="19.5" customHeight="1"/>
    <row r="7666" ht="19.5" customHeight="1"/>
    <row r="7667" ht="19.5" customHeight="1"/>
    <row r="7668" ht="19.5" customHeight="1"/>
    <row r="7669" ht="19.5" customHeight="1"/>
    <row r="7670" ht="19.5" customHeight="1"/>
    <row r="7671" ht="19.5" customHeight="1"/>
    <row r="7672" ht="19.5" customHeight="1"/>
    <row r="7673" ht="19.5" customHeight="1"/>
    <row r="7674" ht="19.5" customHeight="1"/>
    <row r="7675" ht="19.5" customHeight="1"/>
    <row r="7676" ht="19.5" customHeight="1"/>
    <row r="7677" ht="19.5" customHeight="1"/>
    <row r="7678" ht="19.5" customHeight="1"/>
    <row r="7679" ht="19.5" customHeight="1"/>
    <row r="7680" ht="19.5" customHeight="1"/>
    <row r="7681" ht="19.5" customHeight="1"/>
    <row r="7682" ht="19.5" customHeight="1"/>
    <row r="7683" ht="19.5" customHeight="1"/>
    <row r="7684" ht="19.5" customHeight="1"/>
    <row r="7685" ht="19.5" customHeight="1"/>
    <row r="7686" ht="19.5" customHeight="1"/>
    <row r="7687" ht="19.5" customHeight="1"/>
    <row r="7688" ht="19.5" customHeight="1"/>
    <row r="7689" ht="19.5" customHeight="1"/>
    <row r="7690" ht="19.5" customHeight="1"/>
    <row r="7691" ht="19.5" customHeight="1"/>
    <row r="7692" ht="19.5" customHeight="1"/>
    <row r="7693" ht="19.5" customHeight="1"/>
    <row r="7694" ht="19.5" customHeight="1"/>
    <row r="7695" ht="19.5" customHeight="1"/>
    <row r="7696" ht="19.5" customHeight="1"/>
    <row r="7697" ht="19.5" customHeight="1"/>
    <row r="7698" ht="19.5" customHeight="1"/>
    <row r="7699" ht="19.5" customHeight="1"/>
    <row r="7700" ht="19.5" customHeight="1"/>
    <row r="7701" ht="19.5" customHeight="1"/>
    <row r="7702" ht="19.5" customHeight="1"/>
    <row r="7703" ht="19.5" customHeight="1"/>
    <row r="7704" ht="19.5" customHeight="1"/>
    <row r="7705" ht="19.5" customHeight="1"/>
    <row r="7706" ht="19.5" customHeight="1"/>
    <row r="7707" ht="19.5" customHeight="1"/>
    <row r="7708" ht="19.5" customHeight="1"/>
    <row r="7709" ht="19.5" customHeight="1"/>
    <row r="7710" ht="19.5" customHeight="1"/>
    <row r="7711" ht="19.5" customHeight="1"/>
    <row r="7712" ht="19.5" customHeight="1"/>
    <row r="7713" ht="19.5" customHeight="1"/>
    <row r="7714" ht="19.5" customHeight="1"/>
    <row r="7715" ht="19.5" customHeight="1"/>
    <row r="7716" ht="19.5" customHeight="1"/>
    <row r="7717" ht="19.5" customHeight="1"/>
    <row r="7718" ht="19.5" customHeight="1"/>
    <row r="7719" ht="19.5" customHeight="1"/>
    <row r="7720" ht="19.5" customHeight="1"/>
    <row r="7721" ht="19.5" customHeight="1"/>
    <row r="7722" ht="19.5" customHeight="1"/>
    <row r="7723" ht="19.5" customHeight="1"/>
    <row r="7724" ht="19.5" customHeight="1"/>
    <row r="7725" ht="19.5" customHeight="1"/>
    <row r="7726" ht="19.5" customHeight="1"/>
    <row r="7727" ht="19.5" customHeight="1"/>
    <row r="7728" ht="19.5" customHeight="1"/>
    <row r="7729" ht="19.5" customHeight="1"/>
    <row r="7730" ht="19.5" customHeight="1"/>
    <row r="7731" ht="19.5" customHeight="1"/>
    <row r="7732" ht="19.5" customHeight="1"/>
    <row r="7733" ht="19.5" customHeight="1"/>
    <row r="7734" ht="19.5" customHeight="1"/>
    <row r="7735" ht="19.5" customHeight="1"/>
    <row r="7736" ht="19.5" customHeight="1"/>
    <row r="7737" ht="19.5" customHeight="1"/>
    <row r="7738" ht="19.5" customHeight="1"/>
    <row r="7739" ht="19.5" customHeight="1"/>
    <row r="7740" ht="19.5" customHeight="1"/>
    <row r="7741" ht="19.5" customHeight="1"/>
    <row r="7742" ht="19.5" customHeight="1"/>
    <row r="7743" ht="19.5" customHeight="1"/>
    <row r="7744" ht="19.5" customHeight="1"/>
    <row r="7745" ht="19.5" customHeight="1"/>
    <row r="7746" ht="19.5" customHeight="1"/>
    <row r="7747" ht="19.5" customHeight="1"/>
    <row r="7748" ht="19.5" customHeight="1"/>
    <row r="7749" ht="19.5" customHeight="1"/>
    <row r="7750" ht="19.5" customHeight="1"/>
    <row r="7751" ht="19.5" customHeight="1"/>
    <row r="7752" ht="19.5" customHeight="1"/>
    <row r="7753" ht="19.5" customHeight="1"/>
    <row r="7754" ht="19.5" customHeight="1"/>
    <row r="7755" ht="19.5" customHeight="1"/>
    <row r="7756" ht="19.5" customHeight="1"/>
    <row r="7757" ht="19.5" customHeight="1"/>
    <row r="7758" ht="19.5" customHeight="1"/>
    <row r="7759" ht="19.5" customHeight="1"/>
    <row r="7760" ht="19.5" customHeight="1"/>
    <row r="7761" ht="19.5" customHeight="1"/>
    <row r="7762" ht="19.5" customHeight="1"/>
    <row r="7763" ht="19.5" customHeight="1"/>
    <row r="7764" ht="19.5" customHeight="1"/>
    <row r="7765" ht="19.5" customHeight="1"/>
    <row r="7766" ht="19.5" customHeight="1"/>
    <row r="7767" ht="19.5" customHeight="1"/>
    <row r="7768" ht="19.5" customHeight="1"/>
    <row r="7769" ht="19.5" customHeight="1"/>
    <row r="7770" ht="19.5" customHeight="1"/>
    <row r="7771" ht="19.5" customHeight="1"/>
    <row r="7772" ht="19.5" customHeight="1"/>
    <row r="7773" ht="19.5" customHeight="1"/>
    <row r="7774" ht="19.5" customHeight="1"/>
    <row r="7775" ht="19.5" customHeight="1"/>
    <row r="7776" ht="19.5" customHeight="1"/>
    <row r="7777" ht="19.5" customHeight="1"/>
    <row r="7778" ht="19.5" customHeight="1"/>
    <row r="7779" ht="19.5" customHeight="1"/>
    <row r="7780" ht="19.5" customHeight="1"/>
    <row r="7781" ht="19.5" customHeight="1"/>
    <row r="7782" ht="19.5" customHeight="1"/>
    <row r="7783" ht="19.5" customHeight="1"/>
    <row r="7784" ht="19.5" customHeight="1"/>
    <row r="7785" ht="19.5" customHeight="1"/>
    <row r="7786" ht="19.5" customHeight="1"/>
    <row r="7787" ht="19.5" customHeight="1"/>
    <row r="7788" ht="19.5" customHeight="1"/>
    <row r="7789" ht="19.5" customHeight="1"/>
    <row r="7790" ht="19.5" customHeight="1"/>
    <row r="7791" ht="19.5" customHeight="1"/>
    <row r="7792" ht="19.5" customHeight="1"/>
    <row r="7793" ht="19.5" customHeight="1"/>
    <row r="7794" ht="19.5" customHeight="1"/>
    <row r="7795" ht="19.5" customHeight="1"/>
    <row r="7796" ht="19.5" customHeight="1"/>
    <row r="7797" ht="19.5" customHeight="1"/>
    <row r="7798" ht="19.5" customHeight="1"/>
    <row r="7799" ht="19.5" customHeight="1"/>
    <row r="7800" ht="19.5" customHeight="1"/>
    <row r="7801" ht="19.5" customHeight="1"/>
    <row r="7802" ht="19.5" customHeight="1"/>
    <row r="7803" ht="19.5" customHeight="1"/>
    <row r="7804" ht="19.5" customHeight="1"/>
    <row r="7805" ht="19.5" customHeight="1"/>
    <row r="7806" ht="19.5" customHeight="1"/>
    <row r="7807" ht="19.5" customHeight="1"/>
    <row r="7808" ht="19.5" customHeight="1"/>
    <row r="7809" ht="19.5" customHeight="1"/>
    <row r="7810" ht="19.5" customHeight="1"/>
    <row r="7811" ht="19.5" customHeight="1"/>
    <row r="7812" ht="19.5" customHeight="1"/>
    <row r="7813" ht="19.5" customHeight="1"/>
    <row r="7814" ht="19.5" customHeight="1"/>
    <row r="7815" ht="19.5" customHeight="1"/>
    <row r="7816" ht="19.5" customHeight="1"/>
    <row r="7817" ht="19.5" customHeight="1"/>
    <row r="7818" ht="19.5" customHeight="1"/>
    <row r="7819" ht="19.5" customHeight="1"/>
    <row r="7820" ht="19.5" customHeight="1"/>
    <row r="7821" ht="19.5" customHeight="1"/>
    <row r="7822" ht="19.5" customHeight="1"/>
    <row r="7823" ht="19.5" customHeight="1"/>
    <row r="7824" ht="19.5" customHeight="1"/>
    <row r="7825" ht="19.5" customHeight="1"/>
    <row r="7826" ht="19.5" customHeight="1"/>
    <row r="7827" ht="19.5" customHeight="1"/>
    <row r="7828" ht="19.5" customHeight="1"/>
    <row r="7829" ht="19.5" customHeight="1"/>
    <row r="7830" ht="19.5" customHeight="1"/>
    <row r="7831" ht="19.5" customHeight="1"/>
    <row r="7832" ht="19.5" customHeight="1"/>
    <row r="7833" ht="19.5" customHeight="1"/>
    <row r="7834" ht="19.5" customHeight="1"/>
    <row r="7835" ht="19.5" customHeight="1"/>
    <row r="7836" ht="19.5" customHeight="1"/>
    <row r="7837" ht="19.5" customHeight="1"/>
    <row r="7838" ht="19.5" customHeight="1"/>
    <row r="7839" ht="19.5" customHeight="1"/>
    <row r="7840" ht="19.5" customHeight="1"/>
    <row r="7841" ht="19.5" customHeight="1"/>
    <row r="7842" ht="19.5" customHeight="1"/>
    <row r="7843" ht="19.5" customHeight="1"/>
    <row r="7844" ht="19.5" customHeight="1"/>
    <row r="7845" ht="19.5" customHeight="1"/>
    <row r="7846" ht="19.5" customHeight="1"/>
    <row r="7847" ht="19.5" customHeight="1"/>
    <row r="7848" ht="19.5" customHeight="1"/>
    <row r="7849" ht="19.5" customHeight="1"/>
    <row r="7850" ht="19.5" customHeight="1"/>
    <row r="7851" ht="19.5" customHeight="1"/>
    <row r="7852" ht="19.5" customHeight="1"/>
    <row r="7853" ht="19.5" customHeight="1"/>
    <row r="7854" ht="19.5" customHeight="1"/>
    <row r="7855" ht="19.5" customHeight="1"/>
    <row r="7856" ht="19.5" customHeight="1"/>
    <row r="7857" ht="19.5" customHeight="1"/>
    <row r="7858" ht="19.5" customHeight="1"/>
    <row r="7859" ht="19.5" customHeight="1"/>
    <row r="7860" ht="19.5" customHeight="1"/>
    <row r="7861" ht="19.5" customHeight="1"/>
    <row r="7862" ht="19.5" customHeight="1"/>
    <row r="7863" ht="19.5" customHeight="1"/>
    <row r="7864" ht="19.5" customHeight="1"/>
    <row r="7865" ht="19.5" customHeight="1"/>
    <row r="7866" ht="19.5" customHeight="1"/>
    <row r="7867" ht="19.5" customHeight="1"/>
    <row r="7868" ht="19.5" customHeight="1"/>
    <row r="7869" ht="19.5" customHeight="1"/>
    <row r="7870" ht="19.5" customHeight="1"/>
    <row r="7871" ht="19.5" customHeight="1"/>
    <row r="7872" ht="19.5" customHeight="1"/>
    <row r="7873" ht="19.5" customHeight="1"/>
    <row r="7874" ht="19.5" customHeight="1"/>
    <row r="7875" ht="19.5" customHeight="1"/>
    <row r="7876" ht="19.5" customHeight="1"/>
    <row r="7877" ht="19.5" customHeight="1"/>
    <row r="7878" ht="19.5" customHeight="1"/>
    <row r="7879" ht="19.5" customHeight="1"/>
    <row r="7880" ht="19.5" customHeight="1"/>
    <row r="7881" ht="19.5" customHeight="1"/>
    <row r="7882" ht="19.5" customHeight="1"/>
    <row r="7883" ht="19.5" customHeight="1"/>
    <row r="7884" ht="19.5" customHeight="1"/>
    <row r="7885" ht="19.5" customHeight="1"/>
    <row r="7886" ht="19.5" customHeight="1"/>
    <row r="7887" ht="19.5" customHeight="1"/>
    <row r="7888" ht="19.5" customHeight="1"/>
    <row r="7889" ht="19.5" customHeight="1"/>
    <row r="7890" ht="19.5" customHeight="1"/>
    <row r="7891" ht="19.5" customHeight="1"/>
    <row r="7892" ht="19.5" customHeight="1"/>
    <row r="7893" ht="19.5" customHeight="1"/>
    <row r="7894" ht="19.5" customHeight="1"/>
    <row r="7895" ht="19.5" customHeight="1"/>
    <row r="7896" ht="19.5" customHeight="1"/>
    <row r="7897" ht="19.5" customHeight="1"/>
    <row r="7898" ht="19.5" customHeight="1"/>
    <row r="7899" ht="19.5" customHeight="1"/>
    <row r="7900" ht="19.5" customHeight="1"/>
    <row r="7901" ht="19.5" customHeight="1"/>
    <row r="7902" ht="19.5" customHeight="1"/>
    <row r="7903" ht="19.5" customHeight="1"/>
    <row r="7904" ht="19.5" customHeight="1"/>
    <row r="7905" ht="19.5" customHeight="1"/>
    <row r="7906" ht="19.5" customHeight="1"/>
    <row r="7907" ht="19.5" customHeight="1"/>
    <row r="7908" ht="19.5" customHeight="1"/>
    <row r="7909" ht="19.5" customHeight="1"/>
    <row r="7910" ht="19.5" customHeight="1"/>
    <row r="7911" ht="19.5" customHeight="1"/>
    <row r="7912" ht="19.5" customHeight="1"/>
    <row r="7913" ht="19.5" customHeight="1"/>
    <row r="7914" ht="19.5" customHeight="1"/>
    <row r="7915" ht="19.5" customHeight="1"/>
    <row r="7916" ht="19.5" customHeight="1"/>
    <row r="7917" ht="19.5" customHeight="1"/>
    <row r="7918" ht="19.5" customHeight="1"/>
    <row r="7919" ht="19.5" customHeight="1"/>
    <row r="7920" ht="19.5" customHeight="1"/>
    <row r="7921" ht="19.5" customHeight="1"/>
    <row r="7922" ht="19.5" customHeight="1"/>
    <row r="7923" ht="19.5" customHeight="1"/>
    <row r="7924" ht="19.5" customHeight="1"/>
    <row r="7925" ht="19.5" customHeight="1"/>
    <row r="7926" ht="19.5" customHeight="1"/>
    <row r="7927" ht="19.5" customHeight="1"/>
    <row r="7928" ht="19.5" customHeight="1"/>
    <row r="7929" ht="19.5" customHeight="1"/>
    <row r="7930" ht="19.5" customHeight="1"/>
    <row r="7931" ht="19.5" customHeight="1"/>
    <row r="7932" ht="19.5" customHeight="1"/>
    <row r="7933" ht="19.5" customHeight="1"/>
    <row r="7934" ht="19.5" customHeight="1"/>
    <row r="7935" ht="19.5" customHeight="1"/>
    <row r="7936" ht="19.5" customHeight="1"/>
    <row r="7937" ht="19.5" customHeight="1"/>
    <row r="7938" ht="19.5" customHeight="1"/>
    <row r="7939" ht="19.5" customHeight="1"/>
    <row r="7940" ht="19.5" customHeight="1"/>
    <row r="7941" ht="19.5" customHeight="1"/>
    <row r="7942" ht="19.5" customHeight="1"/>
    <row r="7943" ht="19.5" customHeight="1"/>
    <row r="7944" ht="19.5" customHeight="1"/>
    <row r="7945" ht="19.5" customHeight="1"/>
    <row r="7946" ht="19.5" customHeight="1"/>
    <row r="7947" ht="19.5" customHeight="1"/>
    <row r="7948" ht="19.5" customHeight="1"/>
    <row r="7949" ht="19.5" customHeight="1"/>
    <row r="7950" ht="19.5" customHeight="1"/>
    <row r="7951" ht="19.5" customHeight="1"/>
    <row r="7952" ht="19.5" customHeight="1"/>
    <row r="7953" ht="19.5" customHeight="1"/>
    <row r="7954" ht="19.5" customHeight="1"/>
    <row r="7955" ht="19.5" customHeight="1"/>
    <row r="7956" ht="19.5" customHeight="1"/>
    <row r="7957" ht="19.5" customHeight="1"/>
    <row r="7958" ht="19.5" customHeight="1"/>
    <row r="7959" ht="19.5" customHeight="1"/>
    <row r="7960" ht="19.5" customHeight="1"/>
    <row r="7961" ht="19.5" customHeight="1"/>
    <row r="7962" ht="19.5" customHeight="1"/>
    <row r="7963" ht="19.5" customHeight="1"/>
    <row r="7964" ht="19.5" customHeight="1"/>
    <row r="7965" ht="19.5" customHeight="1"/>
    <row r="7966" ht="19.5" customHeight="1"/>
    <row r="7967" ht="19.5" customHeight="1"/>
    <row r="7968" ht="19.5" customHeight="1"/>
    <row r="7969" ht="19.5" customHeight="1"/>
    <row r="7970" ht="19.5" customHeight="1"/>
    <row r="7971" ht="19.5" customHeight="1"/>
    <row r="7972" ht="19.5" customHeight="1"/>
    <row r="7973" ht="19.5" customHeight="1"/>
    <row r="7974" ht="19.5" customHeight="1"/>
    <row r="7975" ht="19.5" customHeight="1"/>
    <row r="7976" ht="19.5" customHeight="1"/>
    <row r="7977" ht="19.5" customHeight="1"/>
    <row r="7978" ht="19.5" customHeight="1"/>
    <row r="7979" ht="19.5" customHeight="1"/>
    <row r="7980" ht="19.5" customHeight="1"/>
    <row r="7981" ht="19.5" customHeight="1"/>
    <row r="7982" ht="19.5" customHeight="1"/>
    <row r="7983" ht="19.5" customHeight="1"/>
    <row r="7984" ht="19.5" customHeight="1"/>
    <row r="7985" ht="19.5" customHeight="1"/>
    <row r="7986" ht="19.5" customHeight="1"/>
    <row r="7987" ht="19.5" customHeight="1"/>
    <row r="7988" ht="19.5" customHeight="1"/>
    <row r="7989" ht="19.5" customHeight="1"/>
    <row r="7990" ht="19.5" customHeight="1"/>
    <row r="7991" ht="19.5" customHeight="1"/>
    <row r="7992" ht="19.5" customHeight="1"/>
    <row r="7993" ht="19.5" customHeight="1"/>
    <row r="7994" ht="19.5" customHeight="1"/>
    <row r="7995" ht="19.5" customHeight="1"/>
    <row r="7996" ht="19.5" customHeight="1"/>
    <row r="7997" ht="19.5" customHeight="1"/>
    <row r="7998" ht="19.5" customHeight="1"/>
    <row r="7999" ht="19.5" customHeight="1"/>
    <row r="8000" ht="19.5" customHeight="1"/>
    <row r="8001" ht="19.5" customHeight="1"/>
    <row r="8002" ht="19.5" customHeight="1"/>
    <row r="8003" ht="19.5" customHeight="1"/>
    <row r="8004" ht="19.5" customHeight="1"/>
    <row r="8005" ht="19.5" customHeight="1"/>
    <row r="8006" ht="19.5" customHeight="1"/>
    <row r="8007" ht="19.5" customHeight="1"/>
    <row r="8008" ht="19.5" customHeight="1"/>
    <row r="8009" ht="19.5" customHeight="1"/>
    <row r="8010" ht="19.5" customHeight="1"/>
    <row r="8011" ht="19.5" customHeight="1"/>
    <row r="8012" ht="19.5" customHeight="1"/>
    <row r="8013" ht="19.5" customHeight="1"/>
    <row r="8014" ht="19.5" customHeight="1"/>
    <row r="8015" ht="19.5" customHeight="1"/>
    <row r="8016" ht="19.5" customHeight="1"/>
    <row r="8017" ht="19.5" customHeight="1"/>
    <row r="8018" ht="19.5" customHeight="1"/>
    <row r="8019" ht="19.5" customHeight="1"/>
    <row r="8020" ht="19.5" customHeight="1"/>
    <row r="8021" ht="19.5" customHeight="1"/>
    <row r="8022" ht="19.5" customHeight="1"/>
    <row r="8023" ht="19.5" customHeight="1"/>
    <row r="8024" ht="19.5" customHeight="1"/>
    <row r="8025" ht="19.5" customHeight="1"/>
    <row r="8026" ht="19.5" customHeight="1"/>
    <row r="8027" ht="19.5" customHeight="1"/>
    <row r="8028" ht="19.5" customHeight="1"/>
    <row r="8029" ht="19.5" customHeight="1"/>
    <row r="8030" ht="19.5" customHeight="1"/>
    <row r="8031" ht="19.5" customHeight="1"/>
    <row r="8032" ht="19.5" customHeight="1"/>
    <row r="8033" ht="19.5" customHeight="1"/>
    <row r="8034" ht="19.5" customHeight="1"/>
    <row r="8035" ht="19.5" customHeight="1"/>
    <row r="8036" ht="19.5" customHeight="1"/>
    <row r="8037" ht="19.5" customHeight="1"/>
    <row r="8038" ht="19.5" customHeight="1"/>
    <row r="8039" ht="19.5" customHeight="1"/>
    <row r="8040" ht="19.5" customHeight="1"/>
    <row r="8041" ht="19.5" customHeight="1"/>
    <row r="8042" ht="19.5" customHeight="1"/>
    <row r="8043" ht="19.5" customHeight="1"/>
    <row r="8044" ht="19.5" customHeight="1"/>
    <row r="8045" ht="19.5" customHeight="1"/>
    <row r="8046" ht="19.5" customHeight="1"/>
    <row r="8047" ht="19.5" customHeight="1"/>
    <row r="8048" ht="19.5" customHeight="1"/>
    <row r="8049" ht="19.5" customHeight="1"/>
    <row r="8050" ht="19.5" customHeight="1"/>
    <row r="8051" ht="19.5" customHeight="1"/>
    <row r="8052" ht="19.5" customHeight="1"/>
    <row r="8053" ht="19.5" customHeight="1"/>
    <row r="8054" ht="19.5" customHeight="1"/>
    <row r="8055" ht="19.5" customHeight="1"/>
    <row r="8056" ht="19.5" customHeight="1"/>
    <row r="8057" ht="19.5" customHeight="1"/>
    <row r="8058" ht="19.5" customHeight="1"/>
    <row r="8059" ht="19.5" customHeight="1"/>
    <row r="8060" ht="19.5" customHeight="1"/>
    <row r="8061" ht="19.5" customHeight="1"/>
    <row r="8062" ht="19.5" customHeight="1"/>
    <row r="8063" ht="19.5" customHeight="1"/>
    <row r="8064" ht="19.5" customHeight="1"/>
    <row r="8065" ht="19.5" customHeight="1"/>
    <row r="8066" ht="19.5" customHeight="1"/>
    <row r="8067" ht="19.5" customHeight="1"/>
    <row r="8068" ht="19.5" customHeight="1"/>
    <row r="8069" ht="19.5" customHeight="1"/>
    <row r="8070" ht="19.5" customHeight="1"/>
    <row r="8071" ht="19.5" customHeight="1"/>
    <row r="8072" ht="19.5" customHeight="1"/>
    <row r="8073" ht="19.5" customHeight="1"/>
    <row r="8074" ht="19.5" customHeight="1"/>
    <row r="8075" ht="19.5" customHeight="1"/>
    <row r="8076" ht="19.5" customHeight="1"/>
    <row r="8077" ht="19.5" customHeight="1"/>
    <row r="8078" ht="19.5" customHeight="1"/>
    <row r="8079" ht="19.5" customHeight="1"/>
    <row r="8080" ht="19.5" customHeight="1"/>
    <row r="8081" ht="19.5" customHeight="1"/>
    <row r="8082" ht="19.5" customHeight="1"/>
    <row r="8083" ht="19.5" customHeight="1"/>
    <row r="8084" ht="19.5" customHeight="1"/>
    <row r="8085" ht="19.5" customHeight="1"/>
    <row r="8086" ht="19.5" customHeight="1"/>
    <row r="8087" ht="19.5" customHeight="1"/>
    <row r="8088" ht="19.5" customHeight="1"/>
    <row r="8089" ht="19.5" customHeight="1"/>
    <row r="8090" ht="19.5" customHeight="1"/>
    <row r="8091" ht="19.5" customHeight="1"/>
    <row r="8092" ht="19.5" customHeight="1"/>
    <row r="8093" ht="19.5" customHeight="1"/>
    <row r="8094" ht="19.5" customHeight="1"/>
    <row r="8095" ht="19.5" customHeight="1"/>
    <row r="8096" ht="19.5" customHeight="1"/>
    <row r="8097" ht="19.5" customHeight="1"/>
    <row r="8098" ht="19.5" customHeight="1"/>
    <row r="8099" ht="19.5" customHeight="1"/>
    <row r="8100" ht="19.5" customHeight="1"/>
    <row r="8101" ht="19.5" customHeight="1"/>
    <row r="8102" ht="19.5" customHeight="1"/>
    <row r="8103" ht="19.5" customHeight="1"/>
    <row r="8104" ht="19.5" customHeight="1"/>
    <row r="8105" ht="19.5" customHeight="1"/>
    <row r="8106" ht="19.5" customHeight="1"/>
    <row r="8107" ht="19.5" customHeight="1"/>
    <row r="8108" ht="19.5" customHeight="1"/>
    <row r="8109" ht="19.5" customHeight="1"/>
    <row r="8110" ht="19.5" customHeight="1"/>
    <row r="8111" ht="19.5" customHeight="1"/>
    <row r="8112" ht="19.5" customHeight="1"/>
    <row r="8113" ht="19.5" customHeight="1"/>
    <row r="8114" ht="19.5" customHeight="1"/>
    <row r="8115" ht="19.5" customHeight="1"/>
    <row r="8116" ht="19.5" customHeight="1"/>
    <row r="8117" ht="19.5" customHeight="1"/>
    <row r="8118" ht="19.5" customHeight="1"/>
    <row r="8119" ht="19.5" customHeight="1"/>
    <row r="8120" ht="19.5" customHeight="1"/>
    <row r="8121" ht="19.5" customHeight="1"/>
    <row r="8122" ht="19.5" customHeight="1"/>
    <row r="8123" ht="19.5" customHeight="1"/>
    <row r="8124" ht="19.5" customHeight="1"/>
    <row r="8125" ht="19.5" customHeight="1"/>
    <row r="8126" ht="19.5" customHeight="1"/>
    <row r="8127" ht="19.5" customHeight="1"/>
    <row r="8128" ht="19.5" customHeight="1"/>
    <row r="8129" ht="19.5" customHeight="1"/>
    <row r="8130" ht="19.5" customHeight="1"/>
    <row r="8131" ht="19.5" customHeight="1"/>
    <row r="8132" ht="19.5" customHeight="1"/>
    <row r="8133" ht="19.5" customHeight="1"/>
    <row r="8134" ht="19.5" customHeight="1"/>
    <row r="8135" ht="19.5" customHeight="1"/>
    <row r="8136" ht="19.5" customHeight="1"/>
    <row r="8137" ht="19.5" customHeight="1"/>
    <row r="8138" ht="19.5" customHeight="1"/>
    <row r="8139" ht="19.5" customHeight="1"/>
    <row r="8140" ht="19.5" customHeight="1"/>
    <row r="8141" ht="19.5" customHeight="1"/>
    <row r="8142" ht="19.5" customHeight="1"/>
    <row r="8143" ht="19.5" customHeight="1"/>
    <row r="8144" ht="19.5" customHeight="1"/>
    <row r="8145" ht="19.5" customHeight="1"/>
    <row r="8146" ht="19.5" customHeight="1"/>
    <row r="8147" ht="19.5" customHeight="1"/>
    <row r="8148" ht="19.5" customHeight="1"/>
    <row r="8149" ht="19.5" customHeight="1"/>
    <row r="8150" ht="19.5" customHeight="1"/>
    <row r="8151" ht="19.5" customHeight="1"/>
    <row r="8152" ht="19.5" customHeight="1"/>
    <row r="8153" ht="19.5" customHeight="1"/>
    <row r="8154" ht="19.5" customHeight="1"/>
    <row r="8155" ht="19.5" customHeight="1"/>
    <row r="8156" ht="19.5" customHeight="1"/>
    <row r="8157" ht="19.5" customHeight="1"/>
    <row r="8158" ht="19.5" customHeight="1"/>
    <row r="8159" ht="19.5" customHeight="1"/>
    <row r="8160" ht="19.5" customHeight="1"/>
    <row r="8161" ht="19.5" customHeight="1"/>
    <row r="8162" ht="19.5" customHeight="1"/>
    <row r="8163" ht="19.5" customHeight="1"/>
    <row r="8164" ht="19.5" customHeight="1"/>
    <row r="8165" ht="19.5" customHeight="1"/>
    <row r="8166" ht="19.5" customHeight="1"/>
    <row r="8167" ht="19.5" customHeight="1"/>
    <row r="8168" ht="19.5" customHeight="1"/>
    <row r="8169" ht="19.5" customHeight="1"/>
    <row r="8170" ht="19.5" customHeight="1"/>
    <row r="8171" ht="19.5" customHeight="1"/>
    <row r="8172" ht="19.5" customHeight="1"/>
    <row r="8173" ht="19.5" customHeight="1"/>
    <row r="8174" ht="19.5" customHeight="1"/>
    <row r="8175" ht="19.5" customHeight="1"/>
    <row r="8176" ht="19.5" customHeight="1"/>
    <row r="8177" ht="19.5" customHeight="1"/>
    <row r="8178" ht="19.5" customHeight="1"/>
    <row r="8179" ht="19.5" customHeight="1"/>
    <row r="8180" ht="19.5" customHeight="1"/>
    <row r="8181" ht="19.5" customHeight="1"/>
    <row r="8182" ht="19.5" customHeight="1"/>
    <row r="8183" ht="19.5" customHeight="1"/>
    <row r="8184" ht="19.5" customHeight="1"/>
  </sheetData>
  <mergeCells count="1">
    <mergeCell ref="M3:N3"/>
  </mergeCells>
  <printOptions/>
  <pageMargins left="0.75" right="0.75" top="1" bottom="1" header="0.5" footer="0.5"/>
  <pageSetup fitToHeight="2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S63"/>
  <sheetViews>
    <sheetView showGridLines="0" view="pageBreakPreview" zoomScale="63" zoomScaleNormal="50" zoomScaleSheetLayoutView="63" workbookViewId="0" topLeftCell="A48">
      <selection activeCell="B58" sqref="B58"/>
    </sheetView>
  </sheetViews>
  <sheetFormatPr defaultColWidth="8.88671875" defaultRowHeight="15.75"/>
  <cols>
    <col min="1" max="1" width="3.4453125" style="3" customWidth="1"/>
    <col min="2" max="7" width="8.88671875" style="3" customWidth="1"/>
    <col min="8" max="9" width="6.99609375" style="3" customWidth="1"/>
    <col min="10" max="10" width="15.4453125" style="3" customWidth="1"/>
    <col min="11" max="11" width="8.21484375" style="3" bestFit="1" customWidth="1"/>
    <col min="12" max="12" width="4.3359375" style="3" customWidth="1"/>
    <col min="13" max="13" width="10.6640625" style="3" customWidth="1"/>
    <col min="14" max="14" width="10.6640625" style="9" customWidth="1"/>
    <col min="15" max="15" width="10.5546875" style="3" customWidth="1"/>
    <col min="16" max="16" width="6.5546875" style="4" customWidth="1"/>
    <col min="17" max="17" width="10.21484375" style="3" customWidth="1"/>
    <col min="18" max="16384" width="8.88671875" style="3" customWidth="1"/>
  </cols>
  <sheetData>
    <row r="1" spans="1:18" ht="36.75" customHeight="1">
      <c r="A1" s="67" t="s">
        <v>190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O1" s="10"/>
      <c r="P1" s="11"/>
      <c r="Q1" s="4"/>
      <c r="R1" s="2"/>
    </row>
    <row r="2" spans="1:18" ht="20.25">
      <c r="A2" s="67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O2" s="10"/>
      <c r="P2" s="11"/>
      <c r="Q2" s="4"/>
      <c r="R2" s="2"/>
    </row>
    <row r="3" spans="1:19" ht="20.25">
      <c r="A3" s="67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412" t="s">
        <v>0</v>
      </c>
      <c r="N3" s="412"/>
      <c r="O3" s="24"/>
      <c r="P3" s="10"/>
      <c r="Q3" s="11"/>
      <c r="R3" s="4"/>
      <c r="S3" s="2"/>
    </row>
    <row r="4" spans="1:17" ht="1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412" t="s">
        <v>1</v>
      </c>
      <c r="N4" s="412"/>
      <c r="O4" s="24" t="s">
        <v>2</v>
      </c>
      <c r="P4" s="3"/>
      <c r="Q4" s="4"/>
    </row>
    <row r="5" spans="1:17" ht="22.5" customHeight="1" thickBot="1">
      <c r="A5" s="148" t="s">
        <v>80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49" t="s">
        <v>102</v>
      </c>
      <c r="N5" s="150" t="s">
        <v>67</v>
      </c>
      <c r="O5" s="150" t="s">
        <v>67</v>
      </c>
      <c r="P5" s="3"/>
      <c r="Q5" s="4"/>
    </row>
    <row r="6" spans="1:17" ht="22.5" customHeight="1">
      <c r="A6" s="3" t="s">
        <v>133</v>
      </c>
      <c r="M6" s="269">
        <v>250</v>
      </c>
      <c r="N6" s="68">
        <v>403</v>
      </c>
      <c r="O6" s="68">
        <v>514</v>
      </c>
      <c r="P6" s="3"/>
      <c r="Q6" s="4"/>
    </row>
    <row r="7" spans="1:17" ht="22.5" customHeight="1">
      <c r="A7" s="3" t="s">
        <v>20</v>
      </c>
      <c r="M7" s="269">
        <v>167</v>
      </c>
      <c r="N7" s="68">
        <v>180</v>
      </c>
      <c r="O7" s="68">
        <v>187</v>
      </c>
      <c r="P7" s="3"/>
      <c r="Q7" s="4"/>
    </row>
    <row r="8" spans="1:17" ht="22.5" customHeight="1">
      <c r="A8" s="3" t="s">
        <v>175</v>
      </c>
      <c r="M8" s="406">
        <v>0</v>
      </c>
      <c r="N8" s="69">
        <v>90</v>
      </c>
      <c r="O8" s="69">
        <v>90</v>
      </c>
      <c r="P8" s="3"/>
      <c r="Q8" s="4"/>
    </row>
    <row r="9" spans="1:17" ht="22.5" customHeight="1">
      <c r="A9" s="3" t="s">
        <v>17</v>
      </c>
      <c r="M9" s="269">
        <v>26</v>
      </c>
      <c r="N9" s="69">
        <v>28</v>
      </c>
      <c r="O9" s="69">
        <v>184</v>
      </c>
      <c r="P9" s="3"/>
      <c r="Q9" s="4"/>
    </row>
    <row r="10" spans="1:17" ht="22.5" customHeight="1">
      <c r="A10" s="8" t="s">
        <v>15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85">
        <v>-172</v>
      </c>
      <c r="N10" s="70">
        <v>-162</v>
      </c>
      <c r="O10" s="70">
        <v>-484</v>
      </c>
      <c r="P10" s="3"/>
      <c r="Q10" s="4"/>
    </row>
    <row r="11" spans="1:17" ht="22.5" customHeight="1">
      <c r="A11" s="4" t="s">
        <v>21</v>
      </c>
      <c r="B11" s="4"/>
      <c r="C11" s="4"/>
      <c r="D11" s="4"/>
      <c r="E11" s="4"/>
      <c r="F11" s="4"/>
      <c r="G11" s="4"/>
      <c r="H11" s="4"/>
      <c r="I11" s="4"/>
      <c r="J11" s="4"/>
      <c r="K11" s="4"/>
      <c r="M11" s="269">
        <f>SUM(M6:M10)</f>
        <v>271</v>
      </c>
      <c r="N11" s="71">
        <f>SUM(N6:N10)</f>
        <v>539</v>
      </c>
      <c r="O11" s="71">
        <f>SUM(O6:O10)</f>
        <v>491</v>
      </c>
      <c r="P11" s="3"/>
      <c r="Q11" s="4"/>
    </row>
    <row r="12" spans="1:17" ht="22.5" customHeight="1">
      <c r="A12" s="8" t="s">
        <v>22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70">
        <f>O13</f>
        <v>8833</v>
      </c>
      <c r="N12" s="70">
        <v>8342</v>
      </c>
      <c r="O12" s="70">
        <v>8342</v>
      </c>
      <c r="P12" s="3"/>
      <c r="Q12" s="4"/>
    </row>
    <row r="13" spans="1:17" ht="22.5" customHeight="1">
      <c r="A13" s="146" t="s">
        <v>23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71">
        <f>SUM(M11:M12)</f>
        <v>9104</v>
      </c>
      <c r="N13" s="72">
        <f>SUM(N11:N12)</f>
        <v>8881</v>
      </c>
      <c r="O13" s="72">
        <f>SUM(O11:O12)</f>
        <v>8833</v>
      </c>
      <c r="P13" s="3"/>
      <c r="Q13" s="4"/>
    </row>
    <row r="14" spans="1:17" ht="22.5" customHeight="1">
      <c r="A14" s="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71"/>
      <c r="O14" s="71"/>
      <c r="P14" s="3"/>
      <c r="Q14" s="4"/>
    </row>
    <row r="15" spans="1:17" ht="22.5" customHeight="1">
      <c r="A15" s="9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71"/>
      <c r="O15" s="71"/>
      <c r="P15" s="3"/>
      <c r="Q15" s="4"/>
    </row>
    <row r="16" spans="1:17" ht="22.5" customHeight="1">
      <c r="A16" s="9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12" t="s">
        <v>0</v>
      </c>
      <c r="N16" s="412"/>
      <c r="O16" s="24"/>
      <c r="P16" s="3"/>
      <c r="Q16" s="4"/>
    </row>
    <row r="17" spans="3:17" ht="22.5" customHeight="1">
      <c r="C17" s="4"/>
      <c r="D17" s="4"/>
      <c r="E17" s="4"/>
      <c r="F17" s="4"/>
      <c r="G17" s="4"/>
      <c r="H17" s="4"/>
      <c r="I17" s="4"/>
      <c r="J17" s="4"/>
      <c r="K17" s="4"/>
      <c r="L17" s="4"/>
      <c r="M17" s="412" t="s">
        <v>1</v>
      </c>
      <c r="N17" s="412"/>
      <c r="O17" s="24" t="s">
        <v>2</v>
      </c>
      <c r="P17" s="3"/>
      <c r="Q17" s="4"/>
    </row>
    <row r="18" spans="1:17" ht="22.5" customHeight="1" thickBot="1">
      <c r="A18" s="148" t="s">
        <v>200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49" t="s">
        <v>102</v>
      </c>
      <c r="N18" s="150" t="s">
        <v>67</v>
      </c>
      <c r="O18" s="150" t="s">
        <v>67</v>
      </c>
      <c r="P18" s="3"/>
      <c r="Q18" s="4"/>
    </row>
    <row r="19" spans="1:17" ht="22.5" customHeight="1">
      <c r="A19" s="3" t="s">
        <v>199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9"/>
      <c r="N19" s="71"/>
      <c r="P19" s="3"/>
      <c r="Q19" s="4"/>
    </row>
    <row r="20" spans="2:17" ht="22.5" customHeight="1">
      <c r="B20" s="3" t="s">
        <v>196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288">
        <v>4292</v>
      </c>
      <c r="N20" s="71">
        <v>4219</v>
      </c>
      <c r="O20" s="71">
        <v>4433</v>
      </c>
      <c r="P20" s="3"/>
      <c r="Q20" s="4"/>
    </row>
    <row r="21" spans="2:17" ht="22.5" customHeight="1">
      <c r="B21" s="3" t="s">
        <v>69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288">
        <v>345</v>
      </c>
      <c r="N21" s="71">
        <v>356</v>
      </c>
      <c r="O21" s="71">
        <v>336</v>
      </c>
      <c r="P21" s="3"/>
      <c r="Q21" s="4"/>
    </row>
    <row r="22" spans="1:17" ht="22.5" customHeight="1">
      <c r="A22" s="8"/>
      <c r="B22" s="8" t="s">
        <v>70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285">
        <v>379</v>
      </c>
      <c r="N22" s="70">
        <v>462</v>
      </c>
      <c r="O22" s="70">
        <v>417</v>
      </c>
      <c r="P22" s="3"/>
      <c r="Q22" s="4"/>
    </row>
    <row r="23" spans="3:17" ht="22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289">
        <f>SUM(M20:M22)</f>
        <v>5016</v>
      </c>
      <c r="N23" s="71">
        <f>SUM(N20:N22)</f>
        <v>5037</v>
      </c>
      <c r="O23" s="71">
        <f>SUM(O20:O22)</f>
        <v>5186</v>
      </c>
      <c r="P23" s="3"/>
      <c r="Q23" s="4"/>
    </row>
    <row r="24" spans="2:17" ht="22.5" customHeight="1">
      <c r="B24" s="3" t="s">
        <v>71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288">
        <v>3002</v>
      </c>
      <c r="N24" s="71">
        <v>2800</v>
      </c>
      <c r="O24" s="71">
        <v>2756</v>
      </c>
      <c r="P24" s="3"/>
      <c r="Q24" s="4"/>
    </row>
    <row r="25" spans="2:17" ht="22.5" customHeight="1">
      <c r="B25" s="3" t="s">
        <v>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288">
        <v>901</v>
      </c>
      <c r="N25" s="71">
        <v>682</v>
      </c>
      <c r="O25" s="71">
        <v>793</v>
      </c>
      <c r="P25" s="3"/>
      <c r="Q25" s="4"/>
    </row>
    <row r="26" spans="2:17" ht="22.5" customHeight="1">
      <c r="B26" s="3" t="s">
        <v>72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288">
        <v>90</v>
      </c>
      <c r="N26" s="71">
        <v>79</v>
      </c>
      <c r="O26" s="71">
        <v>82</v>
      </c>
      <c r="P26" s="3"/>
      <c r="Q26" s="4"/>
    </row>
    <row r="27" spans="2:17" ht="22.5" customHeight="1">
      <c r="B27" s="3" t="s">
        <v>201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288">
        <v>95</v>
      </c>
      <c r="N27" s="71">
        <v>283</v>
      </c>
      <c r="O27" s="71">
        <v>16</v>
      </c>
      <c r="P27" s="3"/>
      <c r="Q27" s="4"/>
    </row>
    <row r="28" spans="1:17" ht="22.5" customHeight="1">
      <c r="A28" s="146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335">
        <f>SUM(M23:M27)</f>
        <v>9104</v>
      </c>
      <c r="N28" s="72">
        <f>SUM(N23:N27)</f>
        <v>8881</v>
      </c>
      <c r="O28" s="72">
        <f>SUM(O23:O27)</f>
        <v>8833</v>
      </c>
      <c r="P28" s="3"/>
      <c r="Q28" s="4"/>
    </row>
    <row r="29" spans="1:17" ht="22.5" customHeight="1">
      <c r="A29" s="9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71"/>
      <c r="O29" s="71"/>
      <c r="P29" s="3"/>
      <c r="Q29" s="4"/>
    </row>
    <row r="30" spans="1:17" ht="22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0"/>
      <c r="M30" s="10"/>
      <c r="N30" s="186"/>
      <c r="O30" s="9"/>
      <c r="P30" s="3"/>
      <c r="Q30" s="4"/>
    </row>
    <row r="31" spans="1:16" ht="22.5" customHeight="1">
      <c r="A31" s="318" t="s">
        <v>174</v>
      </c>
      <c r="B31" s="308"/>
      <c r="L31" s="10"/>
      <c r="M31" s="10"/>
      <c r="N31" s="186"/>
      <c r="P31" s="3"/>
    </row>
    <row r="32" spans="1:16" ht="22.5" customHeight="1">
      <c r="A32" s="318"/>
      <c r="B32" s="308"/>
      <c r="K32" s="10"/>
      <c r="L32" s="10"/>
      <c r="M32" s="186"/>
      <c r="N32" s="3"/>
      <c r="P32" s="3"/>
    </row>
    <row r="33" spans="1:16" ht="22.5" customHeight="1">
      <c r="A33" s="319" t="s">
        <v>27</v>
      </c>
      <c r="B33" s="308" t="s">
        <v>217</v>
      </c>
      <c r="K33" s="10"/>
      <c r="L33" s="10"/>
      <c r="M33" s="186"/>
      <c r="N33" s="3"/>
      <c r="P33" s="3"/>
    </row>
    <row r="34" spans="1:17" ht="22.5" customHeight="1">
      <c r="A34" s="308"/>
      <c r="B34" s="308" t="s">
        <v>202</v>
      </c>
      <c r="K34" s="10"/>
      <c r="L34" s="10"/>
      <c r="M34" s="186"/>
      <c r="N34" s="14"/>
      <c r="O34" s="12"/>
      <c r="P34" s="15"/>
      <c r="Q34" s="13"/>
    </row>
    <row r="35" spans="1:17" ht="22.5" customHeight="1">
      <c r="A35" s="308"/>
      <c r="B35" s="308" t="s">
        <v>343</v>
      </c>
      <c r="K35" s="10"/>
      <c r="L35" s="10"/>
      <c r="M35" s="186"/>
      <c r="N35" s="14"/>
      <c r="O35" s="12"/>
      <c r="P35" s="15"/>
      <c r="Q35" s="13"/>
    </row>
    <row r="36" spans="1:17" ht="22.5" customHeight="1">
      <c r="A36" s="308"/>
      <c r="B36" s="308" t="s">
        <v>203</v>
      </c>
      <c r="K36" s="10"/>
      <c r="L36" s="10"/>
      <c r="M36" s="186"/>
      <c r="N36" s="14"/>
      <c r="O36" s="12"/>
      <c r="P36" s="15"/>
      <c r="Q36" s="13"/>
    </row>
    <row r="37" spans="1:17" ht="22.5" customHeight="1">
      <c r="A37" s="308"/>
      <c r="B37" s="308"/>
      <c r="K37" s="10"/>
      <c r="L37" s="10"/>
      <c r="M37" s="186"/>
      <c r="N37" s="14"/>
      <c r="O37" s="12"/>
      <c r="P37" s="15"/>
      <c r="Q37" s="13"/>
    </row>
    <row r="38" spans="1:17" ht="22.5" customHeight="1">
      <c r="A38" s="319" t="s">
        <v>28</v>
      </c>
      <c r="B38" s="308" t="s">
        <v>140</v>
      </c>
      <c r="K38" s="10"/>
      <c r="L38" s="10"/>
      <c r="M38" s="186"/>
      <c r="N38" s="14"/>
      <c r="O38" s="12"/>
      <c r="P38" s="15"/>
      <c r="Q38" s="13"/>
    </row>
    <row r="39" spans="1:17" ht="22.5" customHeight="1">
      <c r="A39" s="319"/>
      <c r="B39" s="308" t="s">
        <v>242</v>
      </c>
      <c r="K39" s="10"/>
      <c r="L39" s="10"/>
      <c r="M39" s="186"/>
      <c r="N39" s="14"/>
      <c r="O39" s="12"/>
      <c r="P39" s="15"/>
      <c r="Q39" s="13"/>
    </row>
    <row r="40" spans="1:17" ht="22.5" customHeight="1">
      <c r="A40" s="308"/>
      <c r="B40" s="308"/>
      <c r="D40" s="58"/>
      <c r="K40" s="10"/>
      <c r="L40" s="10"/>
      <c r="M40" s="186"/>
      <c r="N40" s="14"/>
      <c r="O40" s="12"/>
      <c r="P40" s="15"/>
      <c r="Q40" s="13"/>
    </row>
    <row r="41" spans="1:17" ht="22.5" customHeight="1">
      <c r="A41" s="319" t="s">
        <v>29</v>
      </c>
      <c r="B41" s="308" t="s">
        <v>280</v>
      </c>
      <c r="K41" s="10"/>
      <c r="L41" s="10"/>
      <c r="M41" s="186"/>
      <c r="N41" s="14"/>
      <c r="O41" s="12"/>
      <c r="P41" s="15"/>
      <c r="Q41" s="13"/>
    </row>
    <row r="42" spans="1:17" ht="22.5" customHeight="1">
      <c r="A42" s="320"/>
      <c r="B42" s="308" t="s">
        <v>208</v>
      </c>
      <c r="K42" s="10"/>
      <c r="L42" s="10"/>
      <c r="M42" s="186"/>
      <c r="N42" s="14"/>
      <c r="O42" s="12"/>
      <c r="P42" s="15"/>
      <c r="Q42" s="13"/>
    </row>
    <row r="43" spans="1:18" ht="22.5" customHeight="1">
      <c r="A43" s="308"/>
      <c r="B43" s="308" t="s">
        <v>218</v>
      </c>
      <c r="I43" s="185"/>
      <c r="J43" s="178"/>
      <c r="K43" s="178"/>
      <c r="L43" s="10"/>
      <c r="N43" s="179"/>
      <c r="O43" s="14"/>
      <c r="P43" s="12"/>
      <c r="Q43" s="15"/>
      <c r="R43" s="13"/>
    </row>
    <row r="44" spans="1:18" ht="22.5" customHeight="1">
      <c r="A44" s="308"/>
      <c r="B44" s="308"/>
      <c r="N44" s="3"/>
      <c r="O44" s="14"/>
      <c r="P44" s="12"/>
      <c r="Q44" s="15"/>
      <c r="R44" s="13"/>
    </row>
    <row r="45" spans="1:18" ht="22.5" customHeight="1">
      <c r="A45" s="308" t="s">
        <v>30</v>
      </c>
      <c r="B45" s="308" t="s">
        <v>344</v>
      </c>
      <c r="O45" s="17"/>
      <c r="P45" s="10"/>
      <c r="Q45" s="11"/>
      <c r="R45" s="10"/>
    </row>
    <row r="46" spans="1:18" ht="22.5" customHeight="1">
      <c r="A46" s="308"/>
      <c r="B46" s="308" t="s">
        <v>283</v>
      </c>
      <c r="O46" s="17"/>
      <c r="P46" s="10"/>
      <c r="Q46" s="11"/>
      <c r="R46" s="10"/>
    </row>
    <row r="47" spans="1:18" ht="22.5" customHeight="1">
      <c r="A47" s="308"/>
      <c r="B47" s="308" t="s">
        <v>282</v>
      </c>
      <c r="O47" s="17"/>
      <c r="P47" s="10"/>
      <c r="Q47" s="11"/>
      <c r="R47" s="10"/>
    </row>
    <row r="48" spans="1:17" ht="22.5" customHeight="1">
      <c r="A48" s="308"/>
      <c r="B48" s="308"/>
      <c r="O48" s="9"/>
      <c r="P48" s="3"/>
      <c r="Q48" s="4"/>
    </row>
    <row r="49" spans="1:17" ht="22.5" customHeight="1">
      <c r="A49" s="308" t="s">
        <v>31</v>
      </c>
      <c r="B49" s="308" t="s">
        <v>305</v>
      </c>
      <c r="O49" s="9"/>
      <c r="P49" s="3"/>
      <c r="Q49" s="4"/>
    </row>
    <row r="50" spans="1:17" ht="22.5" customHeight="1">
      <c r="A50" s="308"/>
      <c r="B50" s="308" t="s">
        <v>345</v>
      </c>
      <c r="O50" s="9"/>
      <c r="P50" s="3"/>
      <c r="Q50" s="4"/>
    </row>
    <row r="51" spans="1:17" ht="22.5" customHeight="1">
      <c r="A51" s="308"/>
      <c r="B51" s="308" t="s">
        <v>347</v>
      </c>
      <c r="O51" s="9"/>
      <c r="P51" s="3"/>
      <c r="Q51" s="4"/>
    </row>
    <row r="52" spans="1:17" ht="22.5" customHeight="1">
      <c r="A52" s="308"/>
      <c r="B52" s="308" t="s">
        <v>346</v>
      </c>
      <c r="O52" s="9"/>
      <c r="P52" s="3"/>
      <c r="Q52" s="4"/>
    </row>
    <row r="53" spans="1:17" ht="22.5" customHeight="1">
      <c r="A53" s="308"/>
      <c r="B53" s="308"/>
      <c r="O53" s="9"/>
      <c r="P53" s="3"/>
      <c r="Q53" s="4"/>
    </row>
    <row r="54" spans="1:17" ht="22.5" customHeight="1">
      <c r="A54" s="308" t="s">
        <v>32</v>
      </c>
      <c r="B54" s="308" t="s">
        <v>281</v>
      </c>
      <c r="O54" s="9"/>
      <c r="P54" s="3"/>
      <c r="Q54" s="4"/>
    </row>
    <row r="55" spans="1:17" ht="22.5" customHeight="1">
      <c r="A55" s="308"/>
      <c r="B55" s="308" t="s">
        <v>348</v>
      </c>
      <c r="O55" s="9"/>
      <c r="P55" s="3"/>
      <c r="Q55" s="4"/>
    </row>
    <row r="56" spans="1:17" ht="22.5" customHeight="1">
      <c r="A56" s="308"/>
      <c r="B56" s="308" t="s">
        <v>284</v>
      </c>
      <c r="O56" s="9"/>
      <c r="P56" s="3"/>
      <c r="Q56" s="4"/>
    </row>
    <row r="57" spans="1:17" ht="22.5" customHeight="1">
      <c r="A57" s="308"/>
      <c r="B57" s="308" t="s">
        <v>285</v>
      </c>
      <c r="O57" s="9"/>
      <c r="P57" s="3"/>
      <c r="Q57" s="4"/>
    </row>
    <row r="58" spans="1:17" ht="22.5" customHeight="1">
      <c r="A58" s="308"/>
      <c r="B58" s="308" t="s">
        <v>286</v>
      </c>
      <c r="O58" s="9"/>
      <c r="P58" s="3"/>
      <c r="Q58" s="4"/>
    </row>
    <row r="59" spans="14:17" ht="22.5" customHeight="1">
      <c r="N59" s="3"/>
      <c r="O59" s="9"/>
      <c r="P59" s="3"/>
      <c r="Q59" s="4"/>
    </row>
    <row r="60" spans="14:17" ht="22.5" customHeight="1">
      <c r="N60" s="3"/>
      <c r="O60" s="9"/>
      <c r="P60" s="3"/>
      <c r="Q60" s="4"/>
    </row>
    <row r="61" spans="14:17" ht="22.5" customHeight="1">
      <c r="N61" s="3"/>
      <c r="O61" s="9"/>
      <c r="P61" s="3"/>
      <c r="Q61" s="4"/>
    </row>
    <row r="62" spans="14:17" ht="22.5" customHeight="1">
      <c r="N62" s="3"/>
      <c r="O62" s="9"/>
      <c r="P62" s="3"/>
      <c r="Q62" s="4"/>
    </row>
    <row r="63" spans="14:17" ht="22.5" customHeight="1">
      <c r="N63" s="3"/>
      <c r="O63" s="9"/>
      <c r="P63" s="3"/>
      <c r="Q63" s="4"/>
    </row>
    <row r="64" ht="22.5" customHeight="1"/>
    <row r="65" ht="22.5" customHeight="1"/>
    <row r="66" ht="22.5" customHeight="1"/>
  </sheetData>
  <mergeCells count="4">
    <mergeCell ref="M3:N3"/>
    <mergeCell ref="M4:N4"/>
    <mergeCell ref="M16:N16"/>
    <mergeCell ref="M17:N17"/>
  </mergeCells>
  <printOptions/>
  <pageMargins left="0.75" right="0.75" top="1" bottom="1" header="0.5" footer="0.5"/>
  <pageSetup fitToHeight="4" horizontalDpi="600" verticalDpi="600" orientation="portrait" paperSize="9" scale="51" r:id="rId1"/>
  <rowBreaks count="1" manualBreakCount="1">
    <brk id="58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W54"/>
  <sheetViews>
    <sheetView showGridLines="0" view="pageBreakPreview" zoomScale="60" zoomScaleNormal="75" workbookViewId="0" topLeftCell="A37">
      <selection activeCell="P40" sqref="P40"/>
    </sheetView>
  </sheetViews>
  <sheetFormatPr defaultColWidth="8.88671875" defaultRowHeight="15.75"/>
  <cols>
    <col min="1" max="1" width="3.6640625" style="42" customWidth="1"/>
    <col min="2" max="2" width="3.5546875" style="42" customWidth="1"/>
    <col min="3" max="3" width="9.77734375" style="42" customWidth="1"/>
    <col min="4" max="4" width="19.21484375" style="42" customWidth="1"/>
    <col min="5" max="5" width="1.2265625" style="42" customWidth="1"/>
    <col min="6" max="7" width="8.3359375" style="42" customWidth="1"/>
    <col min="8" max="8" width="0.88671875" style="42" customWidth="1"/>
    <col min="9" max="11" width="8.3359375" style="42" customWidth="1"/>
    <col min="12" max="12" width="7.88671875" style="42" bestFit="1" customWidth="1"/>
    <col min="13" max="13" width="1.1171875" style="42" customWidth="1"/>
    <col min="14" max="15" width="8.3359375" style="42" customWidth="1"/>
    <col min="16" max="16" width="8.10546875" style="42" customWidth="1"/>
    <col min="17" max="17" width="8.5546875" style="156" customWidth="1"/>
    <col min="18" max="18" width="1.1171875" style="42" customWidth="1"/>
    <col min="19" max="19" width="8.3359375" style="42" customWidth="1"/>
    <col min="20" max="16384" width="8.88671875" style="3" customWidth="1"/>
  </cols>
  <sheetData>
    <row r="1" spans="1:17" s="19" customFormat="1" ht="37.5" customHeight="1">
      <c r="A1" s="101" t="s">
        <v>147</v>
      </c>
      <c r="L1" s="177"/>
      <c r="Q1" s="223"/>
    </row>
    <row r="2" spans="1:20" ht="21" customHeight="1">
      <c r="A2" s="2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P2" s="412" t="s">
        <v>0</v>
      </c>
      <c r="Q2" s="412"/>
      <c r="R2" s="10"/>
      <c r="S2" s="3"/>
      <c r="T2" s="24"/>
    </row>
    <row r="3" spans="1:20" ht="2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12" t="s">
        <v>1</v>
      </c>
      <c r="Q3" s="412"/>
      <c r="R3" s="10"/>
      <c r="S3" s="24" t="s">
        <v>2</v>
      </c>
      <c r="T3" s="24"/>
    </row>
    <row r="4" spans="1:19" s="138" customFormat="1" ht="21" customHeight="1" thickBot="1">
      <c r="A4" s="241" t="s">
        <v>117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6" t="s">
        <v>102</v>
      </c>
      <c r="Q4" s="27" t="s">
        <v>67</v>
      </c>
      <c r="R4" s="27"/>
      <c r="S4" s="27" t="s">
        <v>67</v>
      </c>
    </row>
    <row r="5" spans="1:19" ht="22.5" customHeight="1">
      <c r="A5" s="33" t="s">
        <v>219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182">
        <f>'Segment(8)'!K39</f>
        <v>362</v>
      </c>
      <c r="Q5" s="183">
        <v>425</v>
      </c>
      <c r="R5" s="183"/>
      <c r="S5" s="183">
        <v>840</v>
      </c>
    </row>
    <row r="6" spans="1:19" ht="22.5" customHeight="1">
      <c r="A6" s="30" t="s">
        <v>58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8">
        <f>'AP2(3)'!L19</f>
        <v>-47</v>
      </c>
      <c r="Q6" s="36">
        <v>-41</v>
      </c>
      <c r="R6" s="4"/>
      <c r="S6" s="35">
        <v>-84</v>
      </c>
    </row>
    <row r="7" spans="1:19" ht="22.5" customHeight="1">
      <c r="A7" s="33" t="s">
        <v>55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4">
        <v>-105</v>
      </c>
      <c r="Q7" s="125">
        <f>-13+30</f>
        <v>17</v>
      </c>
      <c r="R7" s="4"/>
      <c r="S7" s="125">
        <v>-48</v>
      </c>
    </row>
    <row r="8" spans="1:19" ht="22.5" customHeight="1">
      <c r="A8" s="33" t="s">
        <v>257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4">
        <f>'AP2(3)'!L21</f>
        <v>338</v>
      </c>
      <c r="Q8" s="406">
        <v>0</v>
      </c>
      <c r="R8" s="406"/>
      <c r="S8" s="406">
        <v>0</v>
      </c>
    </row>
    <row r="9" spans="1:19" ht="22.5" customHeight="1">
      <c r="A9" s="56" t="s">
        <v>145</v>
      </c>
      <c r="B9" s="56"/>
      <c r="C9" s="56"/>
      <c r="D9" s="56"/>
      <c r="E9" s="96"/>
      <c r="F9" s="56"/>
      <c r="G9" s="56"/>
      <c r="H9" s="56"/>
      <c r="I9" s="8"/>
      <c r="J9" s="8"/>
      <c r="K9" s="8"/>
      <c r="L9" s="8"/>
      <c r="M9" s="8"/>
      <c r="N9" s="8"/>
      <c r="O9" s="8"/>
      <c r="P9" s="408">
        <v>0</v>
      </c>
      <c r="Q9" s="93">
        <v>239</v>
      </c>
      <c r="R9" s="93"/>
      <c r="S9" s="93">
        <v>239</v>
      </c>
    </row>
    <row r="10" spans="1:19" ht="22.5" customHeight="1">
      <c r="A10" s="158" t="s">
        <v>56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8">
        <f>SUM(P5:P9)</f>
        <v>548</v>
      </c>
      <c r="Q10" s="36">
        <f>SUM(Q5:Q9)</f>
        <v>640</v>
      </c>
      <c r="R10" s="3"/>
      <c r="S10" s="36">
        <f>SUM(S5:S9)</f>
        <v>947</v>
      </c>
    </row>
    <row r="11" spans="1:19" ht="22.5" customHeight="1">
      <c r="A11" s="141" t="s">
        <v>24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113">
        <v>-184</v>
      </c>
      <c r="Q11" s="52">
        <v>-162</v>
      </c>
      <c r="R11" s="8"/>
      <c r="S11" s="52">
        <v>-284</v>
      </c>
    </row>
    <row r="12" spans="1:19" ht="22.5" customHeight="1">
      <c r="A12" s="33" t="s">
        <v>148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8">
        <f>SUM(P10:P11)</f>
        <v>364</v>
      </c>
      <c r="Q12" s="36">
        <f>SUM(Q10:Q11)</f>
        <v>478</v>
      </c>
      <c r="R12" s="4"/>
      <c r="S12" s="36">
        <f>SUM(S10:S11)</f>
        <v>663</v>
      </c>
    </row>
    <row r="13" spans="1:19" ht="22.5" customHeight="1">
      <c r="A13" s="141" t="s">
        <v>97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113">
        <v>19</v>
      </c>
      <c r="Q13" s="408">
        <v>0</v>
      </c>
      <c r="R13" s="8"/>
      <c r="S13" s="52">
        <v>25</v>
      </c>
    </row>
    <row r="14" spans="1:19" ht="22.5" customHeight="1">
      <c r="A14" s="30" t="s">
        <v>133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  <c r="P14" s="38">
        <f>SUM(P12:P13)</f>
        <v>383</v>
      </c>
      <c r="Q14" s="36">
        <f>SUM(Q10:Q11)</f>
        <v>478</v>
      </c>
      <c r="R14" s="4"/>
      <c r="S14" s="29">
        <f>SUM(S12:S13)</f>
        <v>688</v>
      </c>
    </row>
    <row r="15" spans="1:19" ht="22.5" customHeight="1">
      <c r="A15" s="225" t="s">
        <v>15</v>
      </c>
      <c r="B15" s="3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113">
        <f>'AP3(6)'!M10</f>
        <v>-172</v>
      </c>
      <c r="Q15" s="52">
        <v>-162</v>
      </c>
      <c r="R15" s="8"/>
      <c r="S15" s="52">
        <v>-484</v>
      </c>
    </row>
    <row r="16" spans="1:19" ht="22.5" customHeight="1">
      <c r="A16" s="135" t="s">
        <v>25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23">
        <f>SUM(P14:P15)</f>
        <v>211</v>
      </c>
      <c r="Q16" s="54">
        <f>SUM(Q14:Q15)</f>
        <v>316</v>
      </c>
      <c r="R16" s="18"/>
      <c r="S16" s="54">
        <f>SUM(S14,S15)</f>
        <v>204</v>
      </c>
    </row>
    <row r="17" spans="1:19" ht="22.5" customHeight="1">
      <c r="A17" s="37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8"/>
      <c r="Q17" s="36"/>
      <c r="R17" s="4"/>
      <c r="S17" s="36"/>
    </row>
    <row r="18" spans="1:19" ht="22.5" customHeight="1">
      <c r="A18" s="37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8"/>
      <c r="Q18" s="36"/>
      <c r="R18" s="4"/>
      <c r="S18" s="36"/>
    </row>
    <row r="19" spans="1:19" s="4" customFormat="1" ht="21" customHeight="1">
      <c r="A19" s="37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8"/>
      <c r="Q19" s="36"/>
      <c r="R19" s="3"/>
      <c r="S19" s="36"/>
    </row>
    <row r="20" spans="16:22" ht="21" customHeight="1">
      <c r="P20" s="412" t="s">
        <v>0</v>
      </c>
      <c r="Q20" s="412"/>
      <c r="T20" s="156"/>
      <c r="U20" s="42"/>
      <c r="V20" s="42"/>
    </row>
    <row r="21" spans="16:21" ht="21" customHeight="1">
      <c r="P21" s="414" t="s">
        <v>1</v>
      </c>
      <c r="Q21" s="414"/>
      <c r="S21" s="75" t="s">
        <v>2</v>
      </c>
      <c r="T21" s="42"/>
      <c r="U21" s="42"/>
    </row>
    <row r="22" spans="1:21" s="58" customFormat="1" ht="22.5" customHeight="1">
      <c r="A22" s="96" t="s">
        <v>77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201" t="s">
        <v>102</v>
      </c>
      <c r="Q22" s="202" t="s">
        <v>67</v>
      </c>
      <c r="R22" s="202"/>
      <c r="S22" s="202" t="s">
        <v>67</v>
      </c>
      <c r="U22" s="57"/>
    </row>
    <row r="23" spans="1:21" s="58" customFormat="1" ht="22.5" customHeight="1">
      <c r="A23" s="226" t="s">
        <v>149</v>
      </c>
      <c r="P23" s="227"/>
      <c r="T23" s="60"/>
      <c r="U23" s="60"/>
    </row>
    <row r="24" spans="1:21" s="58" customFormat="1" ht="22.5" customHeight="1">
      <c r="A24" s="226" t="s">
        <v>239</v>
      </c>
      <c r="P24" s="227" t="s">
        <v>238</v>
      </c>
      <c r="Q24" s="75" t="s">
        <v>88</v>
      </c>
      <c r="R24" s="228"/>
      <c r="S24" s="167" t="s">
        <v>113</v>
      </c>
      <c r="T24" s="60"/>
      <c r="U24" s="60"/>
    </row>
    <row r="25" spans="1:21" s="58" customFormat="1" ht="22.5" customHeight="1">
      <c r="A25" s="226" t="s">
        <v>61</v>
      </c>
      <c r="P25" s="229" t="str">
        <f>'AP2(3)'!L39</f>
        <v>(2.4)p</v>
      </c>
      <c r="Q25" s="230" t="str">
        <f>'AP2(3)'!M39</f>
        <v>(2.1)p</v>
      </c>
      <c r="R25" s="230"/>
      <c r="S25" s="228" t="s">
        <v>135</v>
      </c>
      <c r="T25" s="60"/>
      <c r="U25" s="60"/>
    </row>
    <row r="26" spans="1:16" s="58" customFormat="1" ht="22.5" customHeight="1">
      <c r="A26" s="58" t="s">
        <v>152</v>
      </c>
      <c r="P26" s="172"/>
    </row>
    <row r="27" spans="1:19" s="58" customFormat="1" ht="22.5" customHeight="1">
      <c r="A27" s="58" t="s">
        <v>153</v>
      </c>
      <c r="P27" s="172" t="s">
        <v>237</v>
      </c>
      <c r="Q27" s="228" t="s">
        <v>93</v>
      </c>
      <c r="R27" s="167"/>
      <c r="S27" s="228" t="s">
        <v>150</v>
      </c>
    </row>
    <row r="28" spans="1:20" s="58" customFormat="1" ht="22.5" customHeight="1">
      <c r="A28" s="58" t="s">
        <v>258</v>
      </c>
      <c r="P28" s="172" t="str">
        <f>'AP2(3)'!L42</f>
        <v>12.1p</v>
      </c>
      <c r="Q28" s="272" t="s">
        <v>223</v>
      </c>
      <c r="R28" s="276"/>
      <c r="S28" s="272" t="s">
        <v>223</v>
      </c>
      <c r="T28" s="276"/>
    </row>
    <row r="29" spans="1:19" s="58" customFormat="1" ht="22.5" customHeight="1">
      <c r="A29" s="56" t="s">
        <v>177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60"/>
      <c r="N29" s="60"/>
      <c r="O29" s="60"/>
      <c r="P29" s="410" t="s">
        <v>223</v>
      </c>
      <c r="Q29" s="99" t="s">
        <v>94</v>
      </c>
      <c r="R29" s="167"/>
      <c r="S29" s="167" t="s">
        <v>114</v>
      </c>
    </row>
    <row r="30" spans="1:19" s="58" customFormat="1" ht="22.5" customHeight="1">
      <c r="A30" s="59" t="s">
        <v>240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168" t="s">
        <v>241</v>
      </c>
      <c r="Q30" s="231" t="s">
        <v>87</v>
      </c>
      <c r="R30" s="170"/>
      <c r="S30" s="170" t="s">
        <v>115</v>
      </c>
    </row>
    <row r="31" spans="1:19" s="58" customFormat="1" ht="22.5" customHeight="1">
      <c r="A31" s="59" t="s">
        <v>26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168" t="s">
        <v>234</v>
      </c>
      <c r="Q31" s="99" t="s">
        <v>84</v>
      </c>
      <c r="R31" s="170"/>
      <c r="S31" s="170" t="s">
        <v>151</v>
      </c>
    </row>
    <row r="32" spans="1:19" s="60" customFormat="1" ht="21" customHeight="1">
      <c r="A32" s="187"/>
      <c r="B32" s="58"/>
      <c r="C32" s="58"/>
      <c r="D32" s="58"/>
      <c r="E32" s="58"/>
      <c r="F32" s="58"/>
      <c r="G32" s="58"/>
      <c r="H32" s="58"/>
      <c r="I32" s="58"/>
      <c r="J32" s="58"/>
      <c r="K32" s="58"/>
      <c r="P32" s="188"/>
      <c r="Q32" s="57"/>
      <c r="R32" s="189"/>
      <c r="S32" s="190"/>
    </row>
    <row r="33" spans="1:19" s="60" customFormat="1" ht="21" customHeight="1">
      <c r="A33" s="187"/>
      <c r="B33" s="58"/>
      <c r="C33" s="58"/>
      <c r="D33" s="58"/>
      <c r="E33" s="58"/>
      <c r="F33" s="58"/>
      <c r="G33" s="58"/>
      <c r="H33" s="58"/>
      <c r="I33" s="58"/>
      <c r="J33" s="58"/>
      <c r="K33" s="58"/>
      <c r="P33" s="188"/>
      <c r="Q33" s="57"/>
      <c r="R33" s="189"/>
      <c r="S33" s="190"/>
    </row>
    <row r="34" spans="1:19" s="60" customFormat="1" ht="22.5" customHeight="1">
      <c r="A34" s="96" t="s">
        <v>78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232"/>
      <c r="Q34" s="99"/>
      <c r="R34" s="233"/>
      <c r="S34" s="190"/>
    </row>
    <row r="35" spans="1:19" s="58" customFormat="1" ht="22.5" customHeight="1">
      <c r="A35" s="59" t="s">
        <v>240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234" t="s">
        <v>247</v>
      </c>
      <c r="Q35" s="231" t="s">
        <v>85</v>
      </c>
      <c r="R35" s="217"/>
      <c r="S35" s="170" t="s">
        <v>116</v>
      </c>
    </row>
    <row r="36" spans="1:19" s="58" customFormat="1" ht="22.5" customHeight="1">
      <c r="A36" s="56" t="s">
        <v>26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234" t="s">
        <v>248</v>
      </c>
      <c r="Q36" s="99" t="s">
        <v>86</v>
      </c>
      <c r="R36" s="217"/>
      <c r="S36" s="99" t="s">
        <v>324</v>
      </c>
    </row>
    <row r="37" spans="1:19" s="60" customFormat="1" ht="21" customHeight="1">
      <c r="A37" s="187"/>
      <c r="B37" s="58"/>
      <c r="C37" s="58"/>
      <c r="D37" s="58"/>
      <c r="E37" s="58"/>
      <c r="F37" s="58"/>
      <c r="G37" s="58"/>
      <c r="H37" s="58"/>
      <c r="I37" s="58"/>
      <c r="J37" s="58"/>
      <c r="K37" s="58"/>
      <c r="P37" s="188"/>
      <c r="Q37" s="57"/>
      <c r="R37" s="189"/>
      <c r="S37" s="190"/>
    </row>
    <row r="38" spans="1:19" s="60" customFormat="1" ht="21" customHeight="1">
      <c r="A38" s="187"/>
      <c r="B38" s="58"/>
      <c r="C38" s="58"/>
      <c r="D38" s="58"/>
      <c r="E38" s="58"/>
      <c r="F38" s="58"/>
      <c r="G38" s="58"/>
      <c r="H38" s="58"/>
      <c r="I38" s="58"/>
      <c r="J38" s="58"/>
      <c r="K38" s="58"/>
      <c r="P38" s="188"/>
      <c r="Q38" s="57"/>
      <c r="R38" s="189"/>
      <c r="S38" s="190"/>
    </row>
    <row r="39" spans="1:19" s="58" customFormat="1" ht="21" customHeight="1">
      <c r="A39" s="191" t="s">
        <v>79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3" t="s">
        <v>338</v>
      </c>
      <c r="Q39" s="99" t="s">
        <v>101</v>
      </c>
      <c r="R39" s="194"/>
      <c r="S39" s="194" t="s">
        <v>87</v>
      </c>
    </row>
    <row r="40" spans="1:23" s="58" customFormat="1" ht="15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95"/>
      <c r="R40" s="176"/>
      <c r="S40" s="176"/>
      <c r="T40" s="176"/>
      <c r="U40" s="176"/>
      <c r="V40" s="176"/>
      <c r="W40" s="176"/>
    </row>
    <row r="41" spans="1:17" s="58" customFormat="1" ht="15">
      <c r="A41" s="176"/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95"/>
    </row>
    <row r="42" spans="1:19" s="58" customFormat="1" ht="15">
      <c r="A42" s="176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95"/>
      <c r="R42" s="176"/>
      <c r="S42" s="176"/>
    </row>
    <row r="43" spans="2:17" s="73" customFormat="1" ht="21" customHeight="1"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7"/>
      <c r="M43" s="196"/>
      <c r="N43" s="196"/>
      <c r="O43" s="196"/>
      <c r="Q43" s="198"/>
    </row>
    <row r="44" spans="1:19" s="58" customFormat="1" ht="15.75">
      <c r="A44" s="199"/>
      <c r="P44" s="414" t="s">
        <v>0</v>
      </c>
      <c r="Q44" s="414"/>
      <c r="S44" s="75"/>
    </row>
    <row r="45" spans="16:19" s="58" customFormat="1" ht="19.5" customHeight="1">
      <c r="P45" s="414" t="s">
        <v>1</v>
      </c>
      <c r="Q45" s="414"/>
      <c r="S45" s="75" t="s">
        <v>2</v>
      </c>
    </row>
    <row r="46" spans="1:19" s="58" customFormat="1" ht="19.5" customHeight="1">
      <c r="A46" s="200" t="s">
        <v>178</v>
      </c>
      <c r="B46" s="192"/>
      <c r="C46" s="192"/>
      <c r="D46" s="192"/>
      <c r="E46" s="192"/>
      <c r="F46" s="192"/>
      <c r="G46" s="192"/>
      <c r="H46" s="192"/>
      <c r="I46" s="192"/>
      <c r="J46" s="192"/>
      <c r="K46" s="262"/>
      <c r="L46" s="192"/>
      <c r="M46" s="192"/>
      <c r="N46" s="56"/>
      <c r="O46" s="56"/>
      <c r="P46" s="201" t="s">
        <v>102</v>
      </c>
      <c r="Q46" s="202" t="s">
        <v>67</v>
      </c>
      <c r="R46" s="56"/>
      <c r="S46" s="202" t="s">
        <v>67</v>
      </c>
    </row>
    <row r="47" spans="1:19" s="58" customFormat="1" ht="22.5" customHeight="1">
      <c r="A47" s="203" t="s">
        <v>133</v>
      </c>
      <c r="O47" s="204"/>
      <c r="P47" s="204">
        <f>P14</f>
        <v>383</v>
      </c>
      <c r="Q47" s="205">
        <v>478</v>
      </c>
      <c r="S47" s="83">
        <v>688</v>
      </c>
    </row>
    <row r="48" spans="1:19" s="58" customFormat="1" ht="22.5" customHeight="1">
      <c r="A48" s="206" t="s">
        <v>20</v>
      </c>
      <c r="O48" s="207"/>
      <c r="P48" s="207">
        <v>129</v>
      </c>
      <c r="Q48" s="205">
        <v>121</v>
      </c>
      <c r="S48" s="83">
        <v>118</v>
      </c>
    </row>
    <row r="49" spans="1:19" s="58" customFormat="1" ht="22.5" customHeight="1">
      <c r="A49" s="206" t="s">
        <v>154</v>
      </c>
      <c r="O49" s="208"/>
      <c r="P49" s="263" t="s">
        <v>222</v>
      </c>
      <c r="Q49" s="209">
        <v>90</v>
      </c>
      <c r="S49" s="210">
        <v>90</v>
      </c>
    </row>
    <row r="50" spans="1:19" s="58" customFormat="1" ht="22.5" customHeight="1">
      <c r="A50" s="206" t="s">
        <v>17</v>
      </c>
      <c r="O50" s="204"/>
      <c r="P50" s="204">
        <v>26</v>
      </c>
      <c r="Q50" s="205">
        <f>+'P&amp;L summary(9)'!N11</f>
        <v>28</v>
      </c>
      <c r="S50" s="83">
        <v>184</v>
      </c>
    </row>
    <row r="51" spans="1:19" s="58" customFormat="1" ht="22.5" customHeight="1">
      <c r="A51" s="192" t="s">
        <v>15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56"/>
      <c r="O51" s="211"/>
      <c r="P51" s="211">
        <f>P15</f>
        <v>-172</v>
      </c>
      <c r="Q51" s="212">
        <f>+'P&amp;L summary(9)'!N19</f>
        <v>-162</v>
      </c>
      <c r="R51" s="56"/>
      <c r="S51" s="86">
        <v>-484</v>
      </c>
    </row>
    <row r="52" spans="1:19" s="58" customFormat="1" ht="22.5" customHeight="1">
      <c r="A52" s="213" t="s">
        <v>21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O52" s="214"/>
      <c r="P52" s="214">
        <f>SUM(P47:P51)</f>
        <v>366</v>
      </c>
      <c r="Q52" s="215">
        <f>SUM(Q47:Q51)</f>
        <v>555</v>
      </c>
      <c r="S52" s="83">
        <f>SUM(S47:S51)</f>
        <v>596</v>
      </c>
    </row>
    <row r="53" spans="1:19" s="58" customFormat="1" ht="22.5" customHeight="1">
      <c r="A53" s="213" t="s">
        <v>22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56"/>
      <c r="O53" s="216"/>
      <c r="P53" s="216">
        <f>S54</f>
        <v>4020</v>
      </c>
      <c r="Q53" s="217">
        <v>3424</v>
      </c>
      <c r="R53" s="56"/>
      <c r="S53" s="83">
        <v>3424</v>
      </c>
    </row>
    <row r="54" spans="1:19" s="58" customFormat="1" ht="22.5" customHeight="1">
      <c r="A54" s="218" t="s">
        <v>23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59"/>
      <c r="O54" s="220"/>
      <c r="P54" s="220">
        <f>SUM(P52:P53)</f>
        <v>4386</v>
      </c>
      <c r="Q54" s="221">
        <f>SUM(Q52:Q53)</f>
        <v>3979</v>
      </c>
      <c r="R54" s="222"/>
      <c r="S54" s="222">
        <f>SUM(S52:S53)</f>
        <v>4020</v>
      </c>
    </row>
  </sheetData>
  <mergeCells count="6">
    <mergeCell ref="P21:Q21"/>
    <mergeCell ref="P44:Q44"/>
    <mergeCell ref="P45:Q45"/>
    <mergeCell ref="P2:Q2"/>
    <mergeCell ref="P3:Q3"/>
    <mergeCell ref="P20:Q20"/>
  </mergeCells>
  <printOptions/>
  <pageMargins left="0.75" right="0.75" top="1" bottom="1" header="0.5" footer="0.5"/>
  <pageSetup fitToHeight="2" horizontalDpi="600" verticalDpi="600" orientation="portrait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P86"/>
  <sheetViews>
    <sheetView showGridLines="0" view="pageBreakPreview" zoomScale="65" zoomScaleNormal="75" zoomScaleSheetLayoutView="65" workbookViewId="0" topLeftCell="A31">
      <selection activeCell="J22" sqref="J22"/>
    </sheetView>
  </sheetViews>
  <sheetFormatPr defaultColWidth="8.88671875" defaultRowHeight="15.75"/>
  <cols>
    <col min="1" max="1" width="3.6640625" style="42" customWidth="1"/>
    <col min="2" max="2" width="3.5546875" style="42" customWidth="1"/>
    <col min="3" max="3" width="9.77734375" style="42" customWidth="1"/>
    <col min="4" max="4" width="22.6640625" style="42" customWidth="1"/>
    <col min="5" max="10" width="8.3359375" style="42" customWidth="1"/>
    <col min="11" max="11" width="8.21484375" style="42" customWidth="1"/>
    <col min="12" max="12" width="8.3359375" style="42" customWidth="1"/>
    <col min="13" max="13" width="0.88671875" style="42" customWidth="1"/>
    <col min="14" max="14" width="8.3359375" style="42" customWidth="1"/>
    <col min="15" max="15" width="1.1171875" style="3" customWidth="1"/>
    <col min="16" max="16384" width="8.88671875" style="3" customWidth="1"/>
  </cols>
  <sheetData>
    <row r="1" spans="1:2" ht="36.75" customHeight="1">
      <c r="A1" s="101" t="s">
        <v>147</v>
      </c>
      <c r="B1" s="102"/>
    </row>
    <row r="4" spans="1:10" s="20" customFormat="1" ht="23.25">
      <c r="A4" s="67" t="s">
        <v>195</v>
      </c>
      <c r="B4" s="103"/>
      <c r="C4" s="39"/>
      <c r="D4" s="39"/>
      <c r="E4" s="19"/>
      <c r="F4" s="19"/>
      <c r="H4" s="39"/>
      <c r="I4" s="39"/>
      <c r="J4" s="19"/>
    </row>
    <row r="5" spans="1:14" ht="15">
      <c r="A5" s="3"/>
      <c r="B5" s="3"/>
      <c r="C5" s="3"/>
      <c r="D5" s="3"/>
      <c r="E5" s="3"/>
      <c r="F5" s="3"/>
      <c r="G5" s="3"/>
      <c r="I5" s="44"/>
      <c r="J5" s="44"/>
      <c r="K5" s="3"/>
      <c r="L5" s="3"/>
      <c r="M5" s="3"/>
      <c r="N5" s="3"/>
    </row>
    <row r="6" spans="1:14" ht="21" customHeight="1">
      <c r="A6" s="104"/>
      <c r="J6" s="44"/>
      <c r="K6" s="10" t="s">
        <v>0</v>
      </c>
      <c r="L6" s="10"/>
      <c r="M6" s="74"/>
      <c r="N6" s="75"/>
    </row>
    <row r="7" spans="5:14" ht="21" customHeight="1">
      <c r="E7" s="44"/>
      <c r="F7" s="44"/>
      <c r="G7" s="44"/>
      <c r="H7" s="44"/>
      <c r="I7" s="44"/>
      <c r="K7" s="10" t="s">
        <v>1</v>
      </c>
      <c r="L7" s="10"/>
      <c r="M7" s="75"/>
      <c r="N7" s="75" t="s">
        <v>2</v>
      </c>
    </row>
    <row r="8" spans="1:16" ht="21" customHeight="1" thickBot="1">
      <c r="A8" s="105" t="s">
        <v>10</v>
      </c>
      <c r="B8" s="106"/>
      <c r="C8" s="106"/>
      <c r="D8" s="106"/>
      <c r="E8" s="107"/>
      <c r="F8" s="107"/>
      <c r="G8" s="108"/>
      <c r="H8" s="107"/>
      <c r="I8" s="108"/>
      <c r="J8" s="107"/>
      <c r="K8" s="78" t="s">
        <v>102</v>
      </c>
      <c r="L8" s="79" t="s">
        <v>67</v>
      </c>
      <c r="M8" s="79"/>
      <c r="N8" s="79" t="s">
        <v>67</v>
      </c>
      <c r="P8" s="4"/>
    </row>
    <row r="9" spans="1:14" ht="22.5" customHeight="1">
      <c r="A9" s="109" t="s">
        <v>112</v>
      </c>
      <c r="E9" s="110"/>
      <c r="F9" s="110"/>
      <c r="G9" s="111"/>
      <c r="H9" s="28"/>
      <c r="I9" s="29"/>
      <c r="K9" s="110"/>
      <c r="L9" s="111"/>
      <c r="M9" s="50"/>
      <c r="N9" s="112"/>
    </row>
    <row r="10" spans="1:13" ht="22.5" customHeight="1">
      <c r="A10" s="3" t="s">
        <v>109</v>
      </c>
      <c r="E10" s="87"/>
      <c r="F10" s="87"/>
      <c r="G10" s="29"/>
      <c r="H10" s="28"/>
      <c r="I10" s="29"/>
      <c r="K10" s="28"/>
      <c r="L10" s="29"/>
      <c r="M10" s="50"/>
    </row>
    <row r="11" spans="1:14" ht="22.5" customHeight="1">
      <c r="A11" s="3"/>
      <c r="B11" s="3" t="s">
        <v>11</v>
      </c>
      <c r="C11" s="3"/>
      <c r="D11" s="48"/>
      <c r="E11" s="87"/>
      <c r="F11" s="87"/>
      <c r="G11" s="29"/>
      <c r="H11" s="38"/>
      <c r="I11" s="36"/>
      <c r="J11" s="48"/>
      <c r="K11" s="38">
        <v>160</v>
      </c>
      <c r="L11" s="36">
        <v>151</v>
      </c>
      <c r="M11" s="48"/>
      <c r="N11" s="36">
        <v>313</v>
      </c>
    </row>
    <row r="12" spans="1:14" ht="22.5" customHeight="1">
      <c r="A12" s="8"/>
      <c r="B12" s="8" t="s">
        <v>12</v>
      </c>
      <c r="C12" s="8"/>
      <c r="D12" s="45"/>
      <c r="E12" s="85"/>
      <c r="F12" s="85"/>
      <c r="G12" s="52"/>
      <c r="H12" s="113"/>
      <c r="I12" s="52"/>
      <c r="J12" s="45"/>
      <c r="K12" s="113">
        <v>35</v>
      </c>
      <c r="L12" s="52">
        <v>35</v>
      </c>
      <c r="M12" s="45"/>
      <c r="N12" s="52">
        <v>33</v>
      </c>
    </row>
    <row r="13" spans="1:14" ht="22.5" customHeight="1">
      <c r="A13" s="4"/>
      <c r="B13" s="4"/>
      <c r="C13" s="4"/>
      <c r="D13" s="48"/>
      <c r="E13" s="87"/>
      <c r="F13" s="87"/>
      <c r="G13" s="36"/>
      <c r="H13" s="38"/>
      <c r="I13" s="36"/>
      <c r="J13" s="48"/>
      <c r="K13" s="38">
        <f>SUM(K11:K12)</f>
        <v>195</v>
      </c>
      <c r="L13" s="36">
        <f>SUM(L11:L12)</f>
        <v>186</v>
      </c>
      <c r="M13" s="48"/>
      <c r="N13" s="36">
        <f>SUM(N11:N12)</f>
        <v>346</v>
      </c>
    </row>
    <row r="14" spans="1:14" ht="22.5" customHeight="1">
      <c r="A14" s="3" t="s">
        <v>110</v>
      </c>
      <c r="B14" s="3"/>
      <c r="C14" s="3"/>
      <c r="D14" s="48"/>
      <c r="E14" s="87"/>
      <c r="F14" s="87"/>
      <c r="G14" s="29"/>
      <c r="H14" s="38"/>
      <c r="I14" s="36"/>
      <c r="J14" s="48"/>
      <c r="K14" s="38">
        <v>42</v>
      </c>
      <c r="L14" s="36">
        <v>51</v>
      </c>
      <c r="M14" s="48"/>
      <c r="N14" s="36">
        <v>127</v>
      </c>
    </row>
    <row r="15" spans="1:14" ht="22.5" customHeight="1">
      <c r="A15" s="8" t="s">
        <v>111</v>
      </c>
      <c r="B15" s="8"/>
      <c r="C15" s="8"/>
      <c r="D15" s="45"/>
      <c r="E15" s="85"/>
      <c r="F15" s="85"/>
      <c r="G15" s="52"/>
      <c r="H15" s="113"/>
      <c r="I15" s="52"/>
      <c r="J15" s="45"/>
      <c r="K15" s="113">
        <v>6</v>
      </c>
      <c r="L15" s="52">
        <v>16</v>
      </c>
      <c r="M15" s="45"/>
      <c r="N15" s="52">
        <v>28</v>
      </c>
    </row>
    <row r="16" spans="1:14" ht="22.5" customHeight="1">
      <c r="A16" s="4" t="s">
        <v>104</v>
      </c>
      <c r="B16" s="4"/>
      <c r="C16" s="4"/>
      <c r="D16" s="48"/>
      <c r="E16" s="87"/>
      <c r="F16" s="87"/>
      <c r="G16" s="36"/>
      <c r="H16" s="38"/>
      <c r="I16" s="36"/>
      <c r="J16" s="48"/>
      <c r="K16" s="332">
        <f>SUM(K13:K15)</f>
        <v>243</v>
      </c>
      <c r="L16" s="36">
        <f>SUM(L13:L15)</f>
        <v>253</v>
      </c>
      <c r="M16" s="36">
        <f>SUM(M13:M15)</f>
        <v>0</v>
      </c>
      <c r="N16" s="36">
        <f>SUM(N13:N15)</f>
        <v>501</v>
      </c>
    </row>
    <row r="17" spans="1:14" ht="22.5" customHeight="1">
      <c r="A17" s="3" t="s">
        <v>69</v>
      </c>
      <c r="B17" s="3"/>
      <c r="C17" s="3"/>
      <c r="D17" s="48"/>
      <c r="E17" s="87"/>
      <c r="F17" s="87"/>
      <c r="G17" s="29"/>
      <c r="H17" s="28"/>
      <c r="I17" s="29"/>
      <c r="J17" s="48"/>
      <c r="K17" s="332">
        <v>40</v>
      </c>
      <c r="L17" s="36">
        <v>69</v>
      </c>
      <c r="M17" s="48"/>
      <c r="N17" s="36">
        <v>125</v>
      </c>
    </row>
    <row r="18" spans="1:14" ht="22.5" customHeight="1">
      <c r="A18" s="4" t="s">
        <v>70</v>
      </c>
      <c r="B18" s="129"/>
      <c r="C18" s="129"/>
      <c r="D18" s="48"/>
      <c r="E18" s="87"/>
      <c r="F18" s="87"/>
      <c r="G18" s="125"/>
      <c r="H18" s="125"/>
      <c r="I18" s="125"/>
      <c r="J18" s="35"/>
      <c r="K18" s="333">
        <v>-63</v>
      </c>
      <c r="L18" s="125">
        <v>-81</v>
      </c>
      <c r="M18" s="36"/>
      <c r="N18" s="36">
        <v>-155</v>
      </c>
    </row>
    <row r="19" spans="1:14" ht="22.5" customHeight="1">
      <c r="A19" s="8" t="s">
        <v>214</v>
      </c>
      <c r="B19" s="8"/>
      <c r="C19" s="8"/>
      <c r="D19" s="45"/>
      <c r="E19" s="85"/>
      <c r="F19" s="85"/>
      <c r="G19" s="52"/>
      <c r="H19" s="113"/>
      <c r="I19" s="52"/>
      <c r="J19" s="45"/>
      <c r="K19" s="334">
        <v>-13</v>
      </c>
      <c r="L19" s="408">
        <v>0</v>
      </c>
      <c r="M19" s="408">
        <v>0</v>
      </c>
      <c r="N19" s="408">
        <v>0</v>
      </c>
    </row>
    <row r="20" spans="1:14" ht="22.5" customHeight="1">
      <c r="A20" s="53" t="s">
        <v>35</v>
      </c>
      <c r="B20" s="52"/>
      <c r="C20" s="52"/>
      <c r="D20" s="52"/>
      <c r="E20" s="85"/>
      <c r="F20" s="85"/>
      <c r="G20" s="46"/>
      <c r="H20" s="55"/>
      <c r="I20" s="46"/>
      <c r="J20" s="46"/>
      <c r="K20" s="334">
        <f>SUM(K16:K19)</f>
        <v>207</v>
      </c>
      <c r="L20" s="46">
        <f>SUM(L16:L19)</f>
        <v>241</v>
      </c>
      <c r="M20" s="52"/>
      <c r="N20" s="46">
        <f>SUM(N16:N19)</f>
        <v>471</v>
      </c>
    </row>
    <row r="21" spans="1:14" ht="31.5" customHeight="1">
      <c r="A21" s="9" t="s">
        <v>143</v>
      </c>
      <c r="B21" s="36"/>
      <c r="C21" s="36"/>
      <c r="D21" s="36"/>
      <c r="E21" s="117"/>
      <c r="F21" s="117"/>
      <c r="G21" s="35"/>
      <c r="H21" s="117"/>
      <c r="I21" s="35"/>
      <c r="J21" s="48"/>
      <c r="K21" s="332"/>
      <c r="L21" s="36"/>
      <c r="M21" s="36"/>
      <c r="N21" s="36"/>
    </row>
    <row r="22" spans="1:14" ht="22.5" customHeight="1">
      <c r="A22" s="3" t="s">
        <v>92</v>
      </c>
      <c r="C22" s="3"/>
      <c r="D22" s="48"/>
      <c r="E22" s="87"/>
      <c r="F22" s="87"/>
      <c r="G22" s="29"/>
      <c r="H22" s="28"/>
      <c r="I22" s="29"/>
      <c r="J22" s="48"/>
      <c r="K22" s="38">
        <v>209</v>
      </c>
      <c r="L22" s="36">
        <v>228</v>
      </c>
      <c r="M22" s="48"/>
      <c r="N22" s="36">
        <v>459</v>
      </c>
    </row>
    <row r="23" spans="1:14" ht="22.5" customHeight="1">
      <c r="A23" s="8" t="s">
        <v>75</v>
      </c>
      <c r="B23" s="114"/>
      <c r="C23" s="114"/>
      <c r="E23" s="85"/>
      <c r="F23" s="85"/>
      <c r="G23" s="115"/>
      <c r="H23" s="116"/>
      <c r="I23" s="115"/>
      <c r="J23" s="46"/>
      <c r="K23" s="116">
        <v>11</v>
      </c>
      <c r="L23" s="115">
        <v>2</v>
      </c>
      <c r="M23" s="52"/>
      <c r="N23" s="52">
        <v>7</v>
      </c>
    </row>
    <row r="24" spans="1:14" ht="22.5" customHeight="1">
      <c r="A24" s="51" t="s">
        <v>35</v>
      </c>
      <c r="B24" s="52"/>
      <c r="C24" s="52"/>
      <c r="D24" s="54"/>
      <c r="E24" s="85"/>
      <c r="F24" s="85"/>
      <c r="G24" s="118"/>
      <c r="H24" s="119"/>
      <c r="I24" s="118"/>
      <c r="J24" s="118"/>
      <c r="K24" s="119">
        <f>SUM(K22:K23)</f>
        <v>220</v>
      </c>
      <c r="L24" s="118">
        <f>SUM(L22:L23)</f>
        <v>230</v>
      </c>
      <c r="M24" s="54"/>
      <c r="N24" s="118">
        <f>SUM(N22:N23)</f>
        <v>466</v>
      </c>
    </row>
    <row r="25" spans="1:14" ht="31.5" customHeight="1">
      <c r="A25" s="120" t="s">
        <v>3</v>
      </c>
      <c r="B25" s="36"/>
      <c r="C25" s="36"/>
      <c r="D25" s="36"/>
      <c r="E25" s="87"/>
      <c r="F25" s="87"/>
      <c r="G25" s="36"/>
      <c r="H25" s="38"/>
      <c r="I25" s="36"/>
      <c r="J25" s="36"/>
      <c r="K25" s="38"/>
      <c r="L25" s="36"/>
      <c r="M25" s="36"/>
      <c r="N25" s="36"/>
    </row>
    <row r="26" spans="1:14" ht="22.5" customHeight="1">
      <c r="A26" s="41" t="s">
        <v>62</v>
      </c>
      <c r="E26" s="87"/>
      <c r="F26" s="87"/>
      <c r="G26" s="29"/>
      <c r="H26" s="28"/>
      <c r="I26" s="29"/>
      <c r="J26" s="48"/>
      <c r="K26" s="28">
        <v>22</v>
      </c>
      <c r="L26" s="29">
        <v>16</v>
      </c>
      <c r="M26" s="48"/>
      <c r="N26" s="36">
        <v>39</v>
      </c>
    </row>
    <row r="27" spans="1:14" ht="22.5" customHeight="1">
      <c r="A27" s="121" t="s">
        <v>235</v>
      </c>
      <c r="B27" s="31"/>
      <c r="C27" s="31"/>
      <c r="D27" s="31"/>
      <c r="E27" s="87"/>
      <c r="F27" s="87"/>
      <c r="G27" s="115"/>
      <c r="H27" s="116"/>
      <c r="I27" s="115"/>
      <c r="J27" s="52"/>
      <c r="K27" s="116">
        <v>-22</v>
      </c>
      <c r="L27" s="115">
        <v>-7</v>
      </c>
      <c r="M27" s="52"/>
      <c r="N27" s="52">
        <v>-17</v>
      </c>
    </row>
    <row r="28" spans="1:14" ht="22.5" customHeight="1">
      <c r="A28" s="53" t="s">
        <v>35</v>
      </c>
      <c r="B28" s="54"/>
      <c r="C28" s="54"/>
      <c r="D28" s="54"/>
      <c r="E28" s="122"/>
      <c r="F28" s="122"/>
      <c r="G28" s="118"/>
      <c r="H28" s="119"/>
      <c r="I28" s="118"/>
      <c r="J28" s="118"/>
      <c r="K28" s="123">
        <f>SUM(K26:K27)</f>
        <v>0</v>
      </c>
      <c r="L28" s="54">
        <f>SUM(L26:L27)</f>
        <v>9</v>
      </c>
      <c r="M28" s="54"/>
      <c r="N28" s="52">
        <f>SUM(N26:N27)</f>
        <v>22</v>
      </c>
    </row>
    <row r="29" spans="1:14" ht="31.5" customHeight="1">
      <c r="A29" s="120" t="s">
        <v>72</v>
      </c>
      <c r="B29" s="36"/>
      <c r="C29" s="36"/>
      <c r="D29" s="36"/>
      <c r="E29" s="38"/>
      <c r="F29" s="38"/>
      <c r="G29" s="36"/>
      <c r="H29" s="38"/>
      <c r="I29" s="36"/>
      <c r="J29" s="36"/>
      <c r="K29" s="38"/>
      <c r="L29" s="36"/>
      <c r="M29" s="36"/>
      <c r="N29" s="36"/>
    </row>
    <row r="30" spans="1:14" ht="22.5" customHeight="1">
      <c r="A30" s="41" t="s">
        <v>11</v>
      </c>
      <c r="E30" s="87"/>
      <c r="F30" s="87"/>
      <c r="G30" s="29"/>
      <c r="H30" s="28"/>
      <c r="I30" s="29"/>
      <c r="J30" s="48"/>
      <c r="K30" s="28">
        <v>2</v>
      </c>
      <c r="L30" s="29">
        <v>4</v>
      </c>
      <c r="M30" s="48"/>
      <c r="N30" s="36">
        <v>8</v>
      </c>
    </row>
    <row r="31" spans="1:14" ht="22.5" customHeight="1">
      <c r="A31" s="121" t="s">
        <v>13</v>
      </c>
      <c r="B31" s="31"/>
      <c r="C31" s="31"/>
      <c r="D31" s="31"/>
      <c r="E31" s="87"/>
      <c r="F31" s="87"/>
      <c r="G31" s="115"/>
      <c r="H31" s="116"/>
      <c r="I31" s="115"/>
      <c r="J31" s="52"/>
      <c r="K31" s="116">
        <v>-11</v>
      </c>
      <c r="L31" s="115">
        <v>-4</v>
      </c>
      <c r="M31" s="52"/>
      <c r="N31" s="36">
        <v>-18</v>
      </c>
    </row>
    <row r="32" spans="1:14" ht="22.5" customHeight="1">
      <c r="A32" s="53" t="s">
        <v>35</v>
      </c>
      <c r="B32" s="54"/>
      <c r="C32" s="54"/>
      <c r="D32" s="54"/>
      <c r="E32" s="122"/>
      <c r="F32" s="122"/>
      <c r="G32" s="118"/>
      <c r="H32" s="119"/>
      <c r="I32" s="118"/>
      <c r="J32" s="118"/>
      <c r="K32" s="123">
        <f>SUM(K30:K31)</f>
        <v>-9</v>
      </c>
      <c r="L32" s="54">
        <f>SUM(L30:L31)</f>
        <v>0</v>
      </c>
      <c r="M32" s="54"/>
      <c r="N32" s="54">
        <f>SUM(N30:N31)</f>
        <v>-10</v>
      </c>
    </row>
    <row r="33" spans="1:14" ht="32.25" customHeight="1">
      <c r="A33" s="43" t="s">
        <v>144</v>
      </c>
      <c r="B33" s="36"/>
      <c r="C33" s="36"/>
      <c r="D33" s="36"/>
      <c r="E33" s="117"/>
      <c r="F33" s="117"/>
      <c r="G33" s="35"/>
      <c r="H33" s="117"/>
      <c r="I33" s="35"/>
      <c r="J33" s="35"/>
      <c r="K33" s="117"/>
      <c r="L33" s="35"/>
      <c r="M33" s="36"/>
      <c r="N33" s="36"/>
    </row>
    <row r="34" spans="1:14" ht="22.5" customHeight="1">
      <c r="A34" s="36" t="s">
        <v>64</v>
      </c>
      <c r="B34" s="3"/>
      <c r="C34" s="36"/>
      <c r="D34" s="36"/>
      <c r="E34" s="124"/>
      <c r="F34" s="124"/>
      <c r="G34" s="125"/>
      <c r="H34" s="34"/>
      <c r="I34" s="125"/>
      <c r="J34" s="36"/>
      <c r="K34" s="34">
        <f>'AP1(4)'!K40</f>
        <v>24</v>
      </c>
      <c r="L34" s="125">
        <v>36</v>
      </c>
      <c r="M34" s="36"/>
      <c r="N34" s="36">
        <v>64</v>
      </c>
    </row>
    <row r="35" spans="1:14" ht="22.5" customHeight="1">
      <c r="A35" s="36" t="s">
        <v>215</v>
      </c>
      <c r="B35" s="3"/>
      <c r="C35" s="36"/>
      <c r="D35" s="36"/>
      <c r="E35" s="124"/>
      <c r="F35" s="124"/>
      <c r="G35" s="125"/>
      <c r="H35" s="34"/>
      <c r="I35" s="125"/>
      <c r="J35" s="36"/>
      <c r="K35" s="34">
        <v>-60</v>
      </c>
      <c r="L35" s="125">
        <v>-70</v>
      </c>
      <c r="M35" s="36"/>
      <c r="N35" s="36">
        <v>-131</v>
      </c>
    </row>
    <row r="36" spans="1:14" ht="22.5" customHeight="1">
      <c r="A36" s="36" t="s">
        <v>14</v>
      </c>
      <c r="B36" s="3"/>
      <c r="C36" s="36"/>
      <c r="D36" s="52"/>
      <c r="E36" s="124"/>
      <c r="F36" s="124"/>
      <c r="G36" s="115"/>
      <c r="H36" s="116"/>
      <c r="I36" s="115"/>
      <c r="J36" s="52"/>
      <c r="K36" s="116">
        <v>-20</v>
      </c>
      <c r="L36" s="115">
        <v>-21</v>
      </c>
      <c r="M36" s="52"/>
      <c r="N36" s="36">
        <v>-42</v>
      </c>
    </row>
    <row r="37" spans="1:14" ht="22.5" customHeight="1">
      <c r="A37" s="53" t="s">
        <v>35</v>
      </c>
      <c r="B37" s="54"/>
      <c r="C37" s="54"/>
      <c r="D37" s="54"/>
      <c r="E37" s="122"/>
      <c r="F37" s="122"/>
      <c r="G37" s="118"/>
      <c r="H37" s="119"/>
      <c r="I37" s="118"/>
      <c r="J37" s="118"/>
      <c r="K37" s="119">
        <f>SUM(K34:K36)</f>
        <v>-56</v>
      </c>
      <c r="L37" s="118">
        <f>SUM(L34:L36)</f>
        <v>-55</v>
      </c>
      <c r="M37" s="54"/>
      <c r="N37" s="54">
        <f>SUM(N34:N36)</f>
        <v>-109</v>
      </c>
    </row>
    <row r="38" spans="1:14" ht="22.5" customHeight="1">
      <c r="A38" s="43" t="s">
        <v>325</v>
      </c>
      <c r="B38" s="36"/>
      <c r="C38" s="36"/>
      <c r="D38" s="36"/>
      <c r="E38" s="117"/>
      <c r="F38" s="117"/>
      <c r="G38" s="35"/>
      <c r="H38" s="117"/>
      <c r="I38" s="35"/>
      <c r="J38" s="35"/>
      <c r="K38" s="117"/>
      <c r="L38" s="35"/>
      <c r="M38" s="36"/>
      <c r="N38" s="36"/>
    </row>
    <row r="39" spans="1:14" ht="22.5" customHeight="1">
      <c r="A39" s="126" t="s">
        <v>204</v>
      </c>
      <c r="B39" s="52"/>
      <c r="C39" s="52"/>
      <c r="D39" s="52"/>
      <c r="E39" s="113"/>
      <c r="F39" s="113"/>
      <c r="G39" s="52"/>
      <c r="H39" s="113"/>
      <c r="I39" s="52"/>
      <c r="J39" s="52"/>
      <c r="K39" s="113">
        <f>K20+K24+K28+K32+K37</f>
        <v>362</v>
      </c>
      <c r="L39" s="52">
        <f>SUM(L37,L32,L28,L24,L20)</f>
        <v>425</v>
      </c>
      <c r="M39" s="55"/>
      <c r="N39" s="52">
        <f>SUM(N37,N32,N28,N24,N20)</f>
        <v>840</v>
      </c>
    </row>
    <row r="40" spans="1:14" ht="21" customHeight="1">
      <c r="A40" s="43"/>
      <c r="B40" s="36"/>
      <c r="C40" s="36"/>
      <c r="D40" s="36"/>
      <c r="E40" s="38"/>
      <c r="F40" s="38"/>
      <c r="G40" s="36"/>
      <c r="H40" s="38"/>
      <c r="I40" s="36"/>
      <c r="J40" s="36"/>
      <c r="K40" s="38"/>
      <c r="L40" s="36"/>
      <c r="M40" s="36"/>
      <c r="N40" s="36"/>
    </row>
    <row r="41" spans="1:14" s="4" customFormat="1" ht="21" customHeight="1">
      <c r="A41" s="38"/>
      <c r="B41" s="36"/>
      <c r="C41" s="36"/>
      <c r="D41" s="36"/>
      <c r="E41" s="38"/>
      <c r="F41" s="38"/>
      <c r="G41" s="36"/>
      <c r="H41" s="38"/>
      <c r="I41" s="36"/>
      <c r="J41" s="36"/>
      <c r="K41" s="117"/>
      <c r="L41" s="35"/>
      <c r="M41" s="117"/>
      <c r="N41" s="117"/>
    </row>
    <row r="42" spans="1:14" s="4" customFormat="1" ht="21" customHeight="1">
      <c r="A42" s="127"/>
      <c r="B42" s="36"/>
      <c r="C42" s="36"/>
      <c r="D42" s="36"/>
      <c r="E42" s="38"/>
      <c r="F42" s="38"/>
      <c r="G42" s="36"/>
      <c r="H42" s="38"/>
      <c r="I42" s="36"/>
      <c r="J42" s="36"/>
      <c r="K42" s="38"/>
      <c r="L42" s="36"/>
      <c r="M42" s="36"/>
      <c r="N42" s="38"/>
    </row>
    <row r="43" spans="1:14" s="4" customFormat="1" ht="21" customHeight="1">
      <c r="A43" s="127"/>
      <c r="B43" s="36"/>
      <c r="C43" s="36"/>
      <c r="D43" s="36"/>
      <c r="E43" s="34"/>
      <c r="F43" s="34"/>
      <c r="G43" s="125"/>
      <c r="H43" s="34"/>
      <c r="I43" s="125"/>
      <c r="J43" s="36"/>
      <c r="K43" s="38"/>
      <c r="L43" s="36"/>
      <c r="M43" s="36"/>
      <c r="N43" s="38"/>
    </row>
    <row r="44" spans="1:14" s="4" customFormat="1" ht="21" customHeight="1">
      <c r="A44" s="127"/>
      <c r="B44" s="36"/>
      <c r="C44" s="36"/>
      <c r="D44" s="36"/>
      <c r="E44" s="34"/>
      <c r="F44" s="34"/>
      <c r="G44" s="125"/>
      <c r="H44" s="34"/>
      <c r="I44" s="125"/>
      <c r="J44" s="36"/>
      <c r="K44" s="38"/>
      <c r="L44" s="36"/>
      <c r="M44" s="36"/>
      <c r="N44" s="38"/>
    </row>
    <row r="45" spans="1:14" s="4" customFormat="1" ht="21" customHeight="1">
      <c r="A45" s="127"/>
      <c r="B45" s="36"/>
      <c r="C45" s="36"/>
      <c r="D45" s="36"/>
      <c r="E45" s="34"/>
      <c r="F45" s="34"/>
      <c r="G45" s="125"/>
      <c r="H45" s="34"/>
      <c r="I45" s="125"/>
      <c r="J45" s="36"/>
      <c r="K45" s="34"/>
      <c r="L45" s="125"/>
      <c r="M45" s="36"/>
      <c r="N45" s="128"/>
    </row>
    <row r="46" spans="1:14" s="4" customFormat="1" ht="21" customHeight="1">
      <c r="A46" s="127"/>
      <c r="B46" s="36"/>
      <c r="C46" s="36"/>
      <c r="D46" s="36"/>
      <c r="E46" s="34"/>
      <c r="F46" s="34"/>
      <c r="G46" s="125"/>
      <c r="H46" s="34"/>
      <c r="I46" s="125"/>
      <c r="J46" s="36"/>
      <c r="K46" s="34"/>
      <c r="L46" s="125"/>
      <c r="M46" s="36"/>
      <c r="N46" s="128"/>
    </row>
    <row r="47" spans="2:14" s="4" customFormat="1" ht="21" customHeight="1">
      <c r="B47" s="129"/>
      <c r="C47" s="129"/>
      <c r="D47" s="48"/>
      <c r="E47" s="34"/>
      <c r="F47" s="34"/>
      <c r="G47" s="125"/>
      <c r="H47" s="125"/>
      <c r="I47" s="125"/>
      <c r="J47" s="35"/>
      <c r="K47" s="34"/>
      <c r="L47" s="125"/>
      <c r="M47" s="36"/>
      <c r="N47" s="117"/>
    </row>
    <row r="48" spans="1:14" s="4" customFormat="1" ht="21" customHeight="1">
      <c r="A48" s="43"/>
      <c r="B48" s="36"/>
      <c r="C48" s="36"/>
      <c r="D48" s="36"/>
      <c r="E48" s="34"/>
      <c r="F48" s="34"/>
      <c r="G48" s="125"/>
      <c r="H48" s="34"/>
      <c r="I48" s="125"/>
      <c r="J48" s="36"/>
      <c r="K48" s="34"/>
      <c r="L48" s="125"/>
      <c r="M48" s="36"/>
      <c r="N48" s="48"/>
    </row>
    <row r="49" spans="1:14" s="4" customFormat="1" ht="21" customHeight="1">
      <c r="A49" s="43"/>
      <c r="B49" s="36"/>
      <c r="C49" s="36"/>
      <c r="D49" s="36"/>
      <c r="E49" s="38"/>
      <c r="F49" s="38"/>
      <c r="G49" s="36"/>
      <c r="H49" s="34"/>
      <c r="I49" s="36"/>
      <c r="J49" s="36"/>
      <c r="K49" s="117"/>
      <c r="L49" s="35"/>
      <c r="M49" s="36"/>
      <c r="N49" s="117"/>
    </row>
    <row r="50" spans="1:14" s="4" customFormat="1" ht="21" customHeight="1">
      <c r="A50" s="60"/>
      <c r="H50" s="34"/>
      <c r="N50" s="130"/>
    </row>
    <row r="51" spans="1:14" ht="21" customHeight="1">
      <c r="A51" s="13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2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2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2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2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2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ht="21" customHeight="1"/>
    <row r="88" ht="21" customHeight="1"/>
    <row r="89" ht="21" customHeight="1"/>
    <row r="90" ht="21" customHeight="1"/>
  </sheetData>
  <printOptions/>
  <pageMargins left="0.75" right="0.75" top="1" bottom="1" header="0.5" footer="0.5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dflood</dc:creator>
  <cp:keywords/>
  <dc:description/>
  <cp:lastModifiedBy>bolton</cp:lastModifiedBy>
  <cp:lastPrinted>2001-07-25T20:58:00Z</cp:lastPrinted>
  <dcterms:created xsi:type="dcterms:W3CDTF">1998-07-23T18:21:33Z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