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75" windowWidth="13950" windowHeight="9045" tabRatio="1000" firstSheet="4" activeTab="6"/>
  </bookViews>
  <sheets>
    <sheet name="Summary" sheetId="1" r:id="rId1"/>
    <sheet name="EEVConsolP&amp;L" sheetId="2" r:id="rId2"/>
    <sheet name="NewBus" sheetId="3" r:id="rId3"/>
    <sheet name="EEVOpProfit" sheetId="4" r:id="rId4"/>
    <sheet name="EEVBalSheet" sheetId="5" r:id="rId5"/>
    <sheet name="EEVBalSheet (2)" sheetId="6" r:id="rId6"/>
    <sheet name="EEVAssumps" sheetId="7" r:id="rId7"/>
    <sheet name="stat P&amp;l" sheetId="8" r:id="rId8"/>
    <sheet name="stat equity " sheetId="9" r:id="rId9"/>
    <sheet name="stat Bal sheet " sheetId="10" r:id="rId10"/>
    <sheet name="cash flow " sheetId="11" r:id="rId11"/>
    <sheet name="basis of prep &amp; B segment" sheetId="12" r:id="rId12"/>
    <sheet name="C, D Op profit" sheetId="13" r:id="rId13"/>
    <sheet name="E, F, G, H" sheetId="14" r:id="rId14"/>
    <sheet name="I, J , K" sheetId="15" r:id="rId15"/>
    <sheet name="L, M, N" sheetId="16" r:id="rId16"/>
    <sheet name="O, P" sheetId="17" r:id="rId17"/>
  </sheets>
  <definedNames>
    <definedName name="_C1_NOTES12_13">#REF!</definedName>
    <definedName name="_C2_NOTES14_17">#REF!</definedName>
    <definedName name="_C3_NOTES18_24">#REF!</definedName>
    <definedName name="_C4_NOTES23_27">#REF!</definedName>
    <definedName name="_C5_NOTES27_28">#REF!</definedName>
    <definedName name="_C6_NOTES29_30">#REF!</definedName>
    <definedName name="_C7_NOTES31_33">#REF!</definedName>
    <definedName name="A2_CONTENTS">#REF!</definedName>
    <definedName name="A3_TECH_GB">#REF!</definedName>
    <definedName name="A4_TECH_LT">#REF!</definedName>
    <definedName name="A5_NON_TECH">#REF!</definedName>
    <definedName name="A6_REC_GAINS">#REF!</definedName>
    <definedName name="A7_CONSOL_BS1">#REF!</definedName>
    <definedName name="A8_CONSOL_BS2">#REF!</definedName>
    <definedName name="A9_COY_BS">#REF!</definedName>
    <definedName name="B1_CASHFLOW">#REF!</definedName>
    <definedName name="B6_SEG_ANAL1">#REF!</definedName>
    <definedName name="B7_SEG_ANAL2">#REF!</definedName>
    <definedName name="B8_NOTES3_TO_7">#REF!</definedName>
    <definedName name="B9_NOTES8_TO_11">#REF!</definedName>
    <definedName name="D1_SODR">#REF!</definedName>
    <definedName name="D2_5YR1">#REF!</definedName>
    <definedName name="D3_5YR2">#REF!</definedName>
    <definedName name="D4_ACCRUALS1">#REF!</definedName>
    <definedName name="D5_ACCRUALS2">#REF!</definedName>
    <definedName name="D6_ACCRUALS3">#REF!</definedName>
    <definedName name="D7_ACCRUALS4">#REF!</definedName>
    <definedName name="D8_ACCRUALS5">#REF!</definedName>
    <definedName name="E1_FINCAL">#REF!</definedName>
    <definedName name="_xlnm.Print_Area" localSheetId="11">'basis of prep &amp; B segment'!$A$1:$H$58</definedName>
    <definedName name="_xlnm.Print_Area" localSheetId="12">'C, D Op profit'!$A$1:$E$82</definedName>
    <definedName name="_xlnm.Print_Area" localSheetId="10">'cash flow '!$A$1:$E$60</definedName>
    <definedName name="_xlnm.Print_Area" localSheetId="13">'E, F, G, H'!$A$1:$E$59</definedName>
    <definedName name="_xlnm.Print_Area" localSheetId="6">'EEVAssumps'!$A$1:$Y$260</definedName>
    <definedName name="_xlnm.Print_Area" localSheetId="4">'EEVBalSheet'!$A$1:$E$45</definedName>
    <definedName name="_xlnm.Print_Area" localSheetId="5">'EEVBalSheet (2)'!$A$1:$E$27</definedName>
    <definedName name="_xlnm.Print_Area" localSheetId="1">'EEVConsolP&amp;L'!$A$1:$E$58</definedName>
    <definedName name="_xlnm.Print_Area" localSheetId="3">'EEVOpProfit'!$A$1:$D$48</definedName>
    <definedName name="_xlnm.Print_Area" localSheetId="14">'I, J , K'!$A$1:$E$57</definedName>
    <definedName name="_xlnm.Print_Area" localSheetId="15">'L, M, N'!$A$1:$G$43</definedName>
    <definedName name="_xlnm.Print_Area" localSheetId="2">'NewBus'!$A$1:$N$95</definedName>
    <definedName name="_xlnm.Print_Area" localSheetId="16">'O, P'!$A$1:$G$31</definedName>
    <definedName name="_xlnm.Print_Area" localSheetId="9">'stat Bal sheet '!$A$1:$G$83</definedName>
    <definedName name="_xlnm.Print_Area" localSheetId="7">'stat P&amp;l'!$A$1:$D$61</definedName>
    <definedName name="_xlnm.Print_Area" localSheetId="0">'Summary'!$A$1:$H$54</definedName>
    <definedName name="_xlnm.Print_Titles" localSheetId="13">'E, F, G, H'!$1:$4</definedName>
    <definedName name="_xlnm.Print_Titles" localSheetId="9">'stat Bal sheet '!$1:$4</definedName>
    <definedName name="_xlnm.Print_Titles" localSheetId="0">'Summary'!$5:$5</definedName>
    <definedName name="XFIVE">#REF!</definedName>
    <definedName name="XFOUR">#REF!</definedName>
    <definedName name="XONE">#REF!</definedName>
    <definedName name="XPRINT1">#REF!</definedName>
    <definedName name="XPRINTALL">#REF!</definedName>
    <definedName name="XSIX">#REF!</definedName>
    <definedName name="XTHREE">#REF!</definedName>
    <definedName name="XTWO">#REF!</definedName>
    <definedName name="Z_FB6D2541_14AF_11D2_A7E7_0000F65A714E_.wvu.Cols" localSheetId="1" hidden="1">'EEVConsolP&amp;L'!#REF!</definedName>
    <definedName name="Z_FB6D2541_14AF_11D2_A7E7_0000F65A714E_.wvu.PrintArea" localSheetId="11" hidden="1">'basis of prep &amp; B segment'!$A$1:$S$4</definedName>
    <definedName name="Z_FB6D2541_14AF_11D2_A7E7_0000F65A714E_.wvu.PrintArea" localSheetId="10" hidden="1">'cash flow '!$A$1:$E$6</definedName>
    <definedName name="Z_FB6D2541_14AF_11D2_A7E7_0000F65A714E_.wvu.PrintArea" localSheetId="14" hidden="1">'I, J , K'!$A$1:$I$21</definedName>
    <definedName name="Z_FB6D2541_14AF_11D2_A7E7_0000F65A714E_.wvu.PrintArea" localSheetId="15" hidden="1">'L, M, N'!$A$1:$F$6</definedName>
    <definedName name="Z_FB6D2541_14AF_11D2_A7E7_0000F65A714E_.wvu.PrintArea" localSheetId="9" hidden="1">'stat Bal sheet '!$A$1:$G$5</definedName>
    <definedName name="Z_FB6D2541_14AF_11D2_A7E7_0000F65A714E_.wvu.PrintArea" localSheetId="8" hidden="1">'stat equity '!$A$1:$G$24</definedName>
    <definedName name="Z_FB6D2541_14AF_11D2_A7E7_0000F65A714E_.wvu.PrintArea" localSheetId="7" hidden="1">'stat P&amp;l'!$A$1:$D$39</definedName>
    <definedName name="Z_FB6D2541_14AF_11D2_A7E7_0000F65A714E_.wvu.PrintArea" localSheetId="0" hidden="1">'Summary'!$A$1:$H$76</definedName>
    <definedName name="Z_FB6D2541_14AF_11D2_A7E7_0000F65A714E_.wvu.Rows" localSheetId="11" hidden="1">'basis of prep &amp; B segment'!$1:$1</definedName>
    <definedName name="Z_FB6D2541_14AF_11D2_A7E7_0000F65A714E_.wvu.Rows" localSheetId="10" hidden="1">'cash flow '!$1:$1</definedName>
    <definedName name="Z_FB6D2541_14AF_11D2_A7E7_0000F65A714E_.wvu.Rows" localSheetId="14" hidden="1">'I, J , K'!$1:$1</definedName>
    <definedName name="Z_FB6D2541_14AF_11D2_A7E7_0000F65A714E_.wvu.Rows" localSheetId="15" hidden="1">'L, M, N'!$1:$1</definedName>
    <definedName name="Z_FB6D2541_14AF_11D2_A7E7_0000F65A714E_.wvu.Rows" localSheetId="9" hidden="1">'stat Bal sheet '!$1:$1</definedName>
    <definedName name="Z_FB6D2541_14AF_11D2_A7E7_0000F65A714E_.wvu.Rows" localSheetId="8" hidden="1">'stat equity '!$1:$1</definedName>
    <definedName name="Z_FB6D2541_14AF_11D2_A7E7_0000F65A714E_.wvu.Rows" localSheetId="7" hidden="1">'stat P&amp;l'!$1:$1</definedName>
  </definedNames>
  <calcPr fullCalcOnLoad="1"/>
</workbook>
</file>

<file path=xl/sharedStrings.xml><?xml version="1.0" encoding="utf-8"?>
<sst xmlns="http://schemas.openxmlformats.org/spreadsheetml/2006/main" count="1163" uniqueCount="695">
  <si>
    <t xml:space="preserve">Effect of adoption of IAS 32, IAS 39, and IFRS 4 </t>
  </si>
  <si>
    <t>The impact on total equity of adopting IAS 32, IAS 39 and IFRS 4 at 1 January 2005 was as follows:</t>
  </si>
  <si>
    <t xml:space="preserve">Shareholders' equity </t>
  </si>
  <si>
    <t xml:space="preserve">Minority interests           </t>
  </si>
  <si>
    <t xml:space="preserve">Total      equity           </t>
  </si>
  <si>
    <t>Changes on adoption of IAS 32, IAS 39 and IFRS 4 relating to:</t>
  </si>
  <si>
    <t xml:space="preserve"> (i)</t>
  </si>
  <si>
    <t>Fair value on acquisition</t>
  </si>
  <si>
    <t>Other current assets</t>
  </si>
  <si>
    <t>Other non-current assets</t>
  </si>
  <si>
    <t>Less liabilities, including current liabilities and borrowings</t>
  </si>
  <si>
    <t>Net assets acquired</t>
  </si>
  <si>
    <t>Cash consideration</t>
  </si>
  <si>
    <t>(8)</t>
  </si>
  <si>
    <t xml:space="preserve">The initiative was expected to provide annual savings to the cost base of UK Operations in aggregate of £40m. In addition, at the interim results stage, it was announced that an end to end review of the UK business, with the aim of reducing the overall cost base was underway. Total UK annual savings, including the £40m mentioned above, were noted as being expected to be £150m per annum comprising £100m for Egg and  shareholder-backed business of UK Insurance Operations and £50m attaching to the with-profits sub-fund.  The savings for the UK Insurance Operations cover both acquisition and renewal activity. Reflecting the underlying trend in unit costs, the interim results announcement noted that the element of the additional savings of £110m that relate to long-term business was expected to be neutral in its effect on EEV basis results. </t>
  </si>
  <si>
    <t>The adequacy of the liability is also sensitive to the level of the projected long-term rate. The current long-term assumption of 5.5 per cent has been determined on a prudent best estimate basis by reference to detailed assessments of the financial dynamics of the Taiwanese economy. In the event that the rate applied was altered the carrying value of the deferred acquisition costs and policyholder liabilities would be potentially affected.</t>
  </si>
  <si>
    <t>Furthermore, the actual amount of any write-off would be afffected by the impact of new business written between 31 December 2006 and the future reporting dates to the extent that the business is taken into account as part of the liability adequacy testing calculations for the portfolio of contracts.</t>
  </si>
  <si>
    <t>Asian Operations:</t>
  </si>
  <si>
    <t>Less insurance funds*:</t>
  </si>
  <si>
    <t>M&amp;G:</t>
  </si>
  <si>
    <t>Present value of New Business Premiums</t>
  </si>
  <si>
    <t>Pre-Tax New Business</t>
  </si>
  <si>
    <t xml:space="preserve">New Business Margin                 </t>
  </si>
  <si>
    <t>(APE)</t>
  </si>
  <si>
    <t>(PVNBP)</t>
  </si>
  <si>
    <t>Contribution</t>
  </si>
  <si>
    <t xml:space="preserve">UK Insurance Operations </t>
  </si>
  <si>
    <t xml:space="preserve">Asian Operations </t>
  </si>
  <si>
    <t xml:space="preserve">New Business Premiums                  </t>
  </si>
  <si>
    <t xml:space="preserve">New Business Margin               </t>
  </si>
  <si>
    <t>Margins on new business premiums (continued)</t>
  </si>
  <si>
    <t>The table of new business premiums and margins above excludes SAIF DWP rebate premiums. Comparatives for premiums for this business, which were previously included in the totals have been restated.</t>
  </si>
  <si>
    <t>In determining the EEV basis value of new business written in the year the policies incept, premiums are included in projected cash flows on the same basis of distinguishing annual and single premium business as set out for statutory basis reporting.</t>
  </si>
  <si>
    <t>(5)</t>
  </si>
  <si>
    <t>Bulk annuity reinsurance from the Scottish Amicable Insurance Fund to Prudential Retirement Income Limited</t>
  </si>
  <si>
    <t>(6)</t>
  </si>
  <si>
    <t>UK restructuring costs</t>
  </si>
  <si>
    <t>(7)</t>
  </si>
  <si>
    <t>UK Insurance Operations expense assumptions</t>
  </si>
  <si>
    <t>The EEV results for the Group are prepared for 'covered business', as defined by the EEV Principles. Covered business represents the Group's long-term insurance business for which the value of new and in-force contracts is attributable to shareholders. The EEV basis results for the Group's covered business are then combined with the IFRS basis results of the Group’s other operations.</t>
  </si>
  <si>
    <t>*</t>
  </si>
  <si>
    <t>Interest income and expense and dividend income included in profit before tax</t>
  </si>
  <si>
    <t>Other non-cash items</t>
  </si>
  <si>
    <t>Operating cash items:</t>
  </si>
  <si>
    <t>Interest receipts</t>
  </si>
  <si>
    <t>Dividend receipts</t>
  </si>
  <si>
    <t>Tax paid</t>
  </si>
  <si>
    <t>Cash flows from investing activities</t>
  </si>
  <si>
    <t>Benefits and claims and movement in unallocated surplus of with-profits funds</t>
  </si>
  <si>
    <t>Insurance contract liabilities</t>
  </si>
  <si>
    <t xml:space="preserve">Provisions </t>
  </si>
  <si>
    <t>Other liabilities</t>
  </si>
  <si>
    <t>MOVEMENT IN SHAREHOLDERS' CAPITAL AND RESERVES (excluding minority interests)</t>
  </si>
  <si>
    <t>US 10 year treasury bond rate at end of period</t>
  </si>
  <si>
    <t>Minority interests</t>
  </si>
  <si>
    <t>Goodwill</t>
  </si>
  <si>
    <t>* Profit before tax represents income net of post-tax transfers to unallocated surplus of with-profits funds, before tax attributable to policyholders and unallocated surplus of with-profits funds, unit-linked policies and shareholders' profits.</t>
  </si>
  <si>
    <t>Operational borrowings attributable to shareholder-financed operations</t>
  </si>
  <si>
    <t>Equity holders of the Company</t>
  </si>
  <si>
    <t>From operating profit, based on longer-term investment returns, after related tax and minority interests</t>
  </si>
  <si>
    <t>Based on profit from continuing operations after minority interests</t>
  </si>
  <si>
    <t>Based on profit for the year after minority interests</t>
  </si>
  <si>
    <t>INTERNATIONAL FINANCIAL REPORTING STANDARDS (IFRS) BASIS RESULTS</t>
  </si>
  <si>
    <t>CONSOLIDATED STATEMENT OF CHANGES IN EQUITY</t>
  </si>
  <si>
    <t>Retained earnings</t>
  </si>
  <si>
    <t>Translation  reserve</t>
  </si>
  <si>
    <t>Available-for-sale securities reserve</t>
  </si>
  <si>
    <t>Hedging reserve</t>
  </si>
  <si>
    <t xml:space="preserve">Related change in amortisation of deferred income and acquisition costs </t>
  </si>
  <si>
    <t xml:space="preserve">Total items recognised directly in equity </t>
  </si>
  <si>
    <t>Change in minority interests arising principally from purchase and sale of venture investment companies and property partnerships of the PAC with-profits fund</t>
  </si>
  <si>
    <t>Acquisition of Egg minority interests (note J)</t>
  </si>
  <si>
    <t>New share capital subscribed</t>
  </si>
  <si>
    <t>K</t>
  </si>
  <si>
    <t>Borrowings in respect of short-term fixed income securities programmes</t>
  </si>
  <si>
    <t>Non-recourse borrowings of venture fund investment subsidiaries of the PAC with-profits fund</t>
  </si>
  <si>
    <t>NOTES ON THE IFRS BASIS RESULTS (CONTINUED)</t>
  </si>
  <si>
    <t>Acquisitions and disposals</t>
  </si>
  <si>
    <t>In December 2005, the Company announced its intention to acquire the minority interests in Egg representing approximately 21.7 per cent of the existing issued share capital of Egg. The whole of the minority interests were acquired in the first half of 2006.  Under the terms of the offer, Egg shareholders received 0.2237 new ordinary shares in the Company for each Egg share resulting in the issue of 41.6m new shares in the Company.</t>
  </si>
  <si>
    <t>M</t>
  </si>
  <si>
    <r>
      <t>Profit</t>
    </r>
    <r>
      <rPr>
        <sz val="12"/>
        <color indexed="10"/>
        <rFont val="Arial"/>
        <family val="2"/>
      </rPr>
      <t xml:space="preserve"> </t>
    </r>
    <r>
      <rPr>
        <sz val="12"/>
        <rFont val="Arial"/>
        <family val="2"/>
      </rPr>
      <t>before tax attributable to shareholders (note C)</t>
    </r>
  </si>
  <si>
    <t>Change in minority interests arising principally from purchase and sale of venture investment companies and property partnerships of the PAC with-profits fund and of other investment funds</t>
  </si>
  <si>
    <t>New share capital subscribed (note H)</t>
  </si>
  <si>
    <t>Transfer to retained earnings in respect of shares issued in lieu of cash dividends (note H)</t>
  </si>
  <si>
    <t>Dividends relating to reporting period:</t>
  </si>
  <si>
    <t>Dividends declared and paid in reporting period:</t>
  </si>
  <si>
    <t>Final dividend for prior year</t>
  </si>
  <si>
    <t>2005                   (note N)                £m</t>
  </si>
  <si>
    <t>Intangible assets attributable to PAC with-profits fund (note N):</t>
  </si>
  <si>
    <t>Profit before tax (note i)</t>
  </si>
  <si>
    <t>Acquisition of subsidiaries, net of cash balances (note ii)</t>
  </si>
  <si>
    <t>Disposal of subsidiaries, net of cash balances (note ii)</t>
  </si>
  <si>
    <t>Shareholder-financed operations (note iii):</t>
  </si>
  <si>
    <t>With-profits operations (note iv):</t>
  </si>
  <si>
    <t>Equity capital (note v):</t>
  </si>
  <si>
    <t>Cash and cash equivalents at end of year (note vi)</t>
  </si>
  <si>
    <t xml:space="preserve">(i)  Amendment to IAS 39, 'Cash Flow Hedge Accounting of Forecast Intra-group Transactions'.                                                                                                                  </t>
  </si>
  <si>
    <t>(ii) Amendment to IAS 39 and IFRS 4, 'Financial Guarantee Contracts'.</t>
  </si>
  <si>
    <t>(iii) Amendments to IAS 21, 'Net Investment in a foreign operation'.</t>
  </si>
  <si>
    <t>Banking*</t>
  </si>
  <si>
    <t>Banking</t>
  </si>
  <si>
    <t>Profit before tax**</t>
  </si>
  <si>
    <t>** Profit before tax represents income net of post-tax transfers to unallocated surplus of with-profits funds, before tax attributable to policyholders and unallocated surplus of with-profits funds, unit-linked policies and shareholders' profits.</t>
  </si>
  <si>
    <t>Other Income and Expenditure</t>
  </si>
  <si>
    <t>Goodwill impairment charge (note i)</t>
  </si>
  <si>
    <t>Short-term fluctuations in investment returns on shareholder-backed business (note ii)</t>
  </si>
  <si>
    <t>Shareholders' share of actuarial and other gains and losses on defined benefit pension schemes (note iii)</t>
  </si>
  <si>
    <t>The charge for goodwill impairment in 2005 relates to the Japanese life business.</t>
  </si>
  <si>
    <t>Structural borrowings (subordinated debt of a subsidiary of the Scottish Amicable Insurance Fund)</t>
  </si>
  <si>
    <t>On 29 January 2007, Prudential announced that it had reached agreement with Citi to sell Egg for £575m in cash, subject to adjustments to reflect any change in net asset value between 31 December 2006 and completion. The transaction is subject to regulatory approval and is expected to complete by the end of April 2007.</t>
  </si>
  <si>
    <t>The results of the aggregated venture acquisitions in 2006 have been included in the consolidated financial statements of the Group commencing on the respective dates of acquisition and contributed a loss of £7.7m within the income statement, which is also reflected as part of the movement in unallocated surplus of the with-profits fund.</t>
  </si>
  <si>
    <t>Intangible assets other than goodwill</t>
  </si>
  <si>
    <t>In the first half of 2006 the level of current and projected restructuring activity increased as a result of an end to end review of the UK business, that was aimed at reducing the overall cost base. The total cost of implementing this and the previously announced restructuring (as noted above) was estimated at £110m to be incurred in 2006 and 2007, of which £70m was anticipated to be borne by the shareholder-backed UK Insurance Operations and Egg and £40m by the PAC with-profits fund.</t>
  </si>
  <si>
    <t>As at 31 December 2006, £50m of cost attributable to shareholder-backed operations had been incurred.</t>
  </si>
  <si>
    <t>UK Insurance Operations (note i)</t>
  </si>
  <si>
    <t>Jackson National Life (note ii)</t>
  </si>
  <si>
    <t>Banking and non-insurance operations (note iii)</t>
  </si>
  <si>
    <t>Assumed investment returns reflect the expected future returns on the assets held and allocated to the covered business at the valuation date.</t>
  </si>
  <si>
    <t>The stochastic cost of guarantees is only of significance for the Hong Kong, Singapore, Malaysia and Taiwan operations.</t>
  </si>
  <si>
    <t>Cumulative effect of changes in accounting policies on adoption of IAS 32, IAS 39 and IFRS 4, net of related tax, at 1 January 2005</t>
  </si>
  <si>
    <t>Other Operations:</t>
  </si>
  <si>
    <t xml:space="preserve">UK restructuring costs </t>
  </si>
  <si>
    <t>Consistent with the transfer from uncovered to covered business and reflecting the transfers above, the transaction has been accounted for as new business for EEV basis reporting purposes.</t>
  </si>
  <si>
    <t>The EEV basis results have been prepared in accordance with the EEV Principles issued by the CFO Forum of European Insurance Companies in May 2004 and expanded by the Additional Guidance on EEV Disclosures published in October 2005. Where appropriate the EEV basis results include the effects of adoption of International Financial Reporting Standards (IFRS).</t>
  </si>
  <si>
    <t>In June 2006 Prudential Retirement Income Limited (PRIL), a shareholder-backed subsidiary of the Company, entered into a bulk annuity reinsurance arrangement with the Scottish Amicable Insurance Fund (SAIF) for the reinsurance of non-profit immediate pension annuity liabilities with a premium of £560m.  SAIF is a closed ring-fenced sub-fund of the PAC long-term fund, which is solely for the benefit of SAIF policyholders.  Shareholders have no interest in the profits of this sub-fund and, accordingly, it is not part of covered business for EEV reporting purposes.</t>
  </si>
  <si>
    <t>UK Insurance Operations (note D)</t>
  </si>
  <si>
    <t>Long-term business (note D)</t>
  </si>
  <si>
    <t>31 December 2005       4.8%</t>
  </si>
  <si>
    <t>Effect of changes in assumptions, estimates and bases used to measure insurance assets and liabilities</t>
  </si>
  <si>
    <t>(a)</t>
  </si>
  <si>
    <t>(b)</t>
  </si>
  <si>
    <t>Unrealised valuation movements on securities classified as available-for-sale:</t>
  </si>
  <si>
    <t>Based on profit from discontinued operations attributable to the equity holders of the Company</t>
  </si>
  <si>
    <t>Final dividend (2006 and 2005) (note G)</t>
  </si>
  <si>
    <t>Less: amount attributable to the PAC with-profits fund</t>
  </si>
  <si>
    <t>Other borrowings (predominantly external funding of consolidated investment vehicles)</t>
  </si>
  <si>
    <t>Individual and bulk annuities</t>
  </si>
  <si>
    <t>Europe</t>
  </si>
  <si>
    <t>Fixed annuities</t>
  </si>
  <si>
    <t>Variable annuities</t>
  </si>
  <si>
    <t>Guaranteed Investment Contracts</t>
  </si>
  <si>
    <t>(i) The weighted discount rates for the Asian operations shown above have been determined by weighting each country’s discount rates by reference to the EEV basis operating result for new business and the closing value of in-force business.</t>
  </si>
  <si>
    <t>In respect of venture fund investment subsidaries</t>
  </si>
  <si>
    <t>The liability adequacy test results are sensitive to the attainment of the trended rates during the trending period. Based on the current asset mix, margins in other contracts that are used in the assessment of the liability adequacy tests, and currently assumed future rates of return, if interest rates were to remain at current levels in 2007, and the target date for attainment of the long-term bond yield deferred to 31 December 2014, the premium reserve, net of deferred acquisition costs, would be broadly sufficient. If interest rates were to remain at current levels in 2008 with a further one year delay in the progression period then some level of write-off of deferred acquisition costs may be necessary. However, the amount of the charge based on current in-force business which is estimated at between £70m and £90m, is sensitive for the previously mentioned variables.</t>
  </si>
  <si>
    <t>SAIF is a ring-fenced sub-fund of the PAC long-term fund, established by a Court approved Scheme of Arrangement in October 1997. SAIF is closed to new business and the assets and liabilities of the fund are wholly attributable to the policyholders of the fund. In 2006, a bulk annuity arrangement between SAIF and Prudential Retirement Income Limited (PRIL), a shareholder-owned subsidiary took place, as explained in note 5.  Reflecting the altered economic interest from SAIF policyholders to Prudential shareholders, this arrangement represents a transfer from business of the Group that is not 'covered' to business that is 'covered' with consequential effect on the EEV basis results.</t>
  </si>
  <si>
    <t>Weighted risk discount rate (note i)</t>
  </si>
  <si>
    <t>* EEV basis operating profit from continuing operations based on longer-term investment returns excludes goodwill impairment charges, short-term fluctuations in investment returns, the mark to market value movements on core borrowings, the shareholders' share of actuarial and other gains and losses on defined benefit pension schemes, the effect of changes in economic assumptions and changes in the time value of cost of options and guarantees caused by economic factors. The amounts for these items are included in total EEV profit. The directors believe that operating profit, as adjusted for these items, better reflects underlying performance. Profit on ordinary activities and basic earnings per share include these items together with actual investment returns. This basis of presentation has been adopted consistently throughout this preliminary announcement.</t>
  </si>
  <si>
    <t>As regards the Group’s defined benefit pension schemes, the surplus or deficit attaching to the Prudential Staff Pension Scheme (PSPS) and Scottish Amicable Pension scheme are excluded from the value of UK Operations and included in the total for Other Operations. The surplus and deficit amounts are partially attributable to the Prudential Assurance Company (PAC) with-profits fund and shareholder-backed long-term business and partially to other parts of the Group.  In addition to the IFRS surplus or deficit, the shareholders' 10 per cent share of the PAC with-profits sub-fund's interest in the movement on the financial position of the schemes is recognised for EEV reporting purposes.</t>
  </si>
  <si>
    <t>If a delay of a further year to 31 December 2014 for the start and end of the progression period had been assumed in preparing the 2006 results, there would have been an additional charge of £(88)m.</t>
  </si>
  <si>
    <t>Current year interim dividend</t>
  </si>
  <si>
    <t>Present Value of New Business Premiums</t>
  </si>
  <si>
    <t>Pre-tax expected long-term nominal rates of investment return:</t>
  </si>
  <si>
    <t>UK equities</t>
  </si>
  <si>
    <t>Overseas equities</t>
  </si>
  <si>
    <t>Adjustment for post-tax effect of changes in economic assumptions and time value of cost of options and guarantees</t>
  </si>
  <si>
    <t>Adjustment for post-tax shareholders' share of actuarial and other gains and losses on defined benefit pension schemes</t>
  </si>
  <si>
    <t xml:space="preserve">Basic earnings per share </t>
  </si>
  <si>
    <t>US Operations:</t>
  </si>
  <si>
    <t>Notes</t>
  </si>
  <si>
    <t>(i)</t>
  </si>
  <si>
    <t>(ii)</t>
  </si>
  <si>
    <t>Additional EEV basis retained profit</t>
  </si>
  <si>
    <t>Earned premiums, net of reinsurance</t>
  </si>
  <si>
    <t>Transfer to retained earnings in respect of shares issued in lieu of cash dividends</t>
  </si>
  <si>
    <t>Net increase (decrease) in equity</t>
  </si>
  <si>
    <t>Cumulative effect of changes in accounting policies on adoption of IAS 32, IAS 39 and IFRS 4, net of applicable taxes at 1 January 2005 (note M)</t>
  </si>
  <si>
    <t>Unrealised holding losses arising during the year</t>
  </si>
  <si>
    <t>At beginning of year</t>
  </si>
  <si>
    <t>Dividends paid to shareholders</t>
  </si>
  <si>
    <t>Segment disclosure</t>
  </si>
  <si>
    <t>Intra-group revenue eliminated on consolidation</t>
  </si>
  <si>
    <t>Long-term business, including post-tax transfers to unallocated surplus of with-profits funds</t>
  </si>
  <si>
    <t>Policyholder liabilities (net of reinsurers' share) and unallocated surplus of with-profits funds</t>
  </si>
  <si>
    <t>Other</t>
  </si>
  <si>
    <t xml:space="preserve">Individual annuities </t>
  </si>
  <si>
    <t>Individual and corporate pensions</t>
  </si>
  <si>
    <t>Partnerships</t>
  </si>
  <si>
    <t xml:space="preserve">Life </t>
  </si>
  <si>
    <t>Tax attributable to policyholders' returns</t>
  </si>
  <si>
    <t>Issues of ordinary share capital</t>
  </si>
  <si>
    <t>Reserves</t>
  </si>
  <si>
    <t>Net cash flows from operating activities</t>
  </si>
  <si>
    <t>Cash and cash equivalents at beginning of year</t>
  </si>
  <si>
    <t>Tax attributable to shareholders' profits</t>
  </si>
  <si>
    <t xml:space="preserve">Operating profit from continuing operations based on longer-term investment returns </t>
  </si>
  <si>
    <t>Profit from continuing operations before tax</t>
  </si>
  <si>
    <t xml:space="preserve">Fund management </t>
  </si>
  <si>
    <t xml:space="preserve"> </t>
  </si>
  <si>
    <t>Life</t>
  </si>
  <si>
    <t>Total revenue, net of reinsurance (note B)</t>
  </si>
  <si>
    <t>Total charges (note B)</t>
  </si>
  <si>
    <t>Profit before tax* (note B)</t>
  </si>
  <si>
    <t xml:space="preserve">The details shown above for insurance products include contributions for contracts that are classified under IFRS 4 "Insurance Contracts" as not containing significant insurance risk. These products are described as investment contracts or other financial instruments under IFRS.  Contracts included in this category are primarily certain unit-linked and similar contracts written in UK Insurance Operations and Guaranteed Investment Contracts and similar funding agreements written in US Operations.  </t>
  </si>
  <si>
    <t>Shareholders' equity (note H)</t>
  </si>
  <si>
    <t>Acquisitions and disposals of subsidiaries shown above include venture investment subsidiaries of the PAC with-profits fund as shown in note J. In 2005, this also includes the purchase of Life Insurance Company of Georgia.</t>
  </si>
  <si>
    <t>Under IAS 39, JNL's debt securities and derivative financial instruments are re-measured to fair value from the lower of amortised cost and, if relevant, impaired value. Fair value movements on debt securities, net of shadow changes to deferred acquisition costs and related deferred tax, are recognised directly in equity.  Fair value movements on derivatives are recorded in the income statement.</t>
  </si>
  <si>
    <t>With the agreement to sell Egg Banking Plc, the actions necessary to implement these plans have been reassessed and additional initiatives put in place, as announced on 15 March 2007.</t>
  </si>
  <si>
    <t xml:space="preserve">• 53 per cent of the voting equity interests of Histoire D'or, a jewellery retail company, in April 2006; </t>
  </si>
  <si>
    <t>• 51 per cent of the voting equity interests of Azzuri Communications, a business IT services company, in June 2006: and</t>
  </si>
  <si>
    <t>• 60 per cent of the voting equity interests of Paramount plc, a restaurant company, in September 2006.</t>
  </si>
  <si>
    <t>In 2006 the PAC with-profits fund acquired three new venture capital holdings through PPM Capital in which the Group is deemed to have a controlling interest, in aggregate with, if applicable, other holdings held by, for example, the Prudential Staff Pension Scheme. These acquisitions were for:</t>
  </si>
  <si>
    <t>The table below identifies the net assets of these acquisitions and minor business purchases by existing venture holdings. This reconciles the net assets to the consideration paid.</t>
  </si>
  <si>
    <t>The profits attaching to these contracts are particularly affected by the rates of return earned, and estimated to be earned, on the assets held to cover liabilities and on future investment income and contract cash flows. Under IFRS, the insurance contract liabilities of the Taiwan business are determined on the US GAAP basis as applied previously under UK GAAP. Under this basis the policy liabilities are calculated on sets of assumptions, which are locked in at the point of policy inception, and a deferred acquisition cost is held in the balance sheet.</t>
  </si>
  <si>
    <t>(iv)</t>
  </si>
  <si>
    <t>Non-recurrent credit (charge)</t>
  </si>
  <si>
    <t>486p</t>
  </si>
  <si>
    <t>Adjustment from post-tax longer-term investment returns to post-tax actual investment returns (after related minority interests)</t>
  </si>
  <si>
    <t>Shareholders' capital and reserves at end of year (excluding minority interests)</t>
  </si>
  <si>
    <t>Comprising:</t>
  </si>
  <si>
    <t>Based on profit from continuing operations attributable to the equity holders of the Company</t>
  </si>
  <si>
    <t>(1)</t>
  </si>
  <si>
    <t xml:space="preserve">Basis of preparation of results </t>
  </si>
  <si>
    <t>The directors are responsible for the preparation of the supplementary information in accordance with the EEV Principles.</t>
  </si>
  <si>
    <t>(2)</t>
  </si>
  <si>
    <t>Economic assumptions</t>
  </si>
  <si>
    <t>The table below summarises the principal financial assumptions:</t>
  </si>
  <si>
    <t>%</t>
  </si>
  <si>
    <t>In force</t>
  </si>
  <si>
    <t>8.1 to 8.75</t>
  </si>
  <si>
    <t>Pre-tax expected long-term nominal rate of return for US equities</t>
  </si>
  <si>
    <t>Economic assumptions (continued)</t>
  </si>
  <si>
    <t xml:space="preserve">Expected long-term </t>
  </si>
  <si>
    <t>rate of inflation</t>
  </si>
  <si>
    <t>31 Dec</t>
  </si>
  <si>
    <t>Asia total</t>
  </si>
  <si>
    <t>(iv) Assumed equity returns</t>
  </si>
  <si>
    <t>• Interest rates are projected using a two-factor model calibrated to actual market data;</t>
  </si>
  <si>
    <t>• The risk premium on equity assets is assumed to follow a log-normal distribution;</t>
  </si>
  <si>
    <t>• The corporate bond return is calculated as the return on a zero-coupon bond plus a spread. The spread process is a mean reverting stochastic process; and</t>
  </si>
  <si>
    <t>(notes iii,</t>
  </si>
  <si>
    <t>iv,v)</t>
  </si>
  <si>
    <t>(notes iv,v)</t>
  </si>
  <si>
    <t>(notes ii,v)</t>
  </si>
  <si>
    <t xml:space="preserve">Government bond yield </t>
  </si>
  <si>
    <t xml:space="preserve">(iii) The assumptions shown are for US dollar denominated business which comprises the larger proportion of the in-force Hong Kong business. </t>
  </si>
  <si>
    <t>(v)  For Singapore, Malaysia, Taiwan and Hong Kong, cash rates are used in setting the risk discount rates.</t>
  </si>
  <si>
    <t xml:space="preserve">In 2005, the Group adopted the amendments to IAS 39, 'The Fair Value Option' and  IAS 19, 'Employee Benefits' (as amended in 2004). These amendments were mandatory for accounting periods beginning on or after 1 January 2006. </t>
  </si>
  <si>
    <t>Shareholders' share of actuarial and other gains and losses on defined benefit pension schemes</t>
  </si>
  <si>
    <t>The projections assume that in the average scenario, the current bond yields of around 2 per cent trend towards 5.5 per cent at 31 December 2013 (2005: 2 per cent trend towards 5.5 per cent at 31 December 2012).</t>
  </si>
  <si>
    <t>In projecting forward the Fund Earned Rate allowance is made for the mix of assets in the fund, future investment strategy, and further market value depreciation of bonds held as a result of assumed future yield increases. These factors, together with the assumption of the phased progression in bond yields give rise to an average assumed Fund Earned Rate that trends from 2.1 per cent for 2006 to 5.7 per cent in 2014. The assumed Fund Earned Rate falls to 1.4 per cent in 2007 and remains below 2.1 per cent for a further five years. This feature is due to the depreciation of bond values as yields rise. Thereafter, the assumed Fund Earned Rate fluctuates around a target of 5.9 per cent. This projection compares with that applied for the 2005 results of a grading from an assumed rate of 2.3 per cent for 2005 to 5.4 per cent for 2013. Consistent with the EEV methodology applied, a constant discount rate has been applied to the projected cashflows.</t>
  </si>
  <si>
    <t>The tables shown above are provided as an indicative volume measure of transactions undertaken in the reporting period that have the potential to generate profits for shareholders.  The amounts shown are not, and not intended to be, reflective of premium income recorded in the IFRS income statement.</t>
  </si>
  <si>
    <t>The format of the tables shown above is consistent with the distinction between insurance and investment products as applied for previous financial reporting periods.  Products categorised as "insurance" refer to those classified as contracts of long-term insurance business for regulatory reporting purposes, i.e. falling within one of the classes of insurance specified in part II of Schedule 1 to the Regulated Activities Order under FSA regulations.</t>
  </si>
  <si>
    <t>Acquisition of Egg minority interests</t>
  </si>
  <si>
    <t>Holding company net borrowings (at market value)</t>
  </si>
  <si>
    <t>NOTES ON THE EEV BASIS RESULTS</t>
  </si>
  <si>
    <t xml:space="preserve">Short-term fluctuations in investment returns  </t>
  </si>
  <si>
    <t>Supplementary IFRS basis information</t>
  </si>
  <si>
    <t xml:space="preserve">(ii) </t>
  </si>
  <si>
    <t xml:space="preserve">Profit from continuing operations before tax (including actual investment returns) </t>
  </si>
  <si>
    <t>Tax</t>
  </si>
  <si>
    <t>Attributable to:</t>
  </si>
  <si>
    <t>TOTAL INSURANCE AND INVESTMENT PRODUCTS NEW BUSINESS</t>
  </si>
  <si>
    <t>INSURANCE PRODUCTS AND INVESTMENT PRODUCTS*</t>
  </si>
  <si>
    <t>Total</t>
  </si>
  <si>
    <t>Group Total</t>
  </si>
  <si>
    <t>INSURANCE PRODUCTS - NEW BUSINESS PREMIUMS AND CONTRIBUTIONS*</t>
  </si>
  <si>
    <t>Single</t>
  </si>
  <si>
    <t>Regular</t>
  </si>
  <si>
    <t xml:space="preserve"> Annual Premium and Contribution Equivalents</t>
  </si>
  <si>
    <t xml:space="preserve">Non-recourse borrowings of investment subsidiaries managed by PPM America </t>
  </si>
  <si>
    <t>Tax charge</t>
  </si>
  <si>
    <t>Other non-insurance liabilities:</t>
  </si>
  <si>
    <t>Structural borrowings of the Group:</t>
  </si>
  <si>
    <t>Net assets</t>
  </si>
  <si>
    <t>Acquired goodwill</t>
  </si>
  <si>
    <t xml:space="preserve">US Operations </t>
  </si>
  <si>
    <t>Other net liabilities</t>
  </si>
  <si>
    <t>Discontinued operations (net of tax)</t>
  </si>
  <si>
    <t>Acquisition costs and other operating expenditure</t>
  </si>
  <si>
    <t>Other income</t>
  </si>
  <si>
    <t>(9)</t>
  </si>
  <si>
    <t>Taiwan - effect of altered economic assumptions and sensitivity of results to future market conditions</t>
  </si>
  <si>
    <t xml:space="preserve"> Short-term fluctuations in investment returns on shareholder-backed business</t>
  </si>
  <si>
    <t>Actuarial and other gains and losses on defined benefit pension schemes</t>
  </si>
  <si>
    <t>Actuarial gains and losses</t>
  </si>
  <si>
    <t>Actual less expected return on scheme assets</t>
  </si>
  <si>
    <t>Gains (losses) on changes of assumptions for scheme liabilities*</t>
  </si>
  <si>
    <t>Shareholders' share of credit arising from reduction in assumed level of future discretionary increases for pensions</t>
  </si>
  <si>
    <t>in payment of the Prudential Staff Pension Scheme to 2.5%</t>
  </si>
  <si>
    <t xml:space="preserve">Loss on re-estimation of shareholders' share of deficit on the Prudential Staff Pension Scheme at </t>
  </si>
  <si>
    <t>31 December 2005 to 30%</t>
  </si>
  <si>
    <t xml:space="preserve">Effect of strengthening in actuarial provisions for increase in ongoing contributions for future service of active </t>
  </si>
  <si>
    <t>scheme members</t>
  </si>
  <si>
    <t>* The gains and losses on changes of assumptions for scheme liabilities primarily reflect movements in yields on good quality corporate bonds. These yields are used to discount the projected pension scheme benefit payments.</t>
  </si>
  <si>
    <t>Segment results - revenue less charges (continuing operations)</t>
  </si>
  <si>
    <t>Profit before tax attributable to shareholders</t>
  </si>
  <si>
    <t>Segment results - discontinued operations (net of tax)</t>
  </si>
  <si>
    <t xml:space="preserve">Supplementary analysis of profit from continuing operations before tax attributable to shareholders </t>
  </si>
  <si>
    <t>UK restructuring costs (note L)</t>
  </si>
  <si>
    <t>Profit from continuing operations before tax attributable to shareholders</t>
  </si>
  <si>
    <t>Standard deviations have been calculated by taking the annualised variance of the returns over all the simulations, taking the square root and averaging over all durations in the projection. For bonds the standard deviations relate to the yields on bonds of the average portfolio duration. For equity and property, they relate to the total return on these assets. The standard deviations applied to both years presented in these statements are as follows:</t>
  </si>
  <si>
    <t>In adopting the EEV Principles, Prudential has based encumbered capital on its internal targets for economic capital subject to it being at least the local statutory minimum requirements.  Economic capital is assessed using internal models, but when applying the EEV princicals Prudential does not take credit for the significant diversification benefits that exist within the Group.  For with-profits business written in a segregated life fund, as is the case in the UK and Asia, the capital available in the fund is sufficient to meet the encumbered capital requirements.</t>
  </si>
  <si>
    <t>The table below summarises the levels of encumbered capital as a percentage of the relevant statutory requirement.</t>
  </si>
  <si>
    <t xml:space="preserve">New business contributions represent profits determined by applying the economic and non-economic assumptions applying at the end of the reporting period. </t>
  </si>
  <si>
    <t>The EEV basis results for 2006 and 2005 have been derived from the EEV basis results supplement to the Company's statutory accounts for 2006. The supplement included an unqualified audit report from the auditors.</t>
  </si>
  <si>
    <t>A final dividend of 11.72p per share was proposed by the directors on 14 March 2007. This dividend will absorb an estimated £287m of shareholders' funds. Subject to shareholder approval, the dividend will be paid on 22 May 2007 to shareholders on the register at the close of business on 13 April 2007.  A scrip dividend alternative will be offered to shareholders.</t>
  </si>
  <si>
    <t>17.14p</t>
  </si>
  <si>
    <t>In preparing the 2006 EEV basis results for UK Insurance Operations, account has been taken of the expense savings that are expected to arise from these initiatives. Without this factor the effect on the 2006 results would have been an additional charge of £44m for the net effect of revised assumptions in line with 2006 unit costs. The size of this change reflects the lagged effect of the implementation of the previously announced initiatives which have affected run-rate savings as at 31 December 2006 but not translated to the same extent in unit costs over 2006 as a whole.</t>
  </si>
  <si>
    <t>New business margins are shown on two bases, namely the margins by reference to Annual Premium and Contribution Equivalents (APE) and the Present Value of New Business Premiums (PVNBP). APEs are calculated as the aggregate of regular new business amounts and one-tenth of single new business amounts. PVNBPs are calculated as equalling single premiums plus the present value of expected new business premiums of regular premium business, allowing for lapses and other assumptions made in determining the EEV new business contribution.</t>
  </si>
  <si>
    <t>Given the size of the Group's with-profits business any proposal is likely to be time consuming and complex to implement and is likely to involve a payment to policyholders from shareholders' funds.  If a reattribution is completed the inherited estate will continue to provide working capital for the long-term insurance fund.</t>
  </si>
  <si>
    <t>Intangible assets attributable to shareholders:</t>
  </si>
  <si>
    <t xml:space="preserve">In most countries, the long-term expected rates of return on investments and risk discount rates are set by reference to period end rates of return on cash or fixed interest securities. This ‘active’ basis of assumption setting has been applied in preparing the results of all the Group’s UK and US long-term business operations. For the Group’s Asian Operations, the active basis is appropriate for business written in Japan, Korea and US dollar denominated business written in Hong Kong. </t>
  </si>
  <si>
    <t>The inherited estate represents the major part of the working capital of PAC’s long-term insurance fund. This enables PAC to support with-profits business by providing the benefits associated with smoothing and guarantees, by providing investment flexibility for the fund’s assets, by meeting the regulatory capital requirements that demonstrate solvency and by absorbing the costs of significant events or fundamental changes in its long-term business without affecting the bonus and investment policies. The size of the inherited estate fluctuates from year to year depending on the investment return and the extent to which it has been required to meet smoothing costs, guarantees and other events.</t>
  </si>
  <si>
    <t>In 2006, the FSA made regulatory changes for UK regulated non-participating business. These changes were proposed in the consultative paper
CP 06/16 and confirmed in December 2006 policy statement PS 06/14.</t>
  </si>
  <si>
    <t>The changes to the FSA rules allow insurance technical  provisions to incorporate more realism. In particular this is achieved by;</t>
  </si>
  <si>
    <t>Previously the valuation placed on the JNL assets backing surplus and required capital reflected the fact that generally they are held for the longer-term and excluded the short-term differences between market value and amortised cost.  For the balance sheet at 31 December 2006 and prospectively these short-term value adjustments are incorporated.  At 31 December 2006 the balance sheet adjustment, net of related tax is an increase of £7m.  For 31 December 2005 the adjustment, if it had been booked at that date, was an increase of £19m.  Future movements for this item, consistent with the basis applied under IFRS for available-for-sale securities, will be booked in the statement of movement in shareholders' capital and reserves.</t>
  </si>
  <si>
    <t xml:space="preserve">In December 2005, the Group announced an initiative for UK Insurance Operations to work more closely with Egg and M&amp;G and in the process facilitate the realisation of substantial annualised pre-tax cost savings and opportunities for revenue synergies. The one-off restructuring cost of achieving the savings was estimated to be £50m.  </t>
  </si>
  <si>
    <t>The changes shown above reflect the impact of re-measurement for :</t>
  </si>
  <si>
    <t>• Variable annuity equity and bond returns have been stochastically generated using a regime-switching log-normal model with parameters determined by reference to historical data. The volatility of equity fund returns ranges from 18.6 per cent to 28.1 per cent (2005: 18.6 per cent to 28.1 per cent), depending on risk class, and the volatility of bond funds ranges from 1.4 per cent to 2.0 per cent (2005: 1.4 per cent to 1.8 per cent).</t>
  </si>
  <si>
    <t>The mean stochastic returns are consistent with the mean deterministic returns for each country. The volatility of equity returns ranges from 18 per cent to 25 per cent (2005: 18 per cent to 26 per cent), and the volatility of government bond yields ranges from 1.4 per cent to 2.5 per cent (2005: 1.3 per cent to 2.2 per cent).</t>
  </si>
  <si>
    <t>Cumulative adjustment at 31 December 2006 for Jackson National life (JNL) assets backing surplus and required capital</t>
  </si>
  <si>
    <r>
      <t xml:space="preserve">         </t>
    </r>
    <r>
      <rPr>
        <u val="single"/>
        <sz val="10"/>
        <rFont val="Arial"/>
        <family val="2"/>
      </rPr>
      <t>Single</t>
    </r>
  </si>
  <si>
    <r>
      <t xml:space="preserve">      </t>
    </r>
    <r>
      <rPr>
        <u val="single"/>
        <sz val="10"/>
        <rFont val="Arial"/>
        <family val="2"/>
      </rPr>
      <t>Regular</t>
    </r>
  </si>
  <si>
    <t>Margins on new business premiums and contributions</t>
  </si>
  <si>
    <t>Annual Premium and Contribution Equivalents</t>
  </si>
  <si>
    <t>Consistent with the transfer from uncovered to covered business and reflecting the transfer of longevity risk, requirement for capital support, and entitlement to surpluses on this block of business from SAIF to Prudential shareholders, the transaction has been accounted for as new business for EEV basis reporting purposes.</t>
  </si>
  <si>
    <t>The sensitivity of the embedded value at 31 December 2006 of the Taiwan operation to altered economic assumptions and future market conditions to:</t>
  </si>
  <si>
    <t>(b) A 1 per cent increase or decrease in the starting bond rate for the progression to the assumed long-term rate is £116m and £(125)m respectively (31 December 2005: £104m and £(108)m respectively).</t>
  </si>
  <si>
    <t>(a)  A 1 per cent increase or decrease in the projected long-term bond yield, (including all consequential changes to investment returns for all classes, market values of fixed interest assets and risk discount rates), is £107m and £(165)m respectively (31 December 2005: £106m and £(174)m respectively); and</t>
  </si>
  <si>
    <t>Total revenue, net of reinsurance, per income statement</t>
  </si>
  <si>
    <t xml:space="preserve">Aggregate goodwill of £336m has been recognised for the excess of the cost over the Group's interest in the fair value of entities' net assets. </t>
  </si>
  <si>
    <t xml:space="preserve">With two principal exceptions, covered business comprises the Group’s long-term business operations. The principal exceptions are for the closed Scottish Amicable Insurance Fund (SAIF) and for the presentational treatment of the financial position of two of the Group’s defined benefit pension schemes. A very small amount of UK group pensions business is also not modelled for EEV reporting purposes. </t>
  </si>
  <si>
    <t xml:space="preserve">(ii) For traditional business in Taiwan, the economic scenarios used to calculate the 2006 and 2005 EEV basis results reflect the assumption of a phased progression of the bond yields from the current rates applying to the assets held to the long-term expected rates. </t>
  </si>
  <si>
    <t>Structural borrowings of shareholder-financed operations consist of the core debt of the parent company and related finance subsidiaries, Jackson National Life surplus notes and Egg subordinated debt. Core debt excludes borrowings to support short-term fixed income securities programmes and non-recourse borrowings of investment subsidiaries of shareholder-financed operations. Cash flows in respect of these borrowings are included within cash flows from operating activities.</t>
  </si>
  <si>
    <t>Changes in operating assets and liabilities:</t>
  </si>
  <si>
    <t>Structural borrowings of with-profits operations relate solely to the £100m 8.5 per cent undated subordinated guaranteed bonds which contribute to the solvency base of the Scottish Amicable Insurance Fund (SAIF), a ring-fenced sub-fund of the PAC with-profits fund. Cash flows on other borrowings of with-profits funds, which principally relate to venture investment subsidiaries, are included within cash flows from operating activities.</t>
  </si>
  <si>
    <t>Of the cash and cash equivalents amounts reported above, £437m (2005: £263m) represents cash and cash equivalents of the parent company and related finance subsidiaries.</t>
  </si>
  <si>
    <t xml:space="preserve">The auditors have reported on the 2006 statutory accounts. The financial information set out above does not constitute the Company's statutory accounts for the years ended 31 December 2006 or 2005 but is derived from those accounts. The auditors' report was (i) unqualified, (ii) did not include reference to any matters to which the auditors drew attention by way of emphasis without qualifying their report and (iii) did not contain a statement under section 237(2) or (3) of the Companies Act 1985. </t>
  </si>
  <si>
    <t>There are no other new or revised accounting standards and interpretations issued by the International Accounting Standards Board (IASB) or the International Financial Reporting Interpretations Committee (IFRIC) of the IASB, effective in 2006, that have an impact on the results of the Group.</t>
  </si>
  <si>
    <t>The total tax charge of £1,196m for 2006 (2005: £1,388m) comprises £653m (2005: £1,119m) UK tax and £543m (2005: £269m) overseas tax. This tax charge comprises tax attributable to policyholders and unallocated surplus of with-profits funds, unit-linked policies and shareholders. The tax charge attributable to shareholders of £347m for 2006 (2005: £241m) comprises £97m (2005: £(21)m) UK tax and £250m (2005: £262m) overseas tax.</t>
  </si>
  <si>
    <t>Direct to customer</t>
  </si>
  <si>
    <t>Individual annuities</t>
  </si>
  <si>
    <t xml:space="preserve">             -</t>
  </si>
  <si>
    <t>Individual pensions and life</t>
  </si>
  <si>
    <t>Department of Work and Pensions rebate business</t>
  </si>
  <si>
    <t>Business to Business</t>
  </si>
  <si>
    <t>Corporate pensions</t>
  </si>
  <si>
    <t>Exchange movements</t>
  </si>
  <si>
    <t>Related tax</t>
  </si>
  <si>
    <t>PAC with-profits fund acquisitions and disposals of venture fund investments subsidiaries</t>
  </si>
  <si>
    <t>Sensitivity of IFRS basis results for Taiwan life business to economic assumptions and market conditions</t>
  </si>
  <si>
    <t xml:space="preserve">Other Operations </t>
  </si>
  <si>
    <t>Experience gains on liabilities</t>
  </si>
  <si>
    <t>31 December 2006       5.2%</t>
  </si>
  <si>
    <t>Costs incurred on purchase of Egg minority interests</t>
  </si>
  <si>
    <t xml:space="preserve">Cash flows from operating activities </t>
  </si>
  <si>
    <t xml:space="preserve">Deferred acquisition costs </t>
  </si>
  <si>
    <t>Dividends per share ( in pence)</t>
  </si>
  <si>
    <t>Final dividend  (2006 and 2005)</t>
  </si>
  <si>
    <t xml:space="preserve">Unrealised valuation movements on Egg securities classified as available-for-sale </t>
  </si>
  <si>
    <t>Borrowings in respect of banking operations</t>
  </si>
  <si>
    <t>Malaysia</t>
  </si>
  <si>
    <t>Taiwan</t>
  </si>
  <si>
    <t>Shareholder acquisitions and disposals</t>
  </si>
  <si>
    <t>The Company accounted for the purchase of minority interests using the economic entity method. Accordingly, £167m has been charged to retained earnings representing the difference between the consideration paid (including expenses) of £251m and the share of net assets acquired of £84m.</t>
  </si>
  <si>
    <t>1 Jan 2005</t>
  </si>
  <si>
    <t>31 Dec 2005</t>
  </si>
  <si>
    <t>• Property returns are modelled in a similar fashion to corporate bonds, namely as the return on a riskless bond, plus a risk premium, plus a process representative of the change in residual values and the change in value of the call option on rents.</t>
  </si>
  <si>
    <t>The rates to which the model has been calibrated are set out below.</t>
  </si>
  <si>
    <t>Equities:</t>
  </si>
  <si>
    <t>• Interest rates are projected using a log-normal generator calibrated to actual market data;</t>
  </si>
  <si>
    <t>• Corporate bond returns are based on Treasury securities plus a spread that has been calibrated to current market conditions and varies by credit quality; and</t>
  </si>
  <si>
    <t>(3)</t>
  </si>
  <si>
    <t>Level of encumbered capital</t>
  </si>
  <si>
    <t>Capital as a percentage of relevant statutory requirement</t>
  </si>
  <si>
    <t>100% of EU Minimum</t>
  </si>
  <si>
    <t>235% of Company Action Level</t>
  </si>
  <si>
    <t>100% of Financial Conglomerates Directive requirement</t>
  </si>
  <si>
    <t>(4)</t>
  </si>
  <si>
    <t xml:space="preserve">New Business Premiums                 </t>
  </si>
  <si>
    <t>Unallocated surplus of with-profits funds</t>
  </si>
  <si>
    <t>Inherited Estate of the PAC long-term fund</t>
  </si>
  <si>
    <t>The adequacy of the insurance contract liabilities is tested by reference to best estimates of expected investment returns on policy cash flows and reinvested income. The assumed earned rates are used to discount the future cash flows. The assumed earned rates consist of a long-term best estimate determined by consideration of long-term market conditions, and rates assumed to be earned in the trending period. For 2005, it was projected that rates of return for Taiwanese bond yields would trend from the then current levels of some 2 per cent to 5.5 per cent by 31 December 2012. For 2006, it has been assumed that the long-term bond rate will be attained one year later, ie by 31 December 2013.</t>
  </si>
  <si>
    <t>The statutory basis results included in this announcement have been extracted from the audited financial statements of the Group for the year ended 31 December 2006. These statements have been prepared in accordance with International Financial Reporting Standards (IFRS) as adopted by the European Union (EU) as required by EU law (IAS Regulation EC1606/2002).</t>
  </si>
  <si>
    <t>* The segment result for banking represents the operating profit based on longer-term investment returns net of restructuring costs, and short-term fluctuations in investment returns.</t>
  </si>
  <si>
    <t>Finance costs: interest on core structural borrowings of shareholder-financed operations</t>
  </si>
  <si>
    <t>Basic (based on 2,413m and 2,365m shares respectively):</t>
  </si>
  <si>
    <t>Diluted (based on 2,416m and 2,369m shares respectively):</t>
  </si>
  <si>
    <t>Less losses included in the income statement</t>
  </si>
  <si>
    <t>Consistent with previous reporting practice, the Group analyses its EEV basis results and provides supplementary analysis of IFRS profit before tax attributable to shareholders, so as to distinguish operating profit based on longer-term investment returns from other constituent elements of total profit.  On both the EEV and IFRS bases, operating earnings per share are calculated using operating profits from continuing operations based on longer-term investment returns, after tax and minority interests. These profits exclude goodwill impairment charges, short-term fluctuations in investment returns and the shareholders' share of actuarial and other gains and losses on defined benefit pension schemes.  Under the EEV basis, where additional profit and loss effects arise, operating profit based on longer-term investment returns also excludes the mark to market value movements on core borrowings and the effect of changes in economic assumptions and changes in the time value of cost of options and guarantees arising from changes in economic factors.  After adjusting for related tax and minority interests, the amounts for these items are included in the calculation of basic earnings per share.</t>
  </si>
  <si>
    <t>Adjustment for mark to market value movements on core borrowings</t>
  </si>
  <si>
    <t>Based on profit from discontinued operations after minority interests</t>
  </si>
  <si>
    <t>The EEV basis results have been prepared in accordance with the European Embedded Value Principles issued by the CFO Forum of European Insurance Companies in May 2004 and expanded by the Additional Guidance on EEV disclosures published in October 2005. The basis of preparation of statutory IFRS basis results and supplementary IFRS basis information is consistent with that applied for the 2005 full year results and financial statements.</t>
  </si>
  <si>
    <t>Intermediated distribution*</t>
  </si>
  <si>
    <t>New business premiums for regular premium products are shown on an annualised basis.  Department of Work and Pensions rebate business is classified as single recurrent business.  Internal vesting business is classified as new business where the contracts include an open market option.</t>
  </si>
  <si>
    <t>UK and Asian investment products referred to in the table for funds under management above are unit trusts, mutual funds and similar types of retail fund management arrangements.  These are unrelated to insurance products that are classifed as "investment contracts" under IFRS 4, as described in the preceding paragraph, although similar IFRS recognition and measurement principles apply to the acquisition costs and fees attaching to this type of business.  US investment products are no longer included in the table above as they are assets under administration rather than funds under management.</t>
  </si>
  <si>
    <t>The discount rates applied for the Group's UK defined benefit schemes, and reflected in the gains and losses shown above, are as follows:</t>
  </si>
  <si>
    <t>Supplementary analysis of earnings per share from continuing operations</t>
  </si>
  <si>
    <t>Operating profit based on longer-term investment returns after related tax and minority interests</t>
  </si>
  <si>
    <t>Based on profit from continuing operations after tax and minority interests</t>
  </si>
  <si>
    <t>(c)</t>
  </si>
  <si>
    <t>Purchases of property, plant and equipment</t>
  </si>
  <si>
    <t>Proceeds from disposal of property, plant and equipment</t>
  </si>
  <si>
    <t>Net cash flows from investing activities</t>
  </si>
  <si>
    <t>Cash flows from financing activities</t>
  </si>
  <si>
    <t>Issue</t>
  </si>
  <si>
    <t>Redemption</t>
  </si>
  <si>
    <t>Effect of exchange rate changes on cash and cash equivalents</t>
  </si>
  <si>
    <t>Profit before tax represents income, net of post-tax transfers to unallocated surplus of with-profits funds, before tax attributable to policyholders and unallocated surplus of with-profits funds, unit-linked policies and shareholders' profits. It does not represent profit before tax attributable to shareholders.</t>
  </si>
  <si>
    <t>Post-tax expected long-term nominal rate of return for the with-profits fund:</t>
  </si>
  <si>
    <t>UK restructuring costs have been incurred as follows:</t>
  </si>
  <si>
    <t>*Basis of preparation</t>
  </si>
  <si>
    <t>SUMMARY CONSOLIDATED INCOME STATEMENT</t>
  </si>
  <si>
    <t>The 2005 EEV basis financial statements included note disclosure explaining that in determining the appropriate expense assumptions for 2005 account had been taken of the cost synergies that were expected to arise with some certainty from the initiative announced in December 2005 from UK Insurance Operations working more closely with Egg and M&amp;G.  Without this factor there would have been a charge for altered expense assumptions of approximately £55m. The half year 2006 EEV basis results were prepared on the same basis.</t>
  </si>
  <si>
    <t xml:space="preserve">    Equity securities and portfolio holdings in unit trusts</t>
  </si>
  <si>
    <t xml:space="preserve">    Debt securities</t>
  </si>
  <si>
    <t xml:space="preserve">    Other investments</t>
  </si>
  <si>
    <t xml:space="preserve">    Deposits </t>
  </si>
  <si>
    <t>Policyholder liabilities and unallocated surplus of with-profits funds:</t>
  </si>
  <si>
    <t>Profit for the year attributable to equity holders of the Company</t>
  </si>
  <si>
    <t>Net increase (decrease) in cash and cash equivalents</t>
  </si>
  <si>
    <t>Cash movements in respect of equity capital exclude scrip dividends and share capital issued in respect of the acquisition of Egg minority interests.</t>
  </si>
  <si>
    <t>£874m</t>
  </si>
  <si>
    <t>36.2p</t>
  </si>
  <si>
    <t>£5.5bn</t>
  </si>
  <si>
    <t>£251bn</t>
  </si>
  <si>
    <t>N</t>
  </si>
  <si>
    <t>GIC - Medium Term Notes</t>
  </si>
  <si>
    <t>China</t>
  </si>
  <si>
    <t>Hong Kong</t>
  </si>
  <si>
    <t>India (Group's 26% interest)</t>
  </si>
  <si>
    <t>Indonesia</t>
  </si>
  <si>
    <t>Japan</t>
  </si>
  <si>
    <t>Korea</t>
  </si>
  <si>
    <t>Singapore</t>
  </si>
  <si>
    <t>Profit from continuing operations for the financial year after tax before minority interests</t>
  </si>
  <si>
    <t>The same asset return model, as used in the UK, appropriately calibrated, has been used for the Asian operations. The principal asset classes are government and corporate bonds. Equity holdings are much lower than in the UK whilst property is not held as an investment asset.</t>
  </si>
  <si>
    <t xml:space="preserve">Dividends </t>
  </si>
  <si>
    <t>Net increase in shareholders' capital and reserves</t>
  </si>
  <si>
    <t>Property</t>
  </si>
  <si>
    <t>Gilts</t>
  </si>
  <si>
    <t>Corporate bonds</t>
  </si>
  <si>
    <t>Expected long-term rate of inflation</t>
  </si>
  <si>
    <t>Pension business (where no tax applies)</t>
  </si>
  <si>
    <t>Life business</t>
  </si>
  <si>
    <t>US Operations (Jackson National Life)</t>
  </si>
  <si>
    <t xml:space="preserve">Expected long-term spread between earned rate and rate credited to </t>
  </si>
  <si>
    <t>policyholders for single premium deferred annuity business</t>
  </si>
  <si>
    <t xml:space="preserve">Expected long-term rate of inflation </t>
  </si>
  <si>
    <t>India</t>
  </si>
  <si>
    <t>Government bond yield</t>
  </si>
  <si>
    <t>Philippines</t>
  </si>
  <si>
    <t>Thailand</t>
  </si>
  <si>
    <t>Vietnam</t>
  </si>
  <si>
    <t>Stochastic</t>
  </si>
  <si>
    <t>Equity</t>
  </si>
  <si>
    <t>Share capital and share premium</t>
  </si>
  <si>
    <t>Treasury shares</t>
  </si>
  <si>
    <t>Dividends</t>
  </si>
  <si>
    <t>Assets</t>
  </si>
  <si>
    <t xml:space="preserve">Total </t>
  </si>
  <si>
    <t>Deferred tax assets</t>
  </si>
  <si>
    <t>Accrued investment income</t>
  </si>
  <si>
    <t>Other debtors</t>
  </si>
  <si>
    <t>Investment properties</t>
  </si>
  <si>
    <t>Current tax recoverable</t>
  </si>
  <si>
    <t>Investment contract liabilities with discretionary participation features</t>
  </si>
  <si>
    <t>Investment contract liabilities without discretionary participation features</t>
  </si>
  <si>
    <t>Other borrowings:</t>
  </si>
  <si>
    <t>Current tax liabilities</t>
  </si>
  <si>
    <t>Held for sale liabilities</t>
  </si>
  <si>
    <t xml:space="preserve">Gross inflows </t>
  </si>
  <si>
    <t>Effect of changes in economic assumptions and time value of cost of options and guarantees</t>
  </si>
  <si>
    <t>EUROPEAN EMBEDDED VALUE (EEV) BASIS RESULTS</t>
  </si>
  <si>
    <t>Held for sale assets</t>
  </si>
  <si>
    <t>Risk discount rate:</t>
  </si>
  <si>
    <t>Corporate bond yield</t>
  </si>
  <si>
    <t xml:space="preserve"> 2006 £m</t>
  </si>
  <si>
    <t>2006</t>
  </si>
  <si>
    <t xml:space="preserve">  2006 £m</t>
  </si>
  <si>
    <t>2006 £m</t>
  </si>
  <si>
    <t>1 Jan 2006</t>
  </si>
  <si>
    <t>31 Dec 2006</t>
  </si>
  <si>
    <t>Interim dividend (2006 and 2005)</t>
  </si>
  <si>
    <t>Fixed index annuities</t>
  </si>
  <si>
    <t>Less: tax attributable to policyholders' returns</t>
  </si>
  <si>
    <t>Profit for the year</t>
  </si>
  <si>
    <t>Bulk annuities</t>
  </si>
  <si>
    <t xml:space="preserve">Statutory IFRS basis results </t>
  </si>
  <si>
    <t>Revenue</t>
  </si>
  <si>
    <t xml:space="preserve">Banking </t>
  </si>
  <si>
    <t>Unallocated corporate</t>
  </si>
  <si>
    <t xml:space="preserve">Total charges per income statement </t>
  </si>
  <si>
    <t>E</t>
  </si>
  <si>
    <t>(v)</t>
  </si>
  <si>
    <t>A</t>
  </si>
  <si>
    <t>Basis of preparation and audit status</t>
  </si>
  <si>
    <t xml:space="preserve">Interest paid </t>
  </si>
  <si>
    <t>B</t>
  </si>
  <si>
    <t>Goodwill impairment charge</t>
  </si>
  <si>
    <t>-</t>
  </si>
  <si>
    <t>Profit from continuing operations after tax</t>
  </si>
  <si>
    <t>Adjustment for goodwill impairment charge</t>
  </si>
  <si>
    <t xml:space="preserve">Borrowings attributable to with-profits funds </t>
  </si>
  <si>
    <t>Movement on cash flow hedges</t>
  </si>
  <si>
    <t>Jackson National Life</t>
  </si>
  <si>
    <t>Property, plant and equipment</t>
  </si>
  <si>
    <t>Investments accounted for using the equity method</t>
  </si>
  <si>
    <t>Items recognised directly in equity:</t>
  </si>
  <si>
    <t>Cash and cash equivalents</t>
  </si>
  <si>
    <t>Total assets</t>
  </si>
  <si>
    <t>Equity and liabilities</t>
  </si>
  <si>
    <t>Total equity</t>
  </si>
  <si>
    <t>Liabilities</t>
  </si>
  <si>
    <t>Banking customer accounts</t>
  </si>
  <si>
    <t>Net asset value attributable to unit holders of consolidated unit trusts and similar funds</t>
  </si>
  <si>
    <t>Deferred tax liabilities</t>
  </si>
  <si>
    <t>Accruals and deferred income</t>
  </si>
  <si>
    <t>Other creditors</t>
  </si>
  <si>
    <t>Total liabilities</t>
  </si>
  <si>
    <t>Funds under management</t>
  </si>
  <si>
    <t>£5.2bn</t>
  </si>
  <si>
    <t>Insurance Products*</t>
  </si>
  <si>
    <t>Investment Products*</t>
  </si>
  <si>
    <t>Reserve movements in respect of share-based payments</t>
  </si>
  <si>
    <t>P</t>
  </si>
  <si>
    <t>Under IAS 39, for Egg, changes to opening equity at 1 January 2005 arise from altered policies for effective interest rate on credit card receivables, impairment losses on loans and advances, fair value adjustments on wholesale financial instruments and embedded derivatives in equity savings products. The net effect on shareholders' equity of these changes, after tax, is a deduction of £15m. A further £10m reduction in equity arises on fair valuation of certain centrally held financial instruments and derivatives.</t>
  </si>
  <si>
    <t>Jackson National Life (note D)</t>
  </si>
  <si>
    <t>Average number of shares (millions)</t>
  </si>
  <si>
    <t>Statutory basis shareholders' reserves</t>
  </si>
  <si>
    <t>In June 2006, PRIL, a shareholder-backed subsidiary of the Group, entered into a bulk annuity reinsurance arrangement with SAIF for the reinsurance of non-profit immediate pension annuity liabiities with a premium of £560m. SAIF is a closed ring-fenced sub-fund of the PAC long-term fund, established by a Court approved Scheme of Arrangement in 1997, which is solely for the benefit of SAIF policyholders. As explained in the notes to the tables for the supplementary transaction measure of new business, the economic substance of the arrangement is a transfer of risks and rewards attaching to this business from SAIF policyholders to Prudential shareholders. Accordingly, for the purpose of those tables the reinsurance transaction has been recorded as 'new business'. For Group reporting purposes the amounts recorded by SAIF and PRIL for the premium are eliminated on consolidation.</t>
  </si>
  <si>
    <t xml:space="preserve">The tables above include a bulk annuity transaction with the Scottish Amicable Insurance Fund (SAIF) with a premium of £560m. The transaction reflects the arrangement entered into in June 2006  for the reinsurance of non-profit immediate  pension annuity liabilities of SAIF to Prudential Retirement Income Limited (PRIL), a shareholder owned subsidiary of the Group. SAIF is a closed ring-fenced sub-fund of the PAC long-term fund established by a Court approved Scheme of Arrangement in October 1997, which is solely for the benefit of SAIF policyholders. Shareholders have no interest in the profits of this fund, although they are entitled to investment management fees on this business. Accordingly, it is not part of covered business for EEV reporting purposes. The inclusion of the transaction between SAIF and PRIL as new business in the tables above reflects  the transfer from SAIF to Prudential shareholders' funds of longevity risk, the requirement to set aside supporting capital and the entitlement to surpluses arising on this block of business from the reinsurance arrangement. </t>
  </si>
  <si>
    <t>The effect of this change is accounted for as a change in estimate and there is a consequent increase in operating profit based on longer-term investment returns of £46m.</t>
  </si>
  <si>
    <t xml:space="preserve">For shareholder-backed non-participating business a number of changes of assumptions were made in 2005. Taken together these changes had the effect of reducing operating profit based on longer-term investment returns before shareholder tax by £36m with a consequent increase in liabilities. </t>
  </si>
  <si>
    <t>Several assumptions were modified in 2006 to conform to more recent experience resulting in a net decrease of £7m. These changes included revisions to the assumption regarding utilisation of free partial withdrawal options, resulting in a decrease in deferred acquisition costs of £12m. Other smaller changes included changes relating to lapse rates, mortality rates and other assumptions, which resulted in an increase of £6m in deferred acquisition costs.</t>
  </si>
  <si>
    <t xml:space="preserve">Several assumptions were modified in 2005 to conform to more recent experience resulting in a net decrease to pre-tax profits of £7m. The most significant changes included a write-down of deferred acquisition costs of £21m for Single Premium Deferred Annuities, partial withdrawal changes and a Universal Life SOP 03-1, ‘Accounting and Reporting by Insurance Enterprises for Certain Non-traditional Long Duration Contracts and for Separate Accounts’ reserve increase of £13m due to increasing the mortality assumption. Other smaller changes included changes relating to Single Premium Whole Life surrenders and annuity mortality and annuitisation rates, which resulted in a £19m benefit on adjusting amortisation of deferred acquisition costs. </t>
  </si>
  <si>
    <t>For the Singapore life business, the adoption of the Singapore risk-based capital framework in 2005 resulted in a change of estimate and reduction in the liability of £73m.</t>
  </si>
  <si>
    <t xml:space="preserve">The second item reflects the application of liability adequacy testing for the Taiwan life business which resulted in a write-off of deferred acquisition costs of £21m in 2005. </t>
  </si>
  <si>
    <t>In addition, a charge of £4m was recognised in 2006 for the effect of change of assumption for renewal and termination expenses mainly in respect of PAC.</t>
  </si>
  <si>
    <t>The in-force business of the Taiwan life operation includes traditional whole of life policies where the premium rates have been set by the regulator at different points for the industry as a whole. Premium rates were set to give a guaranteed minimum sum assured on death and a guaranteed surrender value on early surrender based on prevailing interest rates at the time of policy issue. Premium rates also included allowance for mortality and expenses. The required rates of guarantee have fallen over time as interest rates have reduced from a high of 8 per cent to current levels of around 2 per cent. The current low level of bond rates in Taiwan gives rise to a negative spread against the majority of these policies. The current cash costs of funding in force negative spread in Taiwan is around £40m a year.</t>
  </si>
  <si>
    <t>At 31 December 2006, if the assumed long-term bond yield applied had been reduced by 0.5 per cent from 5.5 per cent to 5.0 per cent and continued to apply the same progression period to 31 December 2013, by assuming bond yields increase from current levels in equal annual instalments to the long-term rate, the premium reserve, net of deferred acquisition costs, would have been insufficient and there would have been a charge of some £60m to the income statement.  The impact of reducing the long-term rate by a further 0.5 per cent to 4.5 per cent would have increased this charge by some £160m. The primary reason for the lower level of charge for the initial 0.5 per cent reduction is the current level of margins in the liability adequacy calculation. The effects of additional 0.5 per cent reductions in the assumed long-term rate below 4.5 per cent would be of a similar or slightly higher level to the £160m noted previously.</t>
  </si>
  <si>
    <t>Minor presentational adjustments have been made for refinements to the acquisition accounting for intangible assets of venture investment subsidiaries of the PAC with-profits fund. These adjustments affect the carrying value of goodwill and other intangible assets, with minor consequential effects on some other balance sheet categories. Shareholders' profit and equity are unaffected by these adjustments.</t>
  </si>
  <si>
    <t>The following amendments and interpretations to published standards were mandatory for accounting periods beginning on or after 1 January 2006 and are relevant to the Group's operations but their adoption did not have an impact on the Group's results:</t>
  </si>
  <si>
    <t>Movement in Prudential plc shares purchased by unit trusts consolidated under IFRS</t>
  </si>
  <si>
    <t>Shareholders' capital and reserves at beginning of year (excluding minority interests)</t>
  </si>
  <si>
    <t>Shareholders' capital and reserves (excluding minority interests)</t>
  </si>
  <si>
    <t>Based on EEV basis shareholders' funds of £11,883m (£10,301m)</t>
  </si>
  <si>
    <t>Number of shares issued at year end (millions)</t>
  </si>
  <si>
    <t>8.6 to 9.3</t>
  </si>
  <si>
    <t>Recognising the economic effect of making a prudent lapse rate assumption. Previously, no lapses were assumed.</t>
  </si>
  <si>
    <t>There are no changes of assumptions that had a material impact on the 2006 results of Asian operations.</t>
  </si>
  <si>
    <t>The 2005 results for Asian operations were affected in two significant ways for changes of basis or assumption.</t>
  </si>
  <si>
    <t>In 2006, as explained in note 2, the expected long-term bond yield has been maintained at 5.5 per cent.  However, the date at which the expected long-term yield is projected to be attained has been altered from 31 December 2012, as applied for the 2005 results, to 31 December 2013.  This change of assumption together with the associated effect of the resulting change on the economic capital requirement has given rise to a pre-tax charge of £101m.</t>
  </si>
  <si>
    <t>An exception to this general rule is that for countries where long-term fixed interest markets are less established, investment return assumptions and risk discount rates are based on an assessment of longer-term economic conditions. Except for the countries listed above, this basis is appropriate for the Group’s Asian operations.</t>
  </si>
  <si>
    <t>Obligations under funding, securities lending and sale and repurchase agreements</t>
  </si>
  <si>
    <t>* Including liabilities in respect of insurance products classified as investment products under IFRS 4.</t>
  </si>
  <si>
    <t>Charge for share-based payments for Prudential schemes</t>
  </si>
  <si>
    <t>INVESTMENT PRODUCTS - FUNDS UNDER MANAGEMENT *</t>
  </si>
  <si>
    <t>F</t>
  </si>
  <si>
    <t>Banking and non-insurance operations</t>
  </si>
  <si>
    <t>G</t>
  </si>
  <si>
    <t>H</t>
  </si>
  <si>
    <t>I</t>
  </si>
  <si>
    <t>J</t>
  </si>
  <si>
    <t xml:space="preserve">Egg subordinated debt </t>
  </si>
  <si>
    <t>Core structural borrowings of shareholder-financed operations:</t>
  </si>
  <si>
    <t>Subordinated debt (other than Egg)</t>
  </si>
  <si>
    <t>Total US Operations</t>
  </si>
  <si>
    <t>Total Asian Operations</t>
  </si>
  <si>
    <t>Total income and expense for the year</t>
  </si>
  <si>
    <t>Market      and other movements</t>
  </si>
  <si>
    <t>Movement in own shares in respect of share-based payment plans</t>
  </si>
  <si>
    <t>432p</t>
  </si>
  <si>
    <t xml:space="preserve">UK Operations </t>
  </si>
  <si>
    <t>Dividends per share relating to reporting period</t>
  </si>
  <si>
    <t>In 2006, Upperpoint Distribution Limited, Taverner Hotel Group Pty Ltd, Orefi, Aperio Group Pty Ltd and BST Safety Textiles Luxemborg S.a.r.l., all venture subsidiaries of the PAC with-profits fund, were disposed of for cash consideration of £133m. Goodwill of £46m and cash and cash equivalents of £19m were disposed of. In addition, one venture subsidiary was classified as held for sale at 31 December 2006.</t>
  </si>
  <si>
    <t>Bulk annuity reinsurance from the Scottish Amicable Insurance Fund (SAIF) to Prudential Retirement Income Limited (PRIL)</t>
  </si>
  <si>
    <t>D</t>
  </si>
  <si>
    <t>Setting technical provisions for expenses not directly attributable to one particular contract at a homogenous risk level and not, as previously, at an individual contract level for all non-profit business.</t>
  </si>
  <si>
    <t>The assets of the main with-profits fund within the long-term fund of PAC comprise the amounts that it expects to pay out to meet its obligations to existing policyholders and an additional amount used as working capital. The amount payable over time to policyholders from the with-profits fund is equal to the policyholders’ accumulated asset shares plus any additional payments that may be required by way of smoothing or to meet guarantees. The balance of the assets of the with-profits fund is called the ‘inherited estate’ and has accumulated over many years from various sources.</t>
  </si>
  <si>
    <t xml:space="preserve">PAC believes that it would be beneficial if there were greater clarity as to the status of the Inherited Estate. As a result, PAC has announced that it has begun a process to determine whether it can achieve that clarity through a reattribution of the Inherited Estate. As part of this process a Policyholder Advocate has been nominated to represent policyholders' interests. This nomination does not mean that a reattribution will occur. </t>
  </si>
  <si>
    <t>Reinsurers' share of policyholder liabilities</t>
  </si>
  <si>
    <t>International Financial Reporting Standard (IFRS) Basis Results*</t>
  </si>
  <si>
    <t>The definition of long-term business operations is consistent with previous practice and comprises those contracts falling under the definition of long-term insurance business for regulatory purposes together with, for US Operations, contracts that are in substance the same as guaranteed investment contracts (GICs) but do not fall within the technical definition. Under the EEV Principles, the results for covered business incorporate the projected margins of attaching internal fund management.</t>
  </si>
  <si>
    <t>CONSOLIDATED INCOME STATEMENT</t>
  </si>
  <si>
    <t>Gross premiums earned</t>
  </si>
  <si>
    <t>Outward reinsurance premiums</t>
  </si>
  <si>
    <t>CONSOLIDATED BALANCE SHEET</t>
  </si>
  <si>
    <t>CONSOLIDATED CASH FLOW STATEMENT</t>
  </si>
  <si>
    <t>Investments</t>
  </si>
  <si>
    <t>Expected returns on equity and property asset classes are derived by adding a risk premium, also based on the long-term view of Prudential’s economists in respect of each territory, to the risk-free rate. In the UK the equity risk premium is 4.0 per cent (2005: 4.0 per cent) above risk-free rates. The equity risk premium in the US is 4.0 per cent (2005: 4.0 per cent). In Asia, equity risk premiums range from 3.0 per cent to 5.8 per cent (2005: 3.0 per cent to 5.75 per cent). Best estimate assumptions for other asset classes, such as corporate bond spreads, are set consistently.</t>
  </si>
  <si>
    <t xml:space="preserve">Reserve movements in respect of share-based payments </t>
  </si>
  <si>
    <t>At end of year</t>
  </si>
  <si>
    <t>Treasury shares:</t>
  </si>
  <si>
    <t xml:space="preserve">Shareholders' funds, excluding minority interests </t>
  </si>
  <si>
    <t>Shareholders' funds, excluding minority interests</t>
  </si>
  <si>
    <t>Operating earnings per share from continuing operations after related tax and minority interests*</t>
  </si>
  <si>
    <t>European Embedded Value (EEV) Basis Results*</t>
  </si>
  <si>
    <t>UK</t>
  </si>
  <si>
    <t>Overseas</t>
  </si>
  <si>
    <t>Redemptions</t>
  </si>
  <si>
    <t>£m</t>
  </si>
  <si>
    <t>Deferred acquisition costs and acquired in force value of long-term business contracts</t>
  </si>
  <si>
    <t>Results Analysis by Business Area</t>
  </si>
  <si>
    <t>New business</t>
  </si>
  <si>
    <t>Business in force</t>
  </si>
  <si>
    <t>Long-term business</t>
  </si>
  <si>
    <t>Fund management</t>
  </si>
  <si>
    <t xml:space="preserve">Development expenses </t>
  </si>
  <si>
    <t xml:space="preserve">Other Income and Expenditure </t>
  </si>
  <si>
    <t>Investment return and other income</t>
  </si>
  <si>
    <t xml:space="preserve">Interest payable on core structural borrowings </t>
  </si>
  <si>
    <t>Corporate expenditure:</t>
  </si>
  <si>
    <t>Other non-investment and non-cash assets:</t>
  </si>
  <si>
    <t>Financial investments:</t>
  </si>
  <si>
    <t>Deterministic</t>
  </si>
  <si>
    <t>Broker-dealer and fund management</t>
  </si>
  <si>
    <t>Dividend</t>
  </si>
  <si>
    <t>Actual less longer-term investment returns for other items</t>
  </si>
  <si>
    <t xml:space="preserve">Annual premium and contribution equivalents are calculated as the aggregate of regular new business amounts and one tenth of single new business amounts.  </t>
  </si>
  <si>
    <t>Policyholder liabilities (including unallocated surplus)</t>
  </si>
  <si>
    <t>Investments of long-term business, banking and other operations:</t>
  </si>
  <si>
    <t>RESULTS SUMMARY</t>
  </si>
  <si>
    <t>2005 £m</t>
  </si>
  <si>
    <t>M&amp;G</t>
  </si>
  <si>
    <t>Egg</t>
  </si>
  <si>
    <t>US Operations</t>
  </si>
  <si>
    <t>Asian Operations</t>
  </si>
  <si>
    <t>The reduction in shareholders' equity of £22m includes £20m relating to certain unit-linked and similar contracts that do not contain significant insurance risk and are therefore categorised as investment contracts under IFRS 4.</t>
  </si>
  <si>
    <t xml:space="preserve"> (ii)</t>
  </si>
  <si>
    <t xml:space="preserve"> (iii)</t>
  </si>
  <si>
    <t>2006                £m</t>
  </si>
  <si>
    <t>Group Head Office</t>
  </si>
  <si>
    <t>Asia Regional Head Office</t>
  </si>
  <si>
    <t>Analysed as profits (losses) from:</t>
  </si>
  <si>
    <t xml:space="preserve">Business in force </t>
  </si>
  <si>
    <t xml:space="preserve">Long-term business </t>
  </si>
  <si>
    <t>Asia development expenses</t>
  </si>
  <si>
    <t>Other operating results</t>
  </si>
  <si>
    <t>SUMMARISED CONSOLIDATED BALANCE SHEET</t>
  </si>
  <si>
    <t>Total assets less liabilities, excluding insurance funds</t>
  </si>
  <si>
    <t>Less shareholders' accrued interest in the long-term business</t>
  </si>
  <si>
    <t>Total net assets</t>
  </si>
  <si>
    <t xml:space="preserve">Share capital </t>
  </si>
  <si>
    <t xml:space="preserve">Share premium </t>
  </si>
  <si>
    <t>UK Insurance Operations</t>
  </si>
  <si>
    <t>£748m</t>
  </si>
  <si>
    <t>2005</t>
  </si>
  <si>
    <t>£957m</t>
  </si>
  <si>
    <t>Dividends per share declared and paid in reporting period</t>
  </si>
  <si>
    <t>(iii)</t>
  </si>
  <si>
    <t>(vi)</t>
  </si>
  <si>
    <t>Other liabilities (including operational borrowings)</t>
  </si>
  <si>
    <t>Profit after tax attributable to equity holders of the Company</t>
  </si>
  <si>
    <t>Unrealised investment losses, net</t>
  </si>
  <si>
    <t>UK Operations</t>
  </si>
  <si>
    <t>Total UK Insurance Operations</t>
  </si>
  <si>
    <t>OPERATING PROFIT FROM CONTINUING OPERATIONS BASED ON LONGER-TERM INVESTMENT RETURNS*</t>
  </si>
  <si>
    <t>UK Operations:</t>
  </si>
  <si>
    <t>The economic assumptions used for the stochastic calculations are consistent with those used for the deterministic calculations described above. Assumptions specific to the stochastic calculations such as the volatilities of asset returns reflect local market conditions and are based on a combination of actual market data, historic market data and an assessment of longer-term economic conditions. Common principles have been adopted across the Group for the stochastic asset models, for example, separate modelling of individual asset classes but with allowance for correlation between the various asset classes.</t>
  </si>
  <si>
    <t>Details are given below of the key characteristics and calibrations of each model.</t>
  </si>
  <si>
    <t>Charges (before income tax attributable to policyholders and unallocated surplus of long-term insurance funds)</t>
  </si>
  <si>
    <t>Results analysis by business area</t>
  </si>
  <si>
    <t xml:space="preserve">Jackson National Life </t>
  </si>
  <si>
    <t>Development expenses</t>
  </si>
  <si>
    <t>Short-term fluctuations in investment returns</t>
  </si>
  <si>
    <t>Movement in market value of derivatives used for economic hedging purposes</t>
  </si>
  <si>
    <t>Net cash flows from financing activities</t>
  </si>
  <si>
    <t>Interest paid</t>
  </si>
  <si>
    <t xml:space="preserve">Other non-investment and non-cash assets </t>
  </si>
  <si>
    <t>Curian</t>
  </si>
  <si>
    <t>Investment income</t>
  </si>
  <si>
    <t>C</t>
  </si>
  <si>
    <t>Mean returns have been derived as the annualised arithmetic average return across all simulations and durations.</t>
  </si>
  <si>
    <t>Total equity and liabilities</t>
  </si>
  <si>
    <t>Shareholders' equity</t>
  </si>
  <si>
    <t>Share capital</t>
  </si>
  <si>
    <t>Share premium</t>
  </si>
  <si>
    <t>L</t>
  </si>
  <si>
    <t xml:space="preserve">Other borrowings </t>
  </si>
  <si>
    <t>Intra-group charges eliminated on consolidation</t>
  </si>
  <si>
    <t>In previous periods new business premiums for intermediated distribution of UK Insurance Operations have included Department of Work and Pensions (DWP) rebate business for SAIF.  As shareholders have no interest in SAIF, these are now excluded from the table above with comparatives restated accordingly. The amounts of new SAIF DWP rebate business written were £60m for 2006 and £83m for 2005.</t>
  </si>
  <si>
    <t>Cumulative adjustment at 31 December 2006 net of related tax, for Jackson National Life assets backing surplus and required capital (note 8)</t>
  </si>
  <si>
    <t>NET ASSET VALUE PER SHARE (in pence)</t>
  </si>
  <si>
    <t>Mark to market value movements on core borrowings</t>
  </si>
  <si>
    <t>PRUDENTIAL PLC 2006 PRELIMINARY ANNOUNCEMENT</t>
  </si>
  <si>
    <t>Bulk annuity reinsurance from the Scottish</t>
  </si>
  <si>
    <t>Amicable Insurance Fund*</t>
  </si>
  <si>
    <t>Individual and other bulk annuities</t>
  </si>
  <si>
    <t xml:space="preserve">• </t>
  </si>
  <si>
    <t xml:space="preserve">NOTES ON THE STATUTORY IFRS BASIS RESULTS </t>
  </si>
  <si>
    <t>£893m</t>
  </si>
  <si>
    <t>The most significant equity holdings in the Asian operations are in Hong Kong, Singapore and Malaysia. The mean equity return assumptions for those territories at 31 December 2006 were 8.7 per cent (31 December 2005: 8.6 per cent), 9.3 per cent (31 December 2005: 9.3 per cent) and 12.8 per cent (31 December 2005: 12.8 per cent) respectively. To obtain the mean, an average over all simulations of the accumulated return at the end of the projection period is calculated. The annual average return is then calculated by taking the root of the average accumulated return minus 1.</t>
  </si>
  <si>
    <t>O</t>
  </si>
  <si>
    <t>2005 comparative balance sheet</t>
  </si>
  <si>
    <t>Tax expense (note E)</t>
  </si>
  <si>
    <t>Tax attributable to shareholders' profit (note E)</t>
  </si>
  <si>
    <t>Earnings per share (in pence)</t>
  </si>
  <si>
    <t>Based on profit from continuing operations attributable to the equity holders of the Company (note F)</t>
  </si>
  <si>
    <t>Dividends per share (in pence)</t>
  </si>
  <si>
    <t>Operational borrowings attributable to shareholder-financed operations (note I)</t>
  </si>
  <si>
    <t>Borrowings attributable to with-profits funds (note I)</t>
  </si>
  <si>
    <t xml:space="preserve">    Loans and receivables</t>
  </si>
  <si>
    <t>The charge of £53m for restructuring costs comprises £50m recognised on the IFRS basis and an additional £3m recognised on the EEV basis for the shareholders' share of costs incurred by the PAC with-profits sub-fund.  The costs relate to the initiative announced in December 2005 for UK Insurance Operations to work more closely with Egg and M&amp;G.</t>
  </si>
  <si>
    <t>The effects of changes in any one year reflect the combination of the short-term and long-term factors described above.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</si>
</sst>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2" formatCode="General_)"/>
    <numFmt numFmtId="173" formatCode="0.0"/>
    <numFmt numFmtId="174" formatCode="0.0\p\ ;\(0.0\)\p"/>
    <numFmt numFmtId="175" formatCode="_-* #,##0_-;\-* #,##0_-;_-* &quot;-&quot;??_-;_-@_-"/>
    <numFmt numFmtId="176" formatCode="_-* #,##0_-;\(#,##0\);_-* &quot;-&quot;_-;\-@_-"/>
    <numFmt numFmtId="177" formatCode="_-* #,##0_-;\(#,##0\);_-* &quot;-&quot;_-"/>
    <numFmt numFmtId="178" formatCode="#,##0\ ;\(#,##0\)"/>
    <numFmt numFmtId="179" formatCode="#,##0\ ;[Red]\(#,##0\)"/>
    <numFmt numFmtId="180" formatCode="#,##0;\(#,##0\)"/>
    <numFmt numFmtId="181" formatCode="0.0%"/>
    <numFmt numFmtId="182" formatCode="#,##0;\(#,##0\);&quot;-    &quot;"/>
    <numFmt numFmtId="183" formatCode="dd\ mmm\ yyyy"/>
    <numFmt numFmtId="186" formatCode="#,##0\ ;\(#,##0\);&quot;-    &quot;"/>
    <numFmt numFmtId="187" formatCode="#,##0.0\ ;\(#,##0.0\)"/>
    <numFmt numFmtId="189" formatCode="0.0\p\ \ ;\(0.0\)\ \p"/>
    <numFmt numFmtId="192" formatCode="#,##0\ ;\ \(#,##0\)"/>
    <numFmt numFmtId="198" formatCode="\ #,##0.0\ ;\(#,##0.0\)"/>
    <numFmt numFmtId="199" formatCode="_-* #,##0.0_-;\-* #,##0.0_-;_-* &quot;-&quot;??_-;_-@_-"/>
    <numFmt numFmtId="201" formatCode="#,##0.00\p"/>
    <numFmt numFmtId="204" formatCode="#,##0.00;\(#,##0.00\)"/>
    <numFmt numFmtId="206" formatCode="#,##0.0;\(#,##0.0\)"/>
    <numFmt numFmtId="207" formatCode="\ &quot;£&quot;0.0\b\n;\(0.0\)\ \p"/>
    <numFmt numFmtId="212" formatCode="\ 0.0\p\ \ ;\(0.0\)\ \p"/>
    <numFmt numFmtId="213" formatCode="\ \ \ 0.0\p\ \ ;\(0.0\)\ \p"/>
    <numFmt numFmtId="217" formatCode="_-* #,##0\ \ _-;\(#,##0\);_-* &quot;-&quot;_-;\-@_-"/>
    <numFmt numFmtId="219" formatCode="\ &quot;£&quot;0\b\n;\(0\)\ \p"/>
    <numFmt numFmtId="220" formatCode="_-* #,##0\ \ _-;\(#,##0\)\ \ ;_-* &quot;-&quot;_-;\-@_-"/>
    <numFmt numFmtId="225" formatCode="\ 0.0\p\ \ ;\ \(0.0\)\p\ "/>
    <numFmt numFmtId="228" formatCode="\£#,##0_);\(&quot;$&quot;#,##0\)"/>
    <numFmt numFmtId="230" formatCode="_(* #,##0.0_);_(* \(#,##0.0\);_(* &quot;-&quot;?_);_(@_)"/>
    <numFmt numFmtId="231" formatCode="#,##0;\-#,##0;\-"/>
    <numFmt numFmtId="232" formatCode="#,##0.0\p"/>
    <numFmt numFmtId="262" formatCode="#,##0\ ;\(#,##0\);"/>
    <numFmt numFmtId="270" formatCode="dd\ mmm"/>
    <numFmt numFmtId="291" formatCode="_-* #,##0.0_-;\-* #,##0.0_-;_-* ??_-;_-@_-"/>
    <numFmt numFmtId="302" formatCode="\ \ \ 0.0\p;\(0.0\)\ \p"/>
    <numFmt numFmtId="308" formatCode="#,##0\ \ ;\(#,##0\)\ "/>
  </numFmts>
  <fonts count="41">
    <font>
      <sz val="11"/>
      <name val="Arial"/>
      <family val="0"/>
    </font>
    <font>
      <u val="single"/>
      <sz val="15"/>
      <color indexed="36"/>
      <name val="Arial"/>
      <family val="0"/>
    </font>
    <font>
      <u val="single"/>
      <sz val="15"/>
      <color indexed="12"/>
      <name val="Arial"/>
      <family val="0"/>
    </font>
    <font>
      <sz val="12"/>
      <name val="Helv"/>
      <family val="0"/>
    </font>
    <font>
      <b/>
      <sz val="20"/>
      <name val="Arial"/>
      <family val="2"/>
    </font>
    <font>
      <sz val="14"/>
      <name val="Arial"/>
      <family val="2"/>
    </font>
    <font>
      <b/>
      <sz val="14"/>
      <name val="Arial"/>
      <family val="2"/>
    </font>
    <font>
      <b/>
      <sz val="16"/>
      <name val="Arial"/>
      <family val="2"/>
    </font>
    <font>
      <sz val="14"/>
      <name val="Helv"/>
      <family val="0"/>
    </font>
    <font>
      <b/>
      <sz val="18"/>
      <name val="Arial"/>
      <family val="2"/>
    </font>
    <font>
      <u val="single"/>
      <sz val="14"/>
      <name val="Arial"/>
      <family val="2"/>
    </font>
    <font>
      <sz val="14"/>
      <color indexed="12"/>
      <name val="Arial"/>
      <family val="2"/>
    </font>
    <font>
      <b/>
      <u val="single"/>
      <sz val="16"/>
      <name val="Arial"/>
      <family val="2"/>
    </font>
    <font>
      <b/>
      <u val="single"/>
      <sz val="12"/>
      <name val="Arial"/>
      <family val="2"/>
    </font>
    <font>
      <sz val="12"/>
      <name val="Arial"/>
      <family val="2"/>
    </font>
    <font>
      <b/>
      <sz val="12"/>
      <name val="Arial"/>
      <family val="2"/>
    </font>
    <font>
      <b/>
      <sz val="9"/>
      <name val="Arial"/>
      <family val="2"/>
    </font>
    <font>
      <sz val="9"/>
      <name val="Arial"/>
      <family val="2"/>
    </font>
    <font>
      <sz val="10"/>
      <name val="Arial"/>
      <family val="2"/>
    </font>
    <font>
      <b/>
      <sz val="10"/>
      <name val="Arial"/>
      <family val="2"/>
    </font>
    <font>
      <sz val="18"/>
      <name val="Arial"/>
      <family val="2"/>
    </font>
    <font>
      <u val="single"/>
      <sz val="12"/>
      <name val="Arial"/>
      <family val="2"/>
    </font>
    <font>
      <sz val="12"/>
      <color indexed="12"/>
      <name val="Arial"/>
      <family val="2"/>
    </font>
    <font>
      <i/>
      <sz val="12"/>
      <name val="Arial"/>
      <family val="2"/>
    </font>
    <font>
      <b/>
      <sz val="12"/>
      <name val="Helv"/>
      <family val="0"/>
    </font>
    <font>
      <sz val="12"/>
      <color indexed="10"/>
      <name val="Arial"/>
      <family val="2"/>
    </font>
    <font>
      <b/>
      <sz val="12"/>
      <color indexed="10"/>
      <name val="Arial"/>
      <family val="2"/>
    </font>
    <font>
      <strike/>
      <sz val="12"/>
      <name val="Arial"/>
      <family val="2"/>
    </font>
    <font>
      <strike/>
      <sz val="14"/>
      <name val="Arial"/>
      <family val="2"/>
    </font>
    <font>
      <sz val="10"/>
      <name val="Verdana"/>
      <family val="0"/>
    </font>
    <font>
      <u val="single"/>
      <sz val="10"/>
      <color indexed="61"/>
      <name val="Verdana"/>
      <family val="0"/>
    </font>
    <font>
      <u val="single"/>
      <sz val="10"/>
      <color indexed="36"/>
      <name val="Arial"/>
      <family val="0"/>
    </font>
    <font>
      <u val="single"/>
      <sz val="10"/>
      <color indexed="12"/>
      <name val="Verdana"/>
      <family val="0"/>
    </font>
    <font>
      <u val="single"/>
      <sz val="10"/>
      <color indexed="12"/>
      <name val="Arial"/>
      <family val="0"/>
    </font>
    <font>
      <sz val="12"/>
      <color indexed="8"/>
      <name val="Helv"/>
      <family val="0"/>
    </font>
    <font>
      <b/>
      <u val="single"/>
      <sz val="14"/>
      <name val="Arial"/>
      <family val="2"/>
    </font>
    <font>
      <sz val="9"/>
      <color indexed="10"/>
      <name val="Arial"/>
      <family val="2"/>
    </font>
    <font>
      <u val="single"/>
      <sz val="10"/>
      <name val="Arial"/>
      <family val="2"/>
    </font>
    <font>
      <b/>
      <i/>
      <u val="single"/>
      <sz val="10"/>
      <name val="Arial"/>
      <family val="2"/>
    </font>
    <font>
      <i/>
      <u val="single"/>
      <sz val="10"/>
      <name val="Arial"/>
      <family val="2"/>
    </font>
    <font>
      <b/>
      <sz val="11"/>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8" fillId="0" borderId="0">
      <alignment/>
      <protection/>
    </xf>
    <xf numFmtId="0" fontId="29" fillId="0" borderId="0">
      <alignment/>
      <protection/>
    </xf>
    <xf numFmtId="0" fontId="0" fillId="0" borderId="0" applyAlignment="0" applyProtection="0"/>
    <xf numFmtId="0" fontId="3" fillId="0" borderId="0">
      <alignment/>
      <protection/>
    </xf>
    <xf numFmtId="9" fontId="0" fillId="0" borderId="0" applyFont="0" applyFill="0" applyBorder="0" applyAlignment="0" applyProtection="0"/>
  </cellStyleXfs>
  <cellXfs count="1079">
    <xf numFmtId="0" fontId="0" fillId="0" borderId="0" xfId="0" applyAlignment="1">
      <alignment/>
    </xf>
    <xf numFmtId="172" fontId="4" fillId="0" borderId="0" xfId="24" applyNumberFormat="1" applyFont="1" applyBorder="1" applyAlignment="1" applyProtection="1">
      <alignment vertical="center"/>
      <protection/>
    </xf>
    <xf numFmtId="0" fontId="5" fillId="0" borderId="0" xfId="24" applyFont="1" applyBorder="1" applyAlignment="1">
      <alignment vertical="center"/>
      <protection/>
    </xf>
    <xf numFmtId="0" fontId="5" fillId="0" borderId="0" xfId="24" applyFont="1" applyAlignment="1">
      <alignment vertical="center"/>
      <protection/>
    </xf>
    <xf numFmtId="0" fontId="6" fillId="0" borderId="0" xfId="24" applyFont="1" applyAlignment="1">
      <alignment vertical="center"/>
      <protection/>
    </xf>
    <xf numFmtId="0" fontId="6" fillId="0" borderId="0" xfId="24" applyFont="1" applyFill="1" applyAlignment="1">
      <alignment horizontal="right" vertical="center"/>
      <protection/>
    </xf>
    <xf numFmtId="0" fontId="5" fillId="0" borderId="0" xfId="24" applyFont="1" applyFill="1" applyAlignment="1">
      <alignment vertical="center"/>
      <protection/>
    </xf>
    <xf numFmtId="0" fontId="5" fillId="0" borderId="0" xfId="24" applyFont="1" applyFill="1">
      <alignment/>
      <protection/>
    </xf>
    <xf numFmtId="0" fontId="5" fillId="0" borderId="0" xfId="24" applyFont="1">
      <alignment/>
      <protection/>
    </xf>
    <xf numFmtId="182" fontId="5" fillId="0" borderId="0" xfId="24" applyNumberFormat="1" applyFont="1" applyBorder="1" applyAlignment="1" applyProtection="1">
      <alignment horizontal="right"/>
      <protection/>
    </xf>
    <xf numFmtId="182" fontId="5" fillId="0" borderId="0" xfId="24" applyNumberFormat="1" applyFont="1" applyAlignment="1" applyProtection="1">
      <alignment horizontal="right"/>
      <protection/>
    </xf>
    <xf numFmtId="0" fontId="5" fillId="0" borderId="0" xfId="24" applyFont="1" applyBorder="1">
      <alignment/>
      <protection/>
    </xf>
    <xf numFmtId="0" fontId="5" fillId="0" borderId="0" xfId="24" applyFont="1" applyAlignment="1">
      <alignment horizontal="right"/>
      <protection/>
    </xf>
    <xf numFmtId="0" fontId="5" fillId="0" borderId="1" xfId="24" applyFont="1" applyBorder="1">
      <alignment/>
      <protection/>
    </xf>
    <xf numFmtId="0" fontId="6" fillId="0" borderId="0" xfId="24" applyFont="1">
      <alignment/>
      <protection/>
    </xf>
    <xf numFmtId="0" fontId="5" fillId="0" borderId="0" xfId="24" applyFont="1" applyFill="1" applyBorder="1">
      <alignment/>
      <protection/>
    </xf>
    <xf numFmtId="0" fontId="6" fillId="0" borderId="0" xfId="24" applyFont="1" applyFill="1" applyBorder="1">
      <alignment/>
      <protection/>
    </xf>
    <xf numFmtId="178" fontId="6" fillId="0" borderId="0" xfId="24" applyNumberFormat="1" applyFont="1">
      <alignment/>
      <protection/>
    </xf>
    <xf numFmtId="182" fontId="5" fillId="0" borderId="0" xfId="24" applyNumberFormat="1" applyFont="1" applyFill="1" applyBorder="1" applyAlignment="1">
      <alignment horizontal="right"/>
      <protection/>
    </xf>
    <xf numFmtId="0" fontId="5" fillId="0" borderId="1" xfId="24" applyFont="1" applyFill="1" applyBorder="1">
      <alignment/>
      <protection/>
    </xf>
    <xf numFmtId="0" fontId="6" fillId="0" borderId="1" xfId="24" applyFont="1" applyFill="1" applyBorder="1">
      <alignment/>
      <protection/>
    </xf>
    <xf numFmtId="0" fontId="6" fillId="0" borderId="0" xfId="24" applyFont="1" applyBorder="1" applyAlignment="1">
      <alignment horizontal="right"/>
      <protection/>
    </xf>
    <xf numFmtId="0" fontId="5" fillId="0" borderId="0" xfId="24" applyFont="1" applyBorder="1" applyAlignment="1">
      <alignment horizontal="right"/>
      <protection/>
    </xf>
    <xf numFmtId="0" fontId="8" fillId="0" borderId="0" xfId="24" applyFont="1">
      <alignment/>
      <protection/>
    </xf>
    <xf numFmtId="176" fontId="5" fillId="0" borderId="0" xfId="24" applyNumberFormat="1" applyFont="1" applyBorder="1">
      <alignment/>
      <protection/>
    </xf>
    <xf numFmtId="37" fontId="5" fillId="0" borderId="0" xfId="24" applyNumberFormat="1" applyFont="1" applyBorder="1">
      <alignment/>
      <protection/>
    </xf>
    <xf numFmtId="37" fontId="5" fillId="0" borderId="0" xfId="24" applyNumberFormat="1" applyFont="1" applyBorder="1" applyAlignment="1">
      <alignment/>
      <protection/>
    </xf>
    <xf numFmtId="172" fontId="6" fillId="0" borderId="0" xfId="24" applyNumberFormat="1" applyFont="1" applyBorder="1" applyAlignment="1" applyProtection="1">
      <alignment vertical="center"/>
      <protection/>
    </xf>
    <xf numFmtId="0" fontId="6" fillId="0" borderId="0" xfId="24" applyFont="1" applyBorder="1">
      <alignment/>
      <protection/>
    </xf>
    <xf numFmtId="0" fontId="5" fillId="0" borderId="0" xfId="24" applyFont="1" applyBorder="1" applyAlignment="1">
      <alignment horizontal="left"/>
      <protection/>
    </xf>
    <xf numFmtId="178" fontId="5" fillId="0" borderId="0" xfId="24" applyNumberFormat="1" applyFont="1" applyBorder="1">
      <alignment/>
      <protection/>
    </xf>
    <xf numFmtId="0" fontId="5" fillId="0" borderId="2" xfId="24" applyFont="1" applyFill="1" applyBorder="1">
      <alignment/>
      <protection/>
    </xf>
    <xf numFmtId="182" fontId="6" fillId="0" borderId="0" xfId="24" applyNumberFormat="1" applyFont="1" applyBorder="1" applyAlignment="1">
      <alignment horizontal="right"/>
      <protection/>
    </xf>
    <xf numFmtId="182" fontId="5" fillId="0" borderId="0" xfId="24" applyNumberFormat="1" applyFont="1" applyBorder="1" applyAlignment="1">
      <alignment horizontal="right"/>
      <protection/>
    </xf>
    <xf numFmtId="0" fontId="7" fillId="0" borderId="0" xfId="24" applyFont="1" applyFill="1" applyBorder="1">
      <alignment/>
      <protection/>
    </xf>
    <xf numFmtId="0" fontId="5" fillId="0" borderId="0" xfId="24" applyFont="1" applyFill="1" applyAlignment="1">
      <alignment/>
      <protection/>
    </xf>
    <xf numFmtId="37" fontId="5" fillId="0" borderId="0" xfId="24" applyNumberFormat="1" applyFont="1">
      <alignment/>
      <protection/>
    </xf>
    <xf numFmtId="37" fontId="6" fillId="0" borderId="0" xfId="24" applyNumberFormat="1" applyFont="1">
      <alignment/>
      <protection/>
    </xf>
    <xf numFmtId="0" fontId="6" fillId="0" borderId="0" xfId="24" applyFont="1" applyBorder="1" applyAlignment="1">
      <alignment vertical="center"/>
      <protection/>
    </xf>
    <xf numFmtId="0" fontId="10" fillId="0" borderId="0" xfId="24" applyFont="1" applyAlignment="1">
      <alignment horizontal="center"/>
      <protection/>
    </xf>
    <xf numFmtId="172" fontId="5" fillId="0" borderId="0" xfId="24" applyNumberFormat="1" applyFont="1" applyBorder="1" applyProtection="1">
      <alignment/>
      <protection/>
    </xf>
    <xf numFmtId="0" fontId="6" fillId="0" borderId="0" xfId="24" applyFont="1" applyBorder="1" applyAlignment="1">
      <alignment horizontal="left"/>
      <protection/>
    </xf>
    <xf numFmtId="172" fontId="5" fillId="0" borderId="1" xfId="24" applyNumberFormat="1" applyFont="1" applyBorder="1" applyProtection="1">
      <alignment/>
      <protection/>
    </xf>
    <xf numFmtId="0" fontId="5" fillId="0" borderId="0" xfId="24" applyFont="1" applyAlignment="1">
      <alignment horizontal="left"/>
      <protection/>
    </xf>
    <xf numFmtId="0" fontId="5" fillId="0" borderId="0" xfId="0" applyFont="1" applyBorder="1" applyAlignment="1">
      <alignment/>
    </xf>
    <xf numFmtId="0" fontId="5" fillId="0" borderId="0" xfId="24" applyFont="1" applyBorder="1" applyAlignment="1">
      <alignment horizontal="right" vertical="center"/>
      <protection/>
    </xf>
    <xf numFmtId="37" fontId="5" fillId="0" borderId="0" xfId="24" applyNumberFormat="1" applyFont="1" applyAlignment="1">
      <alignment/>
      <protection/>
    </xf>
    <xf numFmtId="37" fontId="5" fillId="0" borderId="0" xfId="24" applyNumberFormat="1" applyFont="1" applyAlignment="1">
      <alignment horizontal="right"/>
      <protection/>
    </xf>
    <xf numFmtId="172" fontId="6" fillId="0" borderId="0" xfId="24" applyNumberFormat="1" applyFont="1" applyBorder="1" applyAlignment="1" applyProtection="1">
      <alignment horizontal="left"/>
      <protection/>
    </xf>
    <xf numFmtId="0" fontId="11" fillId="0" borderId="0" xfId="24" applyFont="1">
      <alignment/>
      <protection/>
    </xf>
    <xf numFmtId="172" fontId="10" fillId="0" borderId="3" xfId="24" applyNumberFormat="1" applyFont="1" applyBorder="1" applyProtection="1">
      <alignment/>
      <protection/>
    </xf>
    <xf numFmtId="0" fontId="5" fillId="0" borderId="0" xfId="0" applyFont="1" applyAlignment="1">
      <alignment/>
    </xf>
    <xf numFmtId="0" fontId="7" fillId="0" borderId="0" xfId="0" applyFont="1" applyAlignment="1">
      <alignment/>
    </xf>
    <xf numFmtId="37" fontId="5" fillId="0" borderId="0" xfId="24" applyNumberFormat="1" applyFont="1" applyAlignment="1">
      <alignment horizontal="left"/>
      <protection/>
    </xf>
    <xf numFmtId="172" fontId="6" fillId="0" borderId="1" xfId="24" applyNumberFormat="1" applyFont="1" applyFill="1" applyBorder="1" applyAlignment="1" applyProtection="1" quotePrefix="1">
      <alignment horizontal="right" wrapText="1"/>
      <protection/>
    </xf>
    <xf numFmtId="0" fontId="5" fillId="0" borderId="0" xfId="24" applyFont="1" applyAlignment="1">
      <alignment vertical="top"/>
      <protection/>
    </xf>
    <xf numFmtId="0" fontId="13" fillId="0" borderId="0" xfId="24" applyFont="1">
      <alignment/>
      <protection/>
    </xf>
    <xf numFmtId="0" fontId="14" fillId="0" borderId="0" xfId="24" applyFont="1">
      <alignment/>
      <protection/>
    </xf>
    <xf numFmtId="180" fontId="15" fillId="0" borderId="0" xfId="24" applyNumberFormat="1" applyFont="1" applyAlignment="1" applyProtection="1">
      <alignment horizontal="right"/>
      <protection/>
    </xf>
    <xf numFmtId="182" fontId="14" fillId="0" borderId="0" xfId="24" applyNumberFormat="1" applyFont="1" applyAlignment="1" applyProtection="1">
      <alignment horizontal="right"/>
      <protection/>
    </xf>
    <xf numFmtId="0" fontId="14" fillId="0" borderId="0" xfId="24" applyFont="1" applyBorder="1">
      <alignment/>
      <protection/>
    </xf>
    <xf numFmtId="172" fontId="6" fillId="0" borderId="1" xfId="24" applyNumberFormat="1" applyFont="1" applyFill="1" applyBorder="1" applyAlignment="1" applyProtection="1">
      <alignment horizontal="right" wrapText="1"/>
      <protection/>
    </xf>
    <xf numFmtId="0" fontId="6" fillId="0" borderId="1" xfId="24" applyFont="1" applyBorder="1" applyAlignment="1">
      <alignment horizontal="right" wrapText="1"/>
      <protection/>
    </xf>
    <xf numFmtId="0" fontId="5" fillId="0" borderId="0" xfId="0" applyFont="1" applyAlignment="1">
      <alignment vertical="top"/>
    </xf>
    <xf numFmtId="0" fontId="4" fillId="0" borderId="0" xfId="24" applyFont="1" applyFill="1" applyAlignment="1">
      <alignment/>
      <protection/>
    </xf>
    <xf numFmtId="37" fontId="5" fillId="0" borderId="0" xfId="24" applyNumberFormat="1" applyFont="1" applyFill="1" applyAlignment="1">
      <alignment/>
      <protection/>
    </xf>
    <xf numFmtId="0" fontId="6" fillId="0" borderId="0" xfId="24" applyFont="1" applyFill="1" applyAlignment="1">
      <alignment/>
      <protection/>
    </xf>
    <xf numFmtId="0" fontId="6" fillId="0" borderId="1" xfId="24" applyFont="1" applyFill="1" applyBorder="1" applyAlignment="1">
      <alignment/>
      <protection/>
    </xf>
    <xf numFmtId="0" fontId="17" fillId="0" borderId="0" xfId="0" applyNumberFormat="1" applyFont="1" applyAlignment="1">
      <alignment horizontal="left" vertical="top" wrapText="1"/>
    </xf>
    <xf numFmtId="0" fontId="16" fillId="0" borderId="0" xfId="0" applyFont="1" applyAlignment="1">
      <alignment horizontal="right" vertical="top"/>
    </xf>
    <xf numFmtId="49" fontId="19" fillId="0" borderId="3" xfId="0" applyNumberFormat="1" applyFont="1" applyBorder="1" applyAlignment="1">
      <alignment horizontal="right" vertical="top"/>
    </xf>
    <xf numFmtId="49" fontId="19" fillId="0" borderId="0" xfId="0" applyNumberFormat="1" applyFont="1" applyBorder="1" applyAlignment="1">
      <alignment horizontal="right" vertical="top"/>
    </xf>
    <xf numFmtId="0" fontId="18" fillId="0" borderId="0" xfId="0" applyFont="1" applyAlignment="1">
      <alignment vertical="top"/>
    </xf>
    <xf numFmtId="180" fontId="18" fillId="0" borderId="0" xfId="0" applyNumberFormat="1" applyFont="1" applyAlignment="1">
      <alignment vertical="top"/>
    </xf>
    <xf numFmtId="0" fontId="18" fillId="0" borderId="0" xfId="24" applyFont="1">
      <alignment/>
      <protection/>
    </xf>
    <xf numFmtId="0" fontId="5" fillId="0" borderId="0" xfId="0" applyFont="1" applyFill="1" applyAlignment="1">
      <alignment vertical="top"/>
    </xf>
    <xf numFmtId="0" fontId="6" fillId="0" borderId="0" xfId="0" applyNumberFormat="1" applyFont="1" applyAlignment="1">
      <alignment horizontal="left" vertical="top" wrapText="1"/>
    </xf>
    <xf numFmtId="0" fontId="0" fillId="0" borderId="0" xfId="0" applyAlignment="1">
      <alignment horizontal="justify" wrapText="1"/>
    </xf>
    <xf numFmtId="0" fontId="5" fillId="0" borderId="0" xfId="24" applyFont="1" applyAlignment="1">
      <alignment horizontal="left" vertical="center"/>
      <protection/>
    </xf>
    <xf numFmtId="180" fontId="18" fillId="0" borderId="0" xfId="0" applyNumberFormat="1" applyFont="1" applyFill="1" applyAlignment="1">
      <alignment horizontal="right" vertical="top"/>
    </xf>
    <xf numFmtId="180" fontId="18" fillId="0" borderId="0" xfId="0" applyNumberFormat="1" applyFont="1" applyFill="1" applyAlignment="1">
      <alignment vertical="top"/>
    </xf>
    <xf numFmtId="180" fontId="18" fillId="0" borderId="0" xfId="0" applyNumberFormat="1" applyFont="1" applyBorder="1" applyAlignment="1">
      <alignment vertical="top"/>
    </xf>
    <xf numFmtId="180" fontId="18" fillId="0" borderId="0" xfId="0" applyNumberFormat="1" applyFont="1" applyAlignment="1">
      <alignment horizontal="right" vertical="top"/>
    </xf>
    <xf numFmtId="181" fontId="18" fillId="0" borderId="0" xfId="25" applyNumberFormat="1" applyFont="1" applyAlignment="1">
      <alignment horizontal="right" vertical="top"/>
    </xf>
    <xf numFmtId="180" fontId="18" fillId="0" borderId="0" xfId="0" applyNumberFormat="1" applyFont="1" applyAlignment="1" quotePrefix="1">
      <alignment horizontal="right" vertical="top"/>
    </xf>
    <xf numFmtId="0" fontId="18" fillId="0" borderId="0" xfId="0" applyFont="1" applyFill="1" applyAlignment="1">
      <alignment vertical="top"/>
    </xf>
    <xf numFmtId="49" fontId="19" fillId="0" borderId="0" xfId="0" applyNumberFormat="1" applyFont="1" applyFill="1" applyAlignment="1">
      <alignment horizontal="right"/>
    </xf>
    <xf numFmtId="172" fontId="9" fillId="0" borderId="0" xfId="24" applyNumberFormat="1" applyFont="1" applyBorder="1" applyAlignment="1" applyProtection="1">
      <alignment vertical="center"/>
      <protection/>
    </xf>
    <xf numFmtId="0" fontId="20" fillId="0" borderId="0" xfId="24" applyFont="1">
      <alignment/>
      <protection/>
    </xf>
    <xf numFmtId="0" fontId="9" fillId="0" borderId="0" xfId="24" applyFont="1">
      <alignment/>
      <protection/>
    </xf>
    <xf numFmtId="0" fontId="20" fillId="0" borderId="1" xfId="24" applyFont="1" applyBorder="1">
      <alignment/>
      <protection/>
    </xf>
    <xf numFmtId="0" fontId="6" fillId="0" borderId="0" xfId="24" applyFont="1" applyFill="1">
      <alignment/>
      <protection/>
    </xf>
    <xf numFmtId="172" fontId="15" fillId="0" borderId="1" xfId="24" applyNumberFormat="1" applyFont="1" applyFill="1" applyBorder="1" applyAlignment="1" applyProtection="1" quotePrefix="1">
      <alignment horizontal="right" wrapText="1"/>
      <protection/>
    </xf>
    <xf numFmtId="172" fontId="14" fillId="0" borderId="1" xfId="24" applyNumberFormat="1" applyFont="1" applyFill="1" applyBorder="1" applyAlignment="1" applyProtection="1">
      <alignment horizontal="right" wrapText="1"/>
      <protection/>
    </xf>
    <xf numFmtId="37" fontId="14" fillId="0" borderId="0" xfId="24" applyNumberFormat="1" applyFont="1" applyAlignment="1">
      <alignment/>
      <protection/>
    </xf>
    <xf numFmtId="37" fontId="14" fillId="0" borderId="0" xfId="24" applyNumberFormat="1" applyFont="1">
      <alignment/>
      <protection/>
    </xf>
    <xf numFmtId="0" fontId="14" fillId="0" borderId="0" xfId="0" applyFont="1" applyAlignment="1">
      <alignment/>
    </xf>
    <xf numFmtId="0" fontId="14" fillId="0" borderId="0" xfId="24" applyFont="1" applyAlignment="1">
      <alignment horizontal="right"/>
      <protection/>
    </xf>
    <xf numFmtId="0" fontId="14" fillId="0" borderId="0" xfId="24" applyFont="1" applyFill="1" applyBorder="1">
      <alignment/>
      <protection/>
    </xf>
    <xf numFmtId="217" fontId="15" fillId="0" borderId="0" xfId="24" applyNumberFormat="1" applyFont="1">
      <alignment/>
      <protection/>
    </xf>
    <xf numFmtId="0" fontId="14" fillId="0" borderId="3" xfId="24" applyFont="1" applyFill="1" applyBorder="1">
      <alignment/>
      <protection/>
    </xf>
    <xf numFmtId="217" fontId="15" fillId="0" borderId="3" xfId="24" applyNumberFormat="1" applyFont="1" applyBorder="1">
      <alignment/>
      <protection/>
    </xf>
    <xf numFmtId="220" fontId="15" fillId="0" borderId="3" xfId="24" applyNumberFormat="1" applyFont="1" applyBorder="1">
      <alignment/>
      <protection/>
    </xf>
    <xf numFmtId="220" fontId="15" fillId="0" borderId="0" xfId="24" applyNumberFormat="1" applyFont="1" applyBorder="1">
      <alignment/>
      <protection/>
    </xf>
    <xf numFmtId="37" fontId="14" fillId="0" borderId="0" xfId="24" applyNumberFormat="1" applyFont="1" applyBorder="1" applyAlignment="1" applyProtection="1">
      <alignment horizontal="left"/>
      <protection/>
    </xf>
    <xf numFmtId="37" fontId="14" fillId="0" borderId="3" xfId="24" applyNumberFormat="1" applyFont="1" applyBorder="1" applyAlignment="1" applyProtection="1">
      <alignment horizontal="left"/>
      <protection/>
    </xf>
    <xf numFmtId="0" fontId="14" fillId="0" borderId="3" xfId="24" applyFont="1" applyBorder="1">
      <alignment/>
      <protection/>
    </xf>
    <xf numFmtId="0" fontId="14" fillId="0" borderId="4" xfId="24" applyFont="1" applyFill="1" applyBorder="1">
      <alignment/>
      <protection/>
    </xf>
    <xf numFmtId="180" fontId="15" fillId="0" borderId="0" xfId="24" applyNumberFormat="1" applyFont="1">
      <alignment/>
      <protection/>
    </xf>
    <xf numFmtId="213" fontId="15" fillId="0" borderId="0" xfId="24" applyNumberFormat="1" applyFont="1" applyFill="1" applyBorder="1" applyAlignment="1">
      <alignment horizontal="right"/>
      <protection/>
    </xf>
    <xf numFmtId="0" fontId="14" fillId="0" borderId="1" xfId="24" applyFont="1" applyFill="1" applyBorder="1">
      <alignment/>
      <protection/>
    </xf>
    <xf numFmtId="207" fontId="15" fillId="0" borderId="1" xfId="24" applyNumberFormat="1" applyFont="1" applyFill="1" applyBorder="1" applyAlignment="1">
      <alignment horizontal="right"/>
      <protection/>
    </xf>
    <xf numFmtId="172" fontId="15" fillId="0" borderId="0" xfId="24" applyNumberFormat="1" applyFont="1" applyBorder="1" applyAlignment="1" applyProtection="1">
      <alignment horizontal="left"/>
      <protection/>
    </xf>
    <xf numFmtId="0" fontId="15" fillId="0" borderId="0" xfId="24" applyFont="1" applyAlignment="1">
      <alignment horizontal="right"/>
      <protection/>
    </xf>
    <xf numFmtId="0" fontId="15" fillId="0" borderId="1" xfId="24" applyFont="1" applyBorder="1" applyAlignment="1">
      <alignment horizontal="left"/>
      <protection/>
    </xf>
    <xf numFmtId="37" fontId="14" fillId="0" borderId="1" xfId="24" applyNumberFormat="1" applyFont="1" applyBorder="1">
      <alignment/>
      <protection/>
    </xf>
    <xf numFmtId="37" fontId="15" fillId="0" borderId="0" xfId="24" applyNumberFormat="1" applyFont="1">
      <alignment/>
      <protection/>
    </xf>
    <xf numFmtId="178" fontId="15" fillId="0" borderId="0" xfId="24" applyNumberFormat="1" applyFont="1">
      <alignment/>
      <protection/>
    </xf>
    <xf numFmtId="178" fontId="14" fillId="0" borderId="0" xfId="24" applyNumberFormat="1" applyFont="1">
      <alignment/>
      <protection/>
    </xf>
    <xf numFmtId="37" fontId="14" fillId="0" borderId="5" xfId="24" applyNumberFormat="1" applyFont="1" applyBorder="1">
      <alignment/>
      <protection/>
    </xf>
    <xf numFmtId="0" fontId="14" fillId="0" borderId="0" xfId="24" applyFont="1" applyFill="1">
      <alignment/>
      <protection/>
    </xf>
    <xf numFmtId="0" fontId="14" fillId="0" borderId="0" xfId="24" applyNumberFormat="1" applyFont="1">
      <alignment/>
      <protection/>
    </xf>
    <xf numFmtId="37" fontId="14" fillId="0" borderId="3" xfId="24" applyNumberFormat="1" applyFont="1" applyBorder="1">
      <alignment/>
      <protection/>
    </xf>
    <xf numFmtId="178" fontId="15" fillId="0" borderId="3" xfId="24" applyNumberFormat="1" applyFont="1" applyBorder="1">
      <alignment/>
      <protection/>
    </xf>
    <xf numFmtId="178" fontId="14" fillId="0" borderId="3" xfId="24" applyNumberFormat="1" applyFont="1" applyBorder="1">
      <alignment/>
      <protection/>
    </xf>
    <xf numFmtId="37" fontId="14" fillId="0" borderId="0" xfId="24" applyNumberFormat="1" applyFont="1" applyBorder="1">
      <alignment/>
      <protection/>
    </xf>
    <xf numFmtId="178" fontId="14" fillId="0" borderId="0" xfId="24" applyNumberFormat="1" applyFont="1" applyBorder="1">
      <alignment/>
      <protection/>
    </xf>
    <xf numFmtId="0" fontId="14" fillId="0" borderId="0" xfId="24" applyFont="1" applyBorder="1" applyAlignment="1">
      <alignment horizontal="left"/>
      <protection/>
    </xf>
    <xf numFmtId="0" fontId="14" fillId="0" borderId="0" xfId="0" applyFont="1" applyAlignment="1">
      <alignment horizontal="justify" vertical="top" wrapText="1"/>
    </xf>
    <xf numFmtId="172" fontId="14" fillId="0" borderId="0" xfId="24" applyNumberFormat="1" applyFont="1" applyBorder="1" applyAlignment="1" applyProtection="1">
      <alignment horizontal="left"/>
      <protection/>
    </xf>
    <xf numFmtId="0" fontId="15" fillId="0" borderId="2" xfId="24" applyFont="1" applyBorder="1" applyAlignment="1">
      <alignment horizontal="left"/>
      <protection/>
    </xf>
    <xf numFmtId="37" fontId="14" fillId="0" borderId="2" xfId="24" applyNumberFormat="1" applyFont="1" applyBorder="1">
      <alignment/>
      <protection/>
    </xf>
    <xf numFmtId="178" fontId="15" fillId="0" borderId="2" xfId="24" applyNumberFormat="1" applyFont="1" applyBorder="1">
      <alignment/>
      <protection/>
    </xf>
    <xf numFmtId="0" fontId="15" fillId="0" borderId="0" xfId="24" applyFont="1" applyFill="1" applyBorder="1">
      <alignment/>
      <protection/>
    </xf>
    <xf numFmtId="37" fontId="14" fillId="0" borderId="0" xfId="24" applyNumberFormat="1" applyFont="1" applyAlignment="1">
      <alignment horizontal="left"/>
      <protection/>
    </xf>
    <xf numFmtId="172" fontId="14" fillId="0" borderId="3" xfId="24" applyNumberFormat="1" applyFont="1" applyBorder="1" applyAlignment="1" applyProtection="1">
      <alignment horizontal="left"/>
      <protection/>
    </xf>
    <xf numFmtId="37" fontId="15" fillId="0" borderId="0" xfId="24" applyNumberFormat="1" applyFont="1" applyAlignment="1">
      <alignment horizontal="right"/>
      <protection/>
    </xf>
    <xf numFmtId="37" fontId="14" fillId="0" borderId="0" xfId="24" applyNumberFormat="1" applyFont="1" applyAlignment="1">
      <alignment horizontal="right"/>
      <protection/>
    </xf>
    <xf numFmtId="37" fontId="21" fillId="0" borderId="0" xfId="24" applyNumberFormat="1" applyFont="1">
      <alignment/>
      <protection/>
    </xf>
    <xf numFmtId="37" fontId="14" fillId="0" borderId="0" xfId="24" applyNumberFormat="1" applyFont="1" applyAlignment="1">
      <alignment horizontal="right" wrapText="1"/>
      <protection/>
    </xf>
    <xf numFmtId="37" fontId="13" fillId="0" borderId="0" xfId="24" applyNumberFormat="1" applyFont="1">
      <alignment/>
      <protection/>
    </xf>
    <xf numFmtId="178" fontId="14" fillId="0" borderId="0" xfId="24" applyNumberFormat="1" applyFont="1" applyBorder="1" applyProtection="1">
      <alignment/>
      <protection/>
    </xf>
    <xf numFmtId="37" fontId="15" fillId="0" borderId="2" xfId="24" applyNumberFormat="1" applyFont="1" applyBorder="1">
      <alignment/>
      <protection/>
    </xf>
    <xf numFmtId="37" fontId="15" fillId="0" borderId="0" xfId="24" applyNumberFormat="1" applyFont="1" applyBorder="1">
      <alignment/>
      <protection/>
    </xf>
    <xf numFmtId="172" fontId="14" fillId="0" borderId="3" xfId="24" applyNumberFormat="1" applyFont="1" applyBorder="1" applyProtection="1">
      <alignment/>
      <protection/>
    </xf>
    <xf numFmtId="0" fontId="14" fillId="0" borderId="3" xfId="0" applyFont="1" applyBorder="1" applyAlignment="1">
      <alignment/>
    </xf>
    <xf numFmtId="172" fontId="14" fillId="0" borderId="3" xfId="0" applyNumberFormat="1" applyFont="1" applyFill="1" applyBorder="1" applyAlignment="1" applyProtection="1">
      <alignment horizontal="right"/>
      <protection/>
    </xf>
    <xf numFmtId="178" fontId="15" fillId="0" borderId="0" xfId="0" applyNumberFormat="1" applyFont="1" applyAlignment="1">
      <alignment/>
    </xf>
    <xf numFmtId="178" fontId="14" fillId="0" borderId="0" xfId="0" applyNumberFormat="1" applyFont="1" applyAlignment="1">
      <alignment/>
    </xf>
    <xf numFmtId="0" fontId="15" fillId="0" borderId="5" xfId="0" applyFont="1" applyBorder="1" applyAlignment="1">
      <alignment/>
    </xf>
    <xf numFmtId="0" fontId="14" fillId="0" borderId="5" xfId="0" applyFont="1" applyBorder="1" applyAlignment="1">
      <alignment/>
    </xf>
    <xf numFmtId="178" fontId="15" fillId="0" borderId="5" xfId="0" applyNumberFormat="1" applyFont="1" applyBorder="1" applyAlignment="1">
      <alignment/>
    </xf>
    <xf numFmtId="178" fontId="14" fillId="0" borderId="5" xfId="0" applyNumberFormat="1" applyFont="1" applyBorder="1" applyAlignment="1">
      <alignment/>
    </xf>
    <xf numFmtId="178" fontId="14" fillId="0" borderId="0" xfId="0" applyNumberFormat="1" applyFont="1" applyBorder="1" applyAlignment="1">
      <alignment/>
    </xf>
    <xf numFmtId="0" fontId="14" fillId="0" borderId="0" xfId="0" applyNumberFormat="1" applyFont="1" applyAlignment="1">
      <alignment/>
    </xf>
    <xf numFmtId="178" fontId="15" fillId="0" borderId="0" xfId="0" applyNumberFormat="1" applyFont="1" applyBorder="1" applyAlignment="1">
      <alignment/>
    </xf>
    <xf numFmtId="172" fontId="14" fillId="0" borderId="1" xfId="24" applyNumberFormat="1" applyFont="1" applyBorder="1" applyProtection="1">
      <alignment/>
      <protection/>
    </xf>
    <xf numFmtId="172" fontId="14" fillId="0" borderId="0" xfId="24" applyNumberFormat="1" applyFont="1" applyBorder="1" applyProtection="1">
      <alignment/>
      <protection/>
    </xf>
    <xf numFmtId="178" fontId="14" fillId="0" borderId="0" xfId="24" applyNumberFormat="1" applyFont="1" applyBorder="1" applyAlignment="1" applyProtection="1">
      <alignment horizontal="right"/>
      <protection/>
    </xf>
    <xf numFmtId="178" fontId="15" fillId="0" borderId="0" xfId="24" applyNumberFormat="1" applyFont="1" applyBorder="1" applyAlignment="1" applyProtection="1">
      <alignment horizontal="right"/>
      <protection/>
    </xf>
    <xf numFmtId="178" fontId="15" fillId="0" borderId="0" xfId="24" applyNumberFormat="1" applyFont="1" applyBorder="1" applyProtection="1">
      <alignment/>
      <protection/>
    </xf>
    <xf numFmtId="178" fontId="14" fillId="0" borderId="0" xfId="24" applyNumberFormat="1" applyFont="1" applyBorder="1" applyAlignment="1" applyProtection="1">
      <alignment/>
      <protection/>
    </xf>
    <xf numFmtId="178" fontId="15" fillId="0" borderId="0" xfId="24" applyNumberFormat="1" applyFont="1" applyBorder="1" applyAlignment="1" applyProtection="1">
      <alignment/>
      <protection/>
    </xf>
    <xf numFmtId="172" fontId="14" fillId="0" borderId="5" xfId="24" applyNumberFormat="1" applyFont="1" applyBorder="1" applyProtection="1">
      <alignment/>
      <protection/>
    </xf>
    <xf numFmtId="0" fontId="14" fillId="0" borderId="5" xfId="24" applyFont="1" applyBorder="1">
      <alignment/>
      <protection/>
    </xf>
    <xf numFmtId="178" fontId="14" fillId="0" borderId="5" xfId="24" applyNumberFormat="1" applyFont="1" applyBorder="1" applyProtection="1">
      <alignment/>
      <protection/>
    </xf>
    <xf numFmtId="178" fontId="15" fillId="0" borderId="5" xfId="24" applyNumberFormat="1" applyFont="1" applyBorder="1" applyProtection="1">
      <alignment/>
      <protection/>
    </xf>
    <xf numFmtId="178" fontId="14" fillId="0" borderId="0" xfId="24" applyNumberFormat="1" applyFont="1" applyFill="1" applyBorder="1" applyProtection="1">
      <alignment/>
      <protection/>
    </xf>
    <xf numFmtId="172" fontId="14" fillId="0" borderId="5" xfId="24" applyNumberFormat="1" applyFont="1" applyBorder="1" applyAlignment="1" applyProtection="1">
      <alignment horizontal="left"/>
      <protection/>
    </xf>
    <xf numFmtId="0" fontId="14" fillId="0" borderId="0" xfId="24" applyFont="1" applyAlignment="1">
      <alignment horizontal="justify" vertical="top" wrapText="1"/>
      <protection/>
    </xf>
    <xf numFmtId="172" fontId="13" fillId="0" borderId="0" xfId="24" applyNumberFormat="1" applyFont="1" applyBorder="1" applyProtection="1">
      <alignment/>
      <protection/>
    </xf>
    <xf numFmtId="37" fontId="15" fillId="0" borderId="5" xfId="24" applyNumberFormat="1" applyFont="1" applyBorder="1">
      <alignment/>
      <protection/>
    </xf>
    <xf numFmtId="37" fontId="14" fillId="0" borderId="0" xfId="24" applyNumberFormat="1" applyFont="1" applyFill="1">
      <alignment/>
      <protection/>
    </xf>
    <xf numFmtId="37" fontId="15" fillId="0" borderId="1" xfId="24" applyNumberFormat="1" applyFont="1" applyBorder="1">
      <alignment/>
      <protection/>
    </xf>
    <xf numFmtId="172" fontId="15" fillId="0" borderId="0" xfId="24" applyNumberFormat="1" applyFont="1" applyBorder="1" applyProtection="1">
      <alignment/>
      <protection/>
    </xf>
    <xf numFmtId="172" fontId="15" fillId="0" borderId="3" xfId="24" applyNumberFormat="1" applyFont="1" applyBorder="1" applyAlignment="1" applyProtection="1">
      <alignment horizontal="left"/>
      <protection/>
    </xf>
    <xf numFmtId="178" fontId="15" fillId="0" borderId="3" xfId="24" applyNumberFormat="1" applyFont="1" applyBorder="1" applyProtection="1">
      <alignment/>
      <protection/>
    </xf>
    <xf numFmtId="178" fontId="14" fillId="0" borderId="3" xfId="24" applyNumberFormat="1" applyFont="1" applyBorder="1" applyProtection="1">
      <alignment/>
      <protection/>
    </xf>
    <xf numFmtId="172" fontId="15" fillId="0" borderId="1" xfId="24" applyNumberFormat="1" applyFont="1" applyFill="1" applyBorder="1" applyAlignment="1" applyProtection="1">
      <alignment horizontal="right" wrapText="1"/>
      <protection/>
    </xf>
    <xf numFmtId="37" fontId="14" fillId="0" borderId="1" xfId="24" applyNumberFormat="1" applyFont="1" applyBorder="1" applyAlignment="1">
      <alignment horizontal="right" wrapText="1"/>
      <protection/>
    </xf>
    <xf numFmtId="172" fontId="14" fillId="0" borderId="0" xfId="24" applyNumberFormat="1" applyFont="1" applyBorder="1" applyAlignment="1" applyProtection="1">
      <alignment wrapText="1"/>
      <protection/>
    </xf>
    <xf numFmtId="172" fontId="14" fillId="0" borderId="4" xfId="24" applyNumberFormat="1" applyFont="1" applyBorder="1" applyAlignment="1" applyProtection="1">
      <alignment horizontal="left"/>
      <protection/>
    </xf>
    <xf numFmtId="172" fontId="14" fillId="0" borderId="4" xfId="24" applyNumberFormat="1" applyFont="1" applyBorder="1" applyProtection="1">
      <alignment/>
      <protection/>
    </xf>
    <xf numFmtId="178" fontId="14" fillId="0" borderId="4" xfId="24" applyNumberFormat="1" applyFont="1" applyBorder="1" applyProtection="1">
      <alignment/>
      <protection/>
    </xf>
    <xf numFmtId="0" fontId="14" fillId="0" borderId="0" xfId="0" applyFont="1" applyAlignment="1">
      <alignment vertical="top" wrapText="1"/>
    </xf>
    <xf numFmtId="178" fontId="14" fillId="0" borderId="0" xfId="24" applyNumberFormat="1" applyFont="1" applyBorder="1" applyAlignment="1" applyProtection="1">
      <alignment vertical="top"/>
      <protection/>
    </xf>
    <xf numFmtId="0" fontId="14" fillId="0" borderId="0" xfId="24" applyFont="1" applyAlignment="1">
      <alignment vertical="top"/>
      <protection/>
    </xf>
    <xf numFmtId="0" fontId="14" fillId="0" borderId="0" xfId="24" applyFont="1" applyAlignment="1">
      <alignment/>
      <protection/>
    </xf>
    <xf numFmtId="37" fontId="14" fillId="0" borderId="0" xfId="24" applyNumberFormat="1" applyFont="1" applyBorder="1" applyAlignment="1" applyProtection="1">
      <alignment vertical="top"/>
      <protection/>
    </xf>
    <xf numFmtId="0" fontId="14" fillId="0" borderId="0" xfId="24" applyNumberFormat="1" applyFont="1" applyAlignment="1">
      <alignment vertical="top"/>
      <protection/>
    </xf>
    <xf numFmtId="0" fontId="14" fillId="0" borderId="0" xfId="24" applyFont="1" applyAlignment="1">
      <alignment horizontal="justify" wrapText="1"/>
      <protection/>
    </xf>
    <xf numFmtId="0" fontId="14" fillId="0" borderId="0" xfId="0" applyFont="1" applyAlignment="1">
      <alignment horizontal="justify" wrapText="1"/>
    </xf>
    <xf numFmtId="0" fontId="15" fillId="0" borderId="0" xfId="24" applyFont="1">
      <alignment/>
      <protection/>
    </xf>
    <xf numFmtId="0" fontId="14" fillId="0" borderId="0" xfId="0" applyNumberFormat="1" applyFont="1" applyAlignment="1">
      <alignment horizontal="left" vertical="top" wrapText="1"/>
    </xf>
    <xf numFmtId="178" fontId="15" fillId="0" borderId="0" xfId="24" applyNumberFormat="1" applyFont="1" applyBorder="1" applyAlignment="1">
      <alignment horizontal="right"/>
      <protection/>
    </xf>
    <xf numFmtId="178" fontId="14" fillId="0" borderId="0" xfId="24" applyNumberFormat="1" applyFont="1" applyBorder="1" applyAlignment="1">
      <alignment horizontal="right"/>
      <protection/>
    </xf>
    <xf numFmtId="0" fontId="15" fillId="0" borderId="0" xfId="24" applyFont="1" applyBorder="1" applyAlignment="1">
      <alignment horizontal="left"/>
      <protection/>
    </xf>
    <xf numFmtId="0" fontId="15" fillId="0" borderId="3" xfId="24" applyFont="1" applyBorder="1" applyAlignment="1">
      <alignment horizontal="left"/>
      <protection/>
    </xf>
    <xf numFmtId="178" fontId="15" fillId="0" borderId="3" xfId="24" applyNumberFormat="1" applyFont="1" applyBorder="1" applyAlignment="1">
      <alignment horizontal="right"/>
      <protection/>
    </xf>
    <xf numFmtId="178" fontId="14" fillId="0" borderId="3" xfId="24" applyNumberFormat="1" applyFont="1" applyBorder="1" applyAlignment="1">
      <alignment horizontal="right"/>
      <protection/>
    </xf>
    <xf numFmtId="0" fontId="14" fillId="0" borderId="1" xfId="24" applyFont="1" applyBorder="1" applyAlignment="1">
      <alignment horizontal="left"/>
      <protection/>
    </xf>
    <xf numFmtId="178" fontId="15" fillId="0" borderId="1" xfId="24" applyNumberFormat="1" applyFont="1" applyBorder="1" applyAlignment="1">
      <alignment horizontal="right"/>
      <protection/>
    </xf>
    <xf numFmtId="178" fontId="14" fillId="0" borderId="1" xfId="24" applyNumberFormat="1" applyFont="1" applyBorder="1" applyAlignment="1">
      <alignment horizontal="right"/>
      <protection/>
    </xf>
    <xf numFmtId="186" fontId="15" fillId="0" borderId="0" xfId="24" applyNumberFormat="1" applyFont="1" applyBorder="1" applyAlignment="1">
      <alignment horizontal="right"/>
      <protection/>
    </xf>
    <xf numFmtId="186" fontId="14" fillId="0" borderId="0" xfId="24" applyNumberFormat="1" applyFont="1" applyBorder="1" applyAlignment="1">
      <alignment horizontal="right"/>
      <protection/>
    </xf>
    <xf numFmtId="0" fontId="14" fillId="0" borderId="3" xfId="24" applyFont="1" applyFill="1" applyBorder="1" applyAlignment="1">
      <alignment horizontal="left"/>
      <protection/>
    </xf>
    <xf numFmtId="172" fontId="14" fillId="0" borderId="3" xfId="24" applyNumberFormat="1" applyFont="1" applyFill="1" applyBorder="1" applyProtection="1">
      <alignment/>
      <protection/>
    </xf>
    <xf numFmtId="178" fontId="15" fillId="0" borderId="3" xfId="24" applyNumberFormat="1" applyFont="1" applyFill="1" applyBorder="1" applyAlignment="1">
      <alignment horizontal="right"/>
      <protection/>
    </xf>
    <xf numFmtId="178" fontId="14" fillId="0" borderId="3" xfId="24" applyNumberFormat="1" applyFont="1" applyFill="1" applyBorder="1" applyAlignment="1">
      <alignment horizontal="right"/>
      <protection/>
    </xf>
    <xf numFmtId="182" fontId="15" fillId="0" borderId="0" xfId="24" applyNumberFormat="1" applyFont="1" applyBorder="1" applyAlignment="1">
      <alignment horizontal="right"/>
      <protection/>
    </xf>
    <xf numFmtId="182" fontId="14" fillId="0" borderId="0" xfId="24" applyNumberFormat="1" applyFont="1" applyBorder="1" applyAlignment="1">
      <alignment horizontal="right"/>
      <protection/>
    </xf>
    <xf numFmtId="189" fontId="14" fillId="0" borderId="0" xfId="24" applyNumberFormat="1" applyFont="1" applyBorder="1" applyAlignment="1">
      <alignment horizontal="right"/>
      <protection/>
    </xf>
    <xf numFmtId="178" fontId="15" fillId="0" borderId="0" xfId="24" applyNumberFormat="1" applyFont="1" applyFill="1" applyBorder="1" applyAlignment="1" quotePrefix="1">
      <alignment horizontal="right"/>
      <protection/>
    </xf>
    <xf numFmtId="178" fontId="14" fillId="0" borderId="0" xfId="24" applyNumberFormat="1" applyFont="1" applyFill="1" applyBorder="1" applyAlignment="1">
      <alignment horizontal="right"/>
      <protection/>
    </xf>
    <xf numFmtId="178" fontId="14" fillId="0" borderId="0" xfId="24" applyNumberFormat="1" applyFont="1" applyAlignment="1">
      <alignment horizontal="right"/>
      <protection/>
    </xf>
    <xf numFmtId="0" fontId="15" fillId="0" borderId="0" xfId="24" applyFont="1" applyBorder="1">
      <alignment/>
      <protection/>
    </xf>
    <xf numFmtId="0" fontId="14" fillId="0" borderId="4" xfId="24" applyFont="1" applyBorder="1">
      <alignment/>
      <protection/>
    </xf>
    <xf numFmtId="0" fontId="14" fillId="0" borderId="0" xfId="24" applyFont="1" applyFill="1" applyAlignment="1">
      <alignment/>
      <protection/>
    </xf>
    <xf numFmtId="37" fontId="14" fillId="0" borderId="0" xfId="24" applyNumberFormat="1" applyFont="1" applyFill="1" applyAlignment="1">
      <alignment/>
      <protection/>
    </xf>
    <xf numFmtId="0" fontId="15" fillId="0" borderId="0" xfId="24" applyFont="1" applyFill="1" applyAlignment="1">
      <alignment/>
      <protection/>
    </xf>
    <xf numFmtId="37" fontId="14" fillId="0" borderId="0" xfId="24" applyNumberFormat="1" applyFont="1" applyFill="1" applyBorder="1" applyAlignment="1" applyProtection="1">
      <alignment/>
      <protection/>
    </xf>
    <xf numFmtId="0" fontId="15" fillId="0" borderId="0" xfId="24" applyFont="1" applyFill="1" applyBorder="1" applyAlignment="1">
      <alignment/>
      <protection/>
    </xf>
    <xf numFmtId="178" fontId="15" fillId="0" borderId="0" xfId="24" applyNumberFormat="1" applyFont="1" applyAlignment="1" applyProtection="1">
      <alignment horizontal="right"/>
      <protection/>
    </xf>
    <xf numFmtId="178" fontId="14" fillId="0" borderId="0" xfId="24" applyNumberFormat="1" applyFont="1" applyAlignment="1" applyProtection="1">
      <alignment horizontal="right"/>
      <protection/>
    </xf>
    <xf numFmtId="0" fontId="15" fillId="0" borderId="0" xfId="24" applyFont="1" applyFill="1" applyBorder="1" applyAlignment="1">
      <alignment horizontal="left" wrapText="1"/>
      <protection/>
    </xf>
    <xf numFmtId="0" fontId="15" fillId="0" borderId="0" xfId="24" applyFont="1" applyFill="1" applyBorder="1" applyAlignment="1">
      <alignment horizontal="left"/>
      <protection/>
    </xf>
    <xf numFmtId="0" fontId="14" fillId="0" borderId="3" xfId="24" applyFont="1" applyBorder="1" applyAlignment="1">
      <alignment horizontal="left"/>
      <protection/>
    </xf>
    <xf numFmtId="0" fontId="14" fillId="0" borderId="2" xfId="24" applyFont="1" applyFill="1" applyBorder="1">
      <alignment/>
      <protection/>
    </xf>
    <xf numFmtId="178" fontId="14" fillId="0" borderId="2" xfId="24" applyNumberFormat="1" applyFont="1" applyBorder="1">
      <alignment/>
      <protection/>
    </xf>
    <xf numFmtId="212" fontId="15" fillId="0" borderId="0" xfId="24" applyNumberFormat="1" applyFont="1" applyFill="1" applyBorder="1" applyAlignment="1">
      <alignment horizontal="right"/>
      <protection/>
    </xf>
    <xf numFmtId="212" fontId="14" fillId="0" borderId="0" xfId="24" applyNumberFormat="1" applyFont="1" applyFill="1" applyBorder="1" applyAlignment="1">
      <alignment horizontal="right"/>
      <protection/>
    </xf>
    <xf numFmtId="207" fontId="14" fillId="0" borderId="1" xfId="24" applyNumberFormat="1" applyFont="1" applyFill="1" applyBorder="1" applyAlignment="1">
      <alignment horizontal="right"/>
      <protection/>
    </xf>
    <xf numFmtId="225" fontId="15" fillId="0" borderId="0" xfId="24" applyNumberFormat="1" applyFont="1" applyFill="1" applyBorder="1" applyAlignment="1">
      <alignment horizontal="right"/>
      <protection/>
    </xf>
    <xf numFmtId="225" fontId="14" fillId="0" borderId="0" xfId="24" applyNumberFormat="1" applyFont="1" applyFill="1" applyBorder="1" applyAlignment="1">
      <alignment horizontal="right"/>
      <protection/>
    </xf>
    <xf numFmtId="180" fontId="15" fillId="0" borderId="0" xfId="0" applyNumberFormat="1" applyFont="1" applyAlignment="1">
      <alignment horizontal="right"/>
    </xf>
    <xf numFmtId="178" fontId="15" fillId="0" borderId="3" xfId="0" applyNumberFormat="1" applyFont="1" applyBorder="1" applyAlignment="1">
      <alignment/>
    </xf>
    <xf numFmtId="178" fontId="14" fillId="0" borderId="3" xfId="0" applyNumberFormat="1" applyFont="1" applyBorder="1" applyAlignment="1">
      <alignment/>
    </xf>
    <xf numFmtId="0" fontId="14" fillId="0" borderId="2" xfId="24" applyFont="1" applyBorder="1">
      <alignment/>
      <protection/>
    </xf>
    <xf numFmtId="178" fontId="14" fillId="0" borderId="2" xfId="24" applyNumberFormat="1" applyFont="1" applyBorder="1" applyProtection="1">
      <alignment/>
      <protection/>
    </xf>
    <xf numFmtId="49" fontId="14" fillId="0" borderId="3" xfId="0" applyNumberFormat="1" applyFont="1" applyBorder="1" applyAlignment="1">
      <alignment vertical="top"/>
    </xf>
    <xf numFmtId="180" fontId="14" fillId="0" borderId="3" xfId="0" applyNumberFormat="1" applyFont="1" applyBorder="1" applyAlignment="1">
      <alignment vertical="top"/>
    </xf>
    <xf numFmtId="49" fontId="15" fillId="0" borderId="0" xfId="0" applyNumberFormat="1" applyFont="1" applyAlignment="1">
      <alignment vertical="top"/>
    </xf>
    <xf numFmtId="180" fontId="14" fillId="0" borderId="0" xfId="0" applyNumberFormat="1" applyFont="1" applyAlignment="1">
      <alignment vertical="top"/>
    </xf>
    <xf numFmtId="49" fontId="14" fillId="0" borderId="0" xfId="0" applyNumberFormat="1" applyFont="1" applyAlignment="1">
      <alignment vertical="top"/>
    </xf>
    <xf numFmtId="182" fontId="15" fillId="0" borderId="3" xfId="24" applyNumberFormat="1" applyFont="1" applyBorder="1" applyAlignment="1">
      <alignment horizontal="right"/>
      <protection/>
    </xf>
    <xf numFmtId="182" fontId="14" fillId="0" borderId="3" xfId="24" applyNumberFormat="1" applyFont="1" applyBorder="1" applyAlignment="1">
      <alignment horizontal="right"/>
      <protection/>
    </xf>
    <xf numFmtId="0" fontId="14" fillId="0" borderId="0" xfId="24" applyFont="1" applyBorder="1" applyAlignment="1">
      <alignment horizontal="right"/>
      <protection/>
    </xf>
    <xf numFmtId="0" fontId="14" fillId="0" borderId="0" xfId="24" applyFont="1" applyFill="1" applyAlignment="1">
      <alignment horizontal="left" wrapText="1"/>
      <protection/>
    </xf>
    <xf numFmtId="49" fontId="14" fillId="0" borderId="0" xfId="0" applyNumberFormat="1" applyFont="1" applyAlignment="1">
      <alignment horizontal="left" vertical="top" indent="1"/>
    </xf>
    <xf numFmtId="0" fontId="14" fillId="0" borderId="0" xfId="24" applyFont="1" applyAlignment="1">
      <alignment horizontal="left" vertical="center"/>
      <protection/>
    </xf>
    <xf numFmtId="1" fontId="15" fillId="0" borderId="3" xfId="24" applyNumberFormat="1" applyFont="1" applyBorder="1" applyAlignment="1">
      <alignment horizontal="right" wrapText="1"/>
      <protection/>
    </xf>
    <xf numFmtId="1" fontId="14" fillId="0" borderId="3" xfId="24" applyNumberFormat="1" applyFont="1" applyFill="1" applyBorder="1" applyAlignment="1">
      <alignment horizontal="right" wrapText="1"/>
      <protection/>
    </xf>
    <xf numFmtId="189" fontId="15" fillId="0" borderId="0" xfId="24" applyNumberFormat="1" applyFont="1" applyFill="1" applyBorder="1" applyAlignment="1">
      <alignment horizontal="right"/>
      <protection/>
    </xf>
    <xf numFmtId="182" fontId="14" fillId="0" borderId="0" xfId="24" applyNumberFormat="1" applyFont="1" applyFill="1" applyBorder="1" applyAlignment="1" applyProtection="1">
      <alignment horizontal="right"/>
      <protection/>
    </xf>
    <xf numFmtId="0" fontId="15" fillId="0" borderId="1" xfId="24" applyFont="1" applyFill="1" applyBorder="1">
      <alignment/>
      <protection/>
    </xf>
    <xf numFmtId="219" fontId="15" fillId="0" borderId="1" xfId="24" applyNumberFormat="1" applyFont="1" applyFill="1" applyBorder="1" applyAlignment="1">
      <alignment horizontal="right"/>
      <protection/>
    </xf>
    <xf numFmtId="219" fontId="14" fillId="0" borderId="1" xfId="24" applyNumberFormat="1" applyFont="1" applyFill="1" applyBorder="1" applyAlignment="1">
      <alignment horizontal="right"/>
      <protection/>
    </xf>
    <xf numFmtId="182" fontId="14" fillId="0" borderId="0" xfId="24" applyNumberFormat="1" applyFont="1" applyBorder="1" applyAlignment="1" applyProtection="1">
      <alignment horizontal="right"/>
      <protection/>
    </xf>
    <xf numFmtId="0" fontId="14" fillId="0" borderId="0" xfId="24" applyFont="1" applyFill="1" applyBorder="1" applyAlignment="1">
      <alignment horizontal="right"/>
      <protection/>
    </xf>
    <xf numFmtId="0" fontId="21" fillId="0" borderId="0" xfId="24" applyFont="1" applyFill="1" applyBorder="1">
      <alignment/>
      <protection/>
    </xf>
    <xf numFmtId="172" fontId="15" fillId="0" borderId="2" xfId="24" applyNumberFormat="1" applyFont="1" applyBorder="1" applyProtection="1">
      <alignment/>
      <protection/>
    </xf>
    <xf numFmtId="0" fontId="15" fillId="0" borderId="0" xfId="0" applyFont="1" applyAlignment="1">
      <alignment/>
    </xf>
    <xf numFmtId="0" fontId="14" fillId="0" borderId="0" xfId="0" applyFont="1" applyAlignment="1">
      <alignment vertical="top"/>
    </xf>
    <xf numFmtId="0" fontId="22" fillId="0" borderId="0" xfId="24" applyFont="1">
      <alignment/>
      <protection/>
    </xf>
    <xf numFmtId="37" fontId="14" fillId="0" borderId="0" xfId="24" applyNumberFormat="1" applyFont="1" applyBorder="1" applyAlignment="1">
      <alignment horizontal="right"/>
      <protection/>
    </xf>
    <xf numFmtId="172" fontId="15" fillId="0" borderId="5" xfId="24" applyNumberFormat="1" applyFont="1" applyBorder="1" applyProtection="1">
      <alignment/>
      <protection/>
    </xf>
    <xf numFmtId="212" fontId="15" fillId="0" borderId="5" xfId="24" applyNumberFormat="1" applyFont="1" applyFill="1" applyBorder="1" applyAlignment="1">
      <alignment horizontal="right"/>
      <protection/>
    </xf>
    <xf numFmtId="212" fontId="14" fillId="0" borderId="5" xfId="24" applyNumberFormat="1" applyFont="1" applyFill="1" applyBorder="1" applyAlignment="1">
      <alignment horizontal="right"/>
      <protection/>
    </xf>
    <xf numFmtId="187" fontId="14" fillId="0" borderId="0" xfId="24" applyNumberFormat="1" applyFont="1" applyBorder="1" applyProtection="1">
      <alignment/>
      <protection/>
    </xf>
    <xf numFmtId="201" fontId="15" fillId="0" borderId="0" xfId="24" applyNumberFormat="1" applyFont="1" applyAlignment="1">
      <alignment horizontal="right"/>
      <protection/>
    </xf>
    <xf numFmtId="201" fontId="14" fillId="0" borderId="0" xfId="24" applyNumberFormat="1" applyFont="1">
      <alignment/>
      <protection/>
    </xf>
    <xf numFmtId="201" fontId="15" fillId="0" borderId="5" xfId="24" applyNumberFormat="1" applyFont="1" applyBorder="1" applyAlignment="1">
      <alignment horizontal="right"/>
      <protection/>
    </xf>
    <xf numFmtId="201" fontId="14" fillId="0" borderId="5" xfId="24" applyNumberFormat="1" applyFont="1" applyBorder="1">
      <alignment/>
      <protection/>
    </xf>
    <xf numFmtId="201" fontId="15" fillId="0" borderId="0" xfId="24" applyNumberFormat="1" applyFont="1">
      <alignment/>
      <protection/>
    </xf>
    <xf numFmtId="201" fontId="15" fillId="0" borderId="5" xfId="24" applyNumberFormat="1" applyFont="1" applyBorder="1">
      <alignment/>
      <protection/>
    </xf>
    <xf numFmtId="180" fontId="14" fillId="0" borderId="0" xfId="0" applyNumberFormat="1" applyFont="1" applyAlignment="1">
      <alignment horizontal="left" vertical="top" indent="1"/>
    </xf>
    <xf numFmtId="10" fontId="14" fillId="0" borderId="0" xfId="0" applyNumberFormat="1" applyFont="1" applyAlignment="1">
      <alignment vertical="top"/>
    </xf>
    <xf numFmtId="10" fontId="15" fillId="0" borderId="0" xfId="0" applyNumberFormat="1" applyFont="1" applyAlignment="1">
      <alignment vertical="top"/>
    </xf>
    <xf numFmtId="180" fontId="14" fillId="0" borderId="0" xfId="0" applyNumberFormat="1" applyFont="1" applyFill="1" applyAlignment="1">
      <alignment horizontal="right" vertical="top"/>
    </xf>
    <xf numFmtId="180" fontId="14" fillId="0" borderId="0" xfId="0" applyNumberFormat="1" applyFont="1" applyFill="1" applyAlignment="1">
      <alignment vertical="top"/>
    </xf>
    <xf numFmtId="0" fontId="15" fillId="0" borderId="0" xfId="24" applyFont="1" applyBorder="1" applyAlignment="1">
      <alignment horizontal="right"/>
      <protection/>
    </xf>
    <xf numFmtId="0" fontId="14" fillId="0" borderId="0" xfId="24" applyFont="1" applyFill="1" applyBorder="1" applyAlignment="1">
      <alignment horizontal="left"/>
      <protection/>
    </xf>
    <xf numFmtId="172" fontId="14" fillId="0" borderId="0" xfId="24" applyNumberFormat="1" applyFont="1" applyFill="1" applyBorder="1" applyProtection="1">
      <alignment/>
      <protection/>
    </xf>
    <xf numFmtId="0" fontId="15" fillId="0" borderId="0" xfId="24" applyFont="1" applyFill="1" applyBorder="1" applyAlignment="1">
      <alignment horizontal="right"/>
      <protection/>
    </xf>
    <xf numFmtId="0" fontId="14" fillId="0" borderId="0" xfId="24" applyFont="1" applyFill="1" applyAlignment="1">
      <alignment horizontal="right"/>
      <protection/>
    </xf>
    <xf numFmtId="0" fontId="14" fillId="0" borderId="0" xfId="24" applyFont="1" applyAlignment="1" quotePrefix="1">
      <alignment horizontal="center"/>
      <protection/>
    </xf>
    <xf numFmtId="177" fontId="14" fillId="0" borderId="0" xfId="24" applyNumberFormat="1" applyFont="1">
      <alignment/>
      <protection/>
    </xf>
    <xf numFmtId="16" fontId="14" fillId="0" borderId="0" xfId="24" applyNumberFormat="1" applyFont="1" applyAlignment="1" quotePrefix="1">
      <alignment horizontal="centerContinuous"/>
      <protection/>
    </xf>
    <xf numFmtId="174" fontId="15" fillId="0" borderId="0" xfId="24" applyNumberFormat="1" applyFont="1" applyFill="1" applyBorder="1" applyAlignment="1">
      <alignment horizontal="right"/>
      <protection/>
    </xf>
    <xf numFmtId="174" fontId="14" fillId="0" borderId="0" xfId="24" applyNumberFormat="1" applyFont="1" applyFill="1" applyBorder="1" applyAlignment="1" applyProtection="1">
      <alignment horizontal="right"/>
      <protection locked="0"/>
    </xf>
    <xf numFmtId="174" fontId="15" fillId="0" borderId="3" xfId="24" applyNumberFormat="1" applyFont="1" applyFill="1" applyBorder="1" applyAlignment="1">
      <alignment horizontal="right"/>
      <protection/>
    </xf>
    <xf numFmtId="0" fontId="14" fillId="0" borderId="3" xfId="24" applyFont="1" applyFill="1" applyBorder="1" applyAlignment="1" applyProtection="1">
      <alignment horizontal="right"/>
      <protection locked="0"/>
    </xf>
    <xf numFmtId="182" fontId="24" fillId="0" borderId="0" xfId="24" applyNumberFormat="1" applyFont="1" applyBorder="1" applyAlignment="1">
      <alignment horizontal="right"/>
      <protection/>
    </xf>
    <xf numFmtId="182" fontId="3" fillId="0" borderId="0" xfId="24" applyNumberFormat="1" applyFont="1" applyBorder="1" applyAlignment="1" applyProtection="1">
      <alignment horizontal="right"/>
      <protection locked="0"/>
    </xf>
    <xf numFmtId="174" fontId="15" fillId="0" borderId="1" xfId="24" applyNumberFormat="1" applyFont="1" applyFill="1" applyBorder="1" applyAlignment="1">
      <alignment horizontal="right"/>
      <protection/>
    </xf>
    <xf numFmtId="174" fontId="14" fillId="0" borderId="1" xfId="24" applyNumberFormat="1" applyFont="1" applyFill="1" applyBorder="1" applyAlignment="1" applyProtection="1">
      <alignment horizontal="right"/>
      <protection locked="0"/>
    </xf>
    <xf numFmtId="182" fontId="15" fillId="0" borderId="0" xfId="24" applyNumberFormat="1" applyFont="1" applyFill="1" applyBorder="1" applyAlignment="1">
      <alignment horizontal="right"/>
      <protection/>
    </xf>
    <xf numFmtId="182" fontId="14" fillId="0" borderId="0" xfId="24" applyNumberFormat="1" applyFont="1" applyFill="1" applyBorder="1" applyAlignment="1" applyProtection="1">
      <alignment horizontal="right"/>
      <protection locked="0"/>
    </xf>
    <xf numFmtId="175" fontId="15" fillId="0" borderId="1" xfId="15" applyNumberFormat="1" applyFont="1" applyFill="1" applyBorder="1" applyAlignment="1">
      <alignment horizontal="right"/>
    </xf>
    <xf numFmtId="178" fontId="14" fillId="0" borderId="1" xfId="24" applyNumberFormat="1" applyFont="1" applyFill="1" applyBorder="1" applyAlignment="1" applyProtection="1">
      <alignment horizontal="right"/>
      <protection locked="0"/>
    </xf>
    <xf numFmtId="37" fontId="14" fillId="0" borderId="0" xfId="24" applyNumberFormat="1" applyFont="1" applyAlignment="1">
      <alignment horizontal="justify"/>
      <protection/>
    </xf>
    <xf numFmtId="0" fontId="14" fillId="0" borderId="0" xfId="24" applyFont="1" applyAlignment="1">
      <alignment horizontal="justify"/>
      <protection/>
    </xf>
    <xf numFmtId="37" fontId="14" fillId="0" borderId="0" xfId="24" applyNumberFormat="1" applyFont="1" applyAlignment="1">
      <alignment horizontal="justify" wrapText="1"/>
      <protection/>
    </xf>
    <xf numFmtId="37" fontId="14" fillId="0" borderId="0" xfId="24" applyNumberFormat="1" applyFont="1" applyBorder="1" applyAlignment="1">
      <alignment horizontal="justify"/>
      <protection/>
    </xf>
    <xf numFmtId="0" fontId="14" fillId="0" borderId="0" xfId="0" applyFont="1" applyAlignment="1">
      <alignment horizontal="justify"/>
    </xf>
    <xf numFmtId="37" fontId="15" fillId="0" borderId="0" xfId="24" applyNumberFormat="1" applyFont="1" applyBorder="1" applyAlignment="1">
      <alignment horizontal="justify"/>
      <protection/>
    </xf>
    <xf numFmtId="180" fontId="14" fillId="0" borderId="0" xfId="0" applyNumberFormat="1" applyFont="1" applyAlignment="1">
      <alignment horizontal="justify" vertical="top"/>
    </xf>
    <xf numFmtId="49" fontId="14" fillId="0" borderId="0" xfId="0" applyNumberFormat="1" applyFont="1" applyAlignment="1">
      <alignment horizontal="justify" vertical="top"/>
    </xf>
    <xf numFmtId="0" fontId="15" fillId="0" borderId="0" xfId="24" applyFont="1" applyAlignment="1">
      <alignment horizontal="justify"/>
      <protection/>
    </xf>
    <xf numFmtId="37" fontId="15" fillId="0" borderId="0" xfId="24" applyNumberFormat="1" applyFont="1" applyAlignment="1">
      <alignment horizontal="justify"/>
      <protection/>
    </xf>
    <xf numFmtId="0" fontId="14" fillId="0" borderId="0" xfId="24" applyFont="1" applyBorder="1" applyAlignment="1">
      <alignment horizontal="justify"/>
      <protection/>
    </xf>
    <xf numFmtId="0" fontId="14" fillId="0" borderId="5" xfId="24" applyFont="1" applyFill="1" applyBorder="1">
      <alignment/>
      <protection/>
    </xf>
    <xf numFmtId="0" fontId="23" fillId="0" borderId="0" xfId="24" applyFont="1" applyBorder="1">
      <alignment/>
      <protection/>
    </xf>
    <xf numFmtId="0" fontId="12" fillId="0" borderId="0" xfId="24" applyFont="1" applyFill="1" applyBorder="1">
      <alignment/>
      <protection/>
    </xf>
    <xf numFmtId="0" fontId="6" fillId="0" borderId="1" xfId="24" applyFont="1" applyBorder="1">
      <alignment/>
      <protection/>
    </xf>
    <xf numFmtId="0" fontId="14" fillId="0" borderId="1" xfId="24" applyFont="1" applyBorder="1">
      <alignment/>
      <protection/>
    </xf>
    <xf numFmtId="0" fontId="14" fillId="0" borderId="1" xfId="24" applyNumberFormat="1" applyFont="1" applyBorder="1" applyProtection="1">
      <alignment/>
      <protection/>
    </xf>
    <xf numFmtId="172" fontId="14" fillId="0" borderId="0" xfId="24" applyNumberFormat="1" applyFont="1" applyBorder="1" applyAlignment="1" applyProtection="1">
      <alignment horizontal="left" indent="1"/>
      <protection/>
    </xf>
    <xf numFmtId="0" fontId="25" fillId="0" borderId="0" xfId="0" applyFont="1" applyFill="1" applyAlignment="1">
      <alignment vertical="top"/>
    </xf>
    <xf numFmtId="49" fontId="26" fillId="0" borderId="0" xfId="0" applyNumberFormat="1" applyFont="1" applyAlignment="1">
      <alignment vertical="top"/>
    </xf>
    <xf numFmtId="180" fontId="15" fillId="0" borderId="0" xfId="0" applyNumberFormat="1" applyFont="1" applyAlignment="1">
      <alignment vertical="top"/>
    </xf>
    <xf numFmtId="180" fontId="14" fillId="0" borderId="0" xfId="0" applyNumberFormat="1" applyFont="1" applyAlignment="1">
      <alignment horizontal="right" vertical="top"/>
    </xf>
    <xf numFmtId="181" fontId="14" fillId="0" borderId="0" xfId="25" applyNumberFormat="1" applyFont="1" applyFill="1" applyAlignment="1">
      <alignment horizontal="right" vertical="top"/>
    </xf>
    <xf numFmtId="49" fontId="14" fillId="0" borderId="0" xfId="0" applyNumberFormat="1" applyFont="1" applyAlignment="1">
      <alignment horizontal="right" vertical="top"/>
    </xf>
    <xf numFmtId="173" fontId="14" fillId="0" borderId="0" xfId="0" applyNumberFormat="1" applyFont="1" applyAlignment="1">
      <alignment horizontal="right" vertical="top"/>
    </xf>
    <xf numFmtId="180" fontId="14" fillId="0" borderId="0" xfId="0" applyNumberFormat="1" applyFont="1" applyFill="1" applyBorder="1" applyAlignment="1">
      <alignment vertical="top"/>
    </xf>
    <xf numFmtId="181" fontId="14" fillId="0" borderId="0" xfId="25" applyNumberFormat="1" applyFont="1" applyBorder="1" applyAlignment="1">
      <alignment horizontal="right" vertical="top"/>
    </xf>
    <xf numFmtId="180" fontId="14" fillId="0" borderId="0" xfId="0" applyNumberFormat="1" applyFont="1" applyBorder="1" applyAlignment="1">
      <alignment vertical="top"/>
    </xf>
    <xf numFmtId="0" fontId="15" fillId="0" borderId="0" xfId="0" applyFont="1" applyAlignment="1">
      <alignment vertical="top"/>
    </xf>
    <xf numFmtId="0" fontId="14" fillId="0" borderId="0" xfId="0" applyFont="1" applyBorder="1" applyAlignment="1">
      <alignment vertical="top"/>
    </xf>
    <xf numFmtId="0" fontId="14" fillId="0" borderId="0" xfId="0" applyFont="1" applyBorder="1" applyAlignment="1">
      <alignment horizontal="right" vertical="top"/>
    </xf>
    <xf numFmtId="0" fontId="14" fillId="0" borderId="3" xfId="0" applyFont="1" applyBorder="1" applyAlignment="1">
      <alignment vertical="top"/>
    </xf>
    <xf numFmtId="201" fontId="14" fillId="0" borderId="0" xfId="24" applyNumberFormat="1" applyFont="1" applyAlignment="1">
      <alignment horizontal="right"/>
      <protection/>
    </xf>
    <xf numFmtId="37" fontId="14" fillId="0" borderId="0" xfId="24" applyNumberFormat="1" applyFont="1" applyAlignment="1">
      <alignment horizontal="left" indent="1"/>
      <protection/>
    </xf>
    <xf numFmtId="37" fontId="14" fillId="0" borderId="0" xfId="24" applyNumberFormat="1" applyFont="1" applyBorder="1" applyAlignment="1">
      <alignment horizontal="left" indent="1"/>
      <protection/>
    </xf>
    <xf numFmtId="37" fontId="15" fillId="0" borderId="5" xfId="24" applyNumberFormat="1" applyFont="1" applyBorder="1" applyAlignment="1">
      <alignment horizontal="right"/>
      <protection/>
    </xf>
    <xf numFmtId="37" fontId="14" fillId="0" borderId="5" xfId="24" applyNumberFormat="1" applyFont="1" applyBorder="1" applyAlignment="1">
      <alignment horizontal="right"/>
      <protection/>
    </xf>
    <xf numFmtId="37" fontId="15" fillId="0" borderId="0" xfId="24" applyNumberFormat="1" applyFont="1" applyBorder="1" applyAlignment="1">
      <alignment horizontal="right"/>
      <protection/>
    </xf>
    <xf numFmtId="37" fontId="15" fillId="0" borderId="1" xfId="24" applyNumberFormat="1" applyFont="1" applyBorder="1" applyAlignment="1">
      <alignment horizontal="right"/>
      <protection/>
    </xf>
    <xf numFmtId="172" fontId="6" fillId="0" borderId="1" xfId="24" applyNumberFormat="1" applyFont="1" applyBorder="1" applyAlignment="1" applyProtection="1">
      <alignment horizontal="left" vertical="top"/>
      <protection/>
    </xf>
    <xf numFmtId="178" fontId="14" fillId="0" borderId="2" xfId="0" applyNumberFormat="1" applyFont="1" applyBorder="1" applyAlignment="1">
      <alignment/>
    </xf>
    <xf numFmtId="37" fontId="15" fillId="0" borderId="0" xfId="15" applyNumberFormat="1" applyFont="1" applyFill="1" applyBorder="1" applyAlignment="1">
      <alignment/>
    </xf>
    <xf numFmtId="37" fontId="14" fillId="0" borderId="0" xfId="15" applyNumberFormat="1" applyFont="1" applyFill="1" applyBorder="1" applyAlignment="1">
      <alignment/>
    </xf>
    <xf numFmtId="0" fontId="14" fillId="0" borderId="0" xfId="24" applyFont="1" applyAlignment="1">
      <alignment vertical="top" wrapText="1"/>
      <protection/>
    </xf>
    <xf numFmtId="37" fontId="5" fillId="0" borderId="3" xfId="24" applyNumberFormat="1" applyFont="1" applyBorder="1">
      <alignment/>
      <protection/>
    </xf>
    <xf numFmtId="37" fontId="5" fillId="0" borderId="5" xfId="24" applyNumberFormat="1" applyFont="1" applyBorder="1">
      <alignment/>
      <protection/>
    </xf>
    <xf numFmtId="37" fontId="5" fillId="0" borderId="2" xfId="24" applyNumberFormat="1" applyFont="1" applyBorder="1">
      <alignment/>
      <protection/>
    </xf>
    <xf numFmtId="0" fontId="14" fillId="0" borderId="0" xfId="0" applyFont="1" applyAlignment="1">
      <alignment horizontal="justify" wrapText="1"/>
    </xf>
    <xf numFmtId="38" fontId="15" fillId="0" borderId="0" xfId="24" applyNumberFormat="1" applyFont="1">
      <alignment/>
      <protection/>
    </xf>
    <xf numFmtId="37" fontId="15" fillId="0" borderId="0" xfId="24" applyNumberFormat="1" applyFont="1" applyBorder="1" applyProtection="1">
      <alignment/>
      <protection/>
    </xf>
    <xf numFmtId="0" fontId="14" fillId="0" borderId="0" xfId="24" applyFont="1" applyAlignment="1">
      <alignment horizontal="left" wrapText="1" indent="3"/>
      <protection/>
    </xf>
    <xf numFmtId="0" fontId="0" fillId="0" borderId="0" xfId="0" applyAlignment="1">
      <alignment horizontal="left" wrapText="1" indent="3"/>
    </xf>
    <xf numFmtId="43" fontId="14" fillId="0" borderId="0" xfId="15" applyFont="1" applyBorder="1" applyAlignment="1">
      <alignment horizontal="right"/>
    </xf>
    <xf numFmtId="178" fontId="15" fillId="0" borderId="2" xfId="0" applyNumberFormat="1" applyFont="1" applyBorder="1" applyAlignment="1">
      <alignment/>
    </xf>
    <xf numFmtId="0" fontId="14" fillId="0" borderId="0" xfId="24" applyFont="1" applyFill="1" applyBorder="1" applyAlignment="1">
      <alignment horizontal="justify" wrapText="1"/>
      <protection/>
    </xf>
    <xf numFmtId="178" fontId="15" fillId="0" borderId="0" xfId="24" applyNumberFormat="1" applyFont="1" applyBorder="1" applyAlignment="1" applyProtection="1">
      <alignment vertical="top"/>
      <protection/>
    </xf>
    <xf numFmtId="0" fontId="18" fillId="0" borderId="0" xfId="0" applyFont="1" applyAlignment="1">
      <alignment/>
    </xf>
    <xf numFmtId="0" fontId="18" fillId="0" borderId="3" xfId="0" applyFont="1" applyBorder="1" applyAlignment="1">
      <alignment vertical="top"/>
    </xf>
    <xf numFmtId="178" fontId="14" fillId="0" borderId="4" xfId="24" applyNumberFormat="1" applyFont="1" applyBorder="1" applyAlignment="1" applyProtection="1">
      <alignment horizontal="right"/>
      <protection/>
    </xf>
    <xf numFmtId="37" fontId="14" fillId="0" borderId="4" xfId="24" applyNumberFormat="1" applyFont="1" applyBorder="1">
      <alignment/>
      <protection/>
    </xf>
    <xf numFmtId="37" fontId="15" fillId="0" borderId="4" xfId="24" applyNumberFormat="1" applyFont="1" applyBorder="1" applyAlignment="1">
      <alignment horizontal="right"/>
      <protection/>
    </xf>
    <xf numFmtId="37" fontId="14" fillId="0" borderId="4" xfId="24" applyNumberFormat="1" applyFont="1" applyBorder="1" applyAlignment="1">
      <alignment horizontal="right"/>
      <protection/>
    </xf>
    <xf numFmtId="180" fontId="15" fillId="0" borderId="3" xfId="24" applyNumberFormat="1" applyFont="1" applyBorder="1">
      <alignment/>
      <protection/>
    </xf>
    <xf numFmtId="228" fontId="15" fillId="0" borderId="0" xfId="24" applyNumberFormat="1" applyFont="1" applyAlignment="1">
      <alignment horizontal="right"/>
      <protection/>
    </xf>
    <xf numFmtId="228" fontId="14" fillId="0" borderId="0" xfId="24" applyNumberFormat="1" applyFont="1" applyAlignment="1">
      <alignment horizontal="right"/>
      <protection/>
    </xf>
    <xf numFmtId="182" fontId="14" fillId="0" borderId="1" xfId="24" applyNumberFormat="1" applyFont="1" applyFill="1" applyBorder="1" applyAlignment="1" quotePrefix="1">
      <alignment horizontal="right" wrapText="1"/>
      <protection/>
    </xf>
    <xf numFmtId="0" fontId="15" fillId="0" borderId="1" xfId="24" applyFont="1" applyBorder="1" applyAlignment="1" quotePrefix="1">
      <alignment horizontal="right" wrapText="1"/>
      <protection/>
    </xf>
    <xf numFmtId="175" fontId="15" fillId="0" borderId="0" xfId="15" applyNumberFormat="1" applyFont="1" applyFill="1" applyBorder="1" applyAlignment="1">
      <alignment horizontal="right"/>
    </xf>
    <xf numFmtId="178" fontId="14" fillId="0" borderId="0" xfId="24" applyNumberFormat="1" applyFont="1" applyFill="1" applyBorder="1" applyAlignment="1" applyProtection="1">
      <alignment horizontal="right"/>
      <protection locked="0"/>
    </xf>
    <xf numFmtId="0" fontId="0" fillId="0" borderId="4" xfId="0" applyBorder="1" applyAlignment="1">
      <alignment horizontal="left"/>
    </xf>
    <xf numFmtId="0" fontId="0" fillId="0" borderId="0" xfId="0" applyAlignment="1">
      <alignment vertical="center"/>
    </xf>
    <xf numFmtId="37" fontId="14" fillId="0" borderId="0" xfId="24" applyNumberFormat="1" applyFont="1" applyBorder="1" applyAlignment="1">
      <alignment horizontal="left"/>
      <protection/>
    </xf>
    <xf numFmtId="0" fontId="0" fillId="0" borderId="0" xfId="0" applyBorder="1" applyAlignment="1">
      <alignment horizontal="left"/>
    </xf>
    <xf numFmtId="0" fontId="0" fillId="0" borderId="3" xfId="0" applyBorder="1" applyAlignment="1">
      <alignment horizontal="left"/>
    </xf>
    <xf numFmtId="0" fontId="14" fillId="0" borderId="0" xfId="24" applyFont="1" applyBorder="1" applyAlignment="1">
      <alignment/>
      <protection/>
    </xf>
    <xf numFmtId="178" fontId="15" fillId="0" borderId="4" xfId="24" applyNumberFormat="1" applyFont="1" applyBorder="1" applyAlignment="1" applyProtection="1">
      <alignment horizontal="right"/>
      <protection/>
    </xf>
    <xf numFmtId="178" fontId="15" fillId="0" borderId="0" xfId="24" applyNumberFormat="1" applyFont="1" applyFill="1" applyBorder="1" applyProtection="1">
      <alignment/>
      <protection/>
    </xf>
    <xf numFmtId="178" fontId="15" fillId="0" borderId="4" xfId="24" applyNumberFormat="1" applyFont="1" applyBorder="1" applyProtection="1">
      <alignment/>
      <protection/>
    </xf>
    <xf numFmtId="0" fontId="15" fillId="0" borderId="3" xfId="24" applyFont="1" applyBorder="1">
      <alignment/>
      <protection/>
    </xf>
    <xf numFmtId="182" fontId="15" fillId="0" borderId="3" xfId="24" applyNumberFormat="1" applyFont="1" applyBorder="1" applyAlignment="1" quotePrefix="1">
      <alignment horizontal="right"/>
      <protection/>
    </xf>
    <xf numFmtId="182" fontId="14" fillId="0" borderId="3" xfId="24" applyNumberFormat="1" applyFont="1" applyBorder="1" applyAlignment="1" quotePrefix="1">
      <alignment horizontal="right"/>
      <protection/>
    </xf>
    <xf numFmtId="172" fontId="15" fillId="0" borderId="3" xfId="24" applyNumberFormat="1" applyFont="1" applyBorder="1" applyProtection="1">
      <alignment/>
      <protection/>
    </xf>
    <xf numFmtId="231" fontId="14" fillId="0" borderId="0" xfId="15" applyNumberFormat="1" applyFont="1" applyBorder="1" applyAlignment="1">
      <alignment horizontal="right"/>
    </xf>
    <xf numFmtId="231" fontId="14" fillId="0" borderId="2" xfId="15" applyNumberFormat="1" applyFont="1" applyBorder="1" applyAlignment="1">
      <alignment horizontal="right"/>
    </xf>
    <xf numFmtId="49" fontId="19" fillId="0" borderId="3" xfId="0" applyNumberFormat="1" applyFont="1" applyBorder="1" applyAlignment="1">
      <alignment horizontal="right"/>
    </xf>
    <xf numFmtId="0" fontId="14" fillId="0" borderId="0" xfId="0" applyFont="1" applyAlignment="1">
      <alignment wrapText="1"/>
    </xf>
    <xf numFmtId="0" fontId="14" fillId="0" borderId="0" xfId="0" applyFont="1" applyAlignment="1">
      <alignment horizontal="justify" vertical="top"/>
    </xf>
    <xf numFmtId="232" fontId="15" fillId="0" borderId="0" xfId="24" applyNumberFormat="1" applyFont="1" applyAlignment="1">
      <alignment horizontal="right"/>
      <protection/>
    </xf>
    <xf numFmtId="232" fontId="14" fillId="0" borderId="0" xfId="24" applyNumberFormat="1" applyFont="1" applyAlignment="1">
      <alignment horizontal="right"/>
      <protection/>
    </xf>
    <xf numFmtId="0" fontId="0" fillId="0" borderId="0" xfId="0" applyAlignment="1">
      <alignment wrapText="1"/>
    </xf>
    <xf numFmtId="0" fontId="28" fillId="0" borderId="0" xfId="24" applyFont="1">
      <alignment/>
      <protection/>
    </xf>
    <xf numFmtId="0" fontId="14" fillId="0" borderId="0" xfId="0" applyFont="1" applyAlignment="1">
      <alignment/>
    </xf>
    <xf numFmtId="37" fontId="28" fillId="0" borderId="0" xfId="24" applyNumberFormat="1" applyFont="1">
      <alignment/>
      <protection/>
    </xf>
    <xf numFmtId="0" fontId="0" fillId="0" borderId="0" xfId="0" applyFont="1" applyAlignment="1">
      <alignment horizontal="justify" vertical="top"/>
    </xf>
    <xf numFmtId="0" fontId="14" fillId="0" borderId="3" xfId="0" applyFont="1" applyBorder="1" applyAlignment="1">
      <alignment horizontal="right" wrapText="1"/>
    </xf>
    <xf numFmtId="0" fontId="35" fillId="0" borderId="0" xfId="24" applyFont="1">
      <alignment/>
      <protection/>
    </xf>
    <xf numFmtId="0" fontId="15" fillId="0" borderId="0" xfId="24" applyFont="1" quotePrefix="1">
      <alignment/>
      <protection/>
    </xf>
    <xf numFmtId="0" fontId="36" fillId="0" borderId="0" xfId="0" applyFont="1" applyFill="1" applyAlignment="1">
      <alignment vertical="top"/>
    </xf>
    <xf numFmtId="0" fontId="17" fillId="0" borderId="0" xfId="0" applyFont="1" applyAlignment="1">
      <alignment vertical="top"/>
    </xf>
    <xf numFmtId="172" fontId="6" fillId="0" borderId="0" xfId="24" applyNumberFormat="1" applyFont="1" applyFill="1" applyBorder="1" applyAlignment="1" applyProtection="1">
      <alignment horizontal="right" wrapText="1"/>
      <protection/>
    </xf>
    <xf numFmtId="37" fontId="5" fillId="0" borderId="0" xfId="24" applyNumberFormat="1" applyFont="1" applyBorder="1" applyAlignment="1">
      <alignment horizontal="right" wrapText="1"/>
      <protection/>
    </xf>
    <xf numFmtId="172" fontId="15" fillId="0" borderId="0" xfId="24" applyNumberFormat="1" applyFont="1" applyFill="1" applyBorder="1" applyAlignment="1" applyProtection="1">
      <alignment horizontal="right" wrapText="1"/>
      <protection/>
    </xf>
    <xf numFmtId="37" fontId="14" fillId="0" borderId="0" xfId="24" applyNumberFormat="1" applyFont="1" applyFill="1" applyBorder="1" applyAlignment="1">
      <alignment horizontal="right" wrapText="1"/>
      <protection/>
    </xf>
    <xf numFmtId="0" fontId="19" fillId="0" borderId="3" xfId="0" applyFont="1" applyBorder="1" applyAlignment="1">
      <alignment horizontal="right" vertical="top"/>
    </xf>
    <xf numFmtId="0" fontId="18" fillId="0" borderId="3" xfId="0" applyFont="1" applyBorder="1" applyAlignment="1">
      <alignment horizontal="right" vertical="top"/>
    </xf>
    <xf numFmtId="0" fontId="19" fillId="0" borderId="0" xfId="0" applyFont="1" applyAlignment="1">
      <alignment vertical="top"/>
    </xf>
    <xf numFmtId="173" fontId="15" fillId="0" borderId="0" xfId="0" applyNumberFormat="1" applyFont="1" applyAlignment="1">
      <alignment horizontal="right" vertical="top"/>
    </xf>
    <xf numFmtId="206" fontId="14" fillId="0" borderId="0" xfId="0" applyNumberFormat="1" applyFont="1" applyAlignment="1">
      <alignment vertical="top"/>
    </xf>
    <xf numFmtId="204" fontId="14" fillId="0" borderId="0" xfId="0" applyNumberFormat="1" applyFont="1" applyAlignment="1">
      <alignment vertical="top"/>
    </xf>
    <xf numFmtId="0" fontId="15" fillId="0" borderId="0" xfId="0" applyFont="1" applyAlignment="1">
      <alignment horizontal="right" vertical="top"/>
    </xf>
    <xf numFmtId="206" fontId="14" fillId="0" borderId="0" xfId="0" applyNumberFormat="1" applyFont="1" applyAlignment="1">
      <alignment horizontal="right" vertical="top"/>
    </xf>
    <xf numFmtId="204" fontId="14" fillId="0" borderId="0" xfId="0" applyNumberFormat="1" applyFont="1" applyAlignment="1">
      <alignment horizontal="right" vertical="top"/>
    </xf>
    <xf numFmtId="0" fontId="18" fillId="0" borderId="0" xfId="0" applyFont="1" applyBorder="1" applyAlignment="1">
      <alignment vertical="top"/>
    </xf>
    <xf numFmtId="0" fontId="19" fillId="0" borderId="0" xfId="0" applyFont="1" applyBorder="1" applyAlignment="1">
      <alignment horizontal="right" vertical="top"/>
    </xf>
    <xf numFmtId="0" fontId="18" fillId="0" borderId="0" xfId="0" applyFont="1" applyBorder="1" applyAlignment="1">
      <alignment horizontal="right" vertical="top"/>
    </xf>
    <xf numFmtId="181" fontId="18" fillId="0" borderId="0" xfId="25" applyNumberFormat="1" applyFont="1" applyFill="1" applyAlignment="1">
      <alignment horizontal="right" vertical="top"/>
    </xf>
    <xf numFmtId="0" fontId="15" fillId="0" borderId="0" xfId="24" applyFont="1" applyAlignment="1" quotePrefix="1">
      <alignment/>
      <protection/>
    </xf>
    <xf numFmtId="49" fontId="18" fillId="0" borderId="0" xfId="0" applyNumberFormat="1" applyFont="1" applyAlignment="1">
      <alignment/>
    </xf>
    <xf numFmtId="49" fontId="19" fillId="0" borderId="0" xfId="0" applyNumberFormat="1" applyFont="1" applyAlignment="1">
      <alignment horizontal="right"/>
    </xf>
    <xf numFmtId="180" fontId="18" fillId="0" borderId="0" xfId="0" applyNumberFormat="1" applyFont="1" applyAlignment="1">
      <alignment horizontal="right"/>
    </xf>
    <xf numFmtId="0" fontId="18" fillId="0" borderId="0" xfId="0" applyFont="1" applyFill="1" applyAlignment="1">
      <alignment/>
    </xf>
    <xf numFmtId="49" fontId="18" fillId="0" borderId="0" xfId="0" applyNumberFormat="1" applyFont="1" applyAlignment="1">
      <alignment vertical="top"/>
    </xf>
    <xf numFmtId="270" fontId="19" fillId="0" borderId="0" xfId="0" applyNumberFormat="1" applyFont="1" applyAlignment="1">
      <alignment horizontal="right" vertical="top"/>
    </xf>
    <xf numFmtId="49" fontId="19" fillId="0" borderId="0" xfId="0" applyNumberFormat="1" applyFont="1" applyAlignment="1">
      <alignment horizontal="right" vertical="top"/>
    </xf>
    <xf numFmtId="49" fontId="18" fillId="0" borderId="3" xfId="0" applyNumberFormat="1" applyFont="1" applyBorder="1" applyAlignment="1">
      <alignment vertical="top"/>
    </xf>
    <xf numFmtId="0" fontId="18" fillId="0" borderId="3" xfId="0" applyFont="1" applyFill="1" applyBorder="1" applyAlignment="1">
      <alignment vertical="top"/>
    </xf>
    <xf numFmtId="0" fontId="19" fillId="0" borderId="0" xfId="0" applyFont="1" applyAlignment="1">
      <alignment horizontal="right" vertical="top"/>
    </xf>
    <xf numFmtId="180" fontId="18" fillId="0" borderId="0" xfId="0" applyNumberFormat="1" applyFont="1" applyFill="1" applyAlignment="1" quotePrefix="1">
      <alignment horizontal="right" vertical="top"/>
    </xf>
    <xf numFmtId="0" fontId="18" fillId="0" borderId="0" xfId="0" applyFont="1" applyAlignment="1">
      <alignment horizontal="left" vertical="top" indent="1"/>
    </xf>
    <xf numFmtId="173" fontId="18" fillId="0" borderId="0" xfId="0" applyNumberFormat="1" applyFont="1" applyFill="1" applyAlignment="1">
      <alignment horizontal="right" vertical="top"/>
    </xf>
    <xf numFmtId="199" fontId="19" fillId="0" borderId="0" xfId="15" applyNumberFormat="1" applyFont="1" applyFill="1" applyAlignment="1" quotePrefix="1">
      <alignment horizontal="right" vertical="top"/>
    </xf>
    <xf numFmtId="173" fontId="19" fillId="0" borderId="0" xfId="0" applyNumberFormat="1" applyFont="1" applyFill="1" applyAlignment="1">
      <alignment horizontal="right" vertical="top"/>
    </xf>
    <xf numFmtId="43" fontId="19" fillId="0" borderId="0" xfId="15" applyNumberFormat="1" applyFont="1" applyFill="1" applyAlignment="1" quotePrefix="1">
      <alignment horizontal="right" vertical="top"/>
    </xf>
    <xf numFmtId="0" fontId="19" fillId="0" borderId="0" xfId="0" applyFont="1" applyFill="1" applyAlignment="1">
      <alignment horizontal="right" vertical="top"/>
    </xf>
    <xf numFmtId="180" fontId="19" fillId="0" borderId="0" xfId="0" applyNumberFormat="1" applyFont="1" applyFill="1" applyAlignment="1" quotePrefix="1">
      <alignment horizontal="right"/>
    </xf>
    <xf numFmtId="198" fontId="19" fillId="0" borderId="0" xfId="15" applyNumberFormat="1" applyFont="1" applyFill="1" applyAlignment="1" quotePrefix="1">
      <alignment horizontal="right" vertical="top"/>
    </xf>
    <xf numFmtId="43" fontId="19" fillId="0" borderId="0" xfId="15" applyFont="1" applyFill="1" applyAlignment="1" quotePrefix="1">
      <alignment horizontal="right" vertical="top"/>
    </xf>
    <xf numFmtId="173" fontId="18" fillId="0" borderId="3" xfId="0" applyNumberFormat="1" applyFont="1" applyFill="1" applyBorder="1" applyAlignment="1">
      <alignment horizontal="right" vertical="top"/>
    </xf>
    <xf numFmtId="199" fontId="19" fillId="0" borderId="3" xfId="15" applyNumberFormat="1" applyFont="1" applyFill="1" applyBorder="1" applyAlignment="1" quotePrefix="1">
      <alignment horizontal="right" vertical="top"/>
    </xf>
    <xf numFmtId="173" fontId="19" fillId="0" borderId="3" xfId="0" applyNumberFormat="1" applyFont="1" applyFill="1" applyBorder="1" applyAlignment="1">
      <alignment horizontal="right" vertical="top"/>
    </xf>
    <xf numFmtId="43" fontId="19" fillId="0" borderId="3" xfId="15" applyNumberFormat="1" applyFont="1" applyFill="1" applyBorder="1" applyAlignment="1" quotePrefix="1">
      <alignment horizontal="right" vertical="top"/>
    </xf>
    <xf numFmtId="10" fontId="19" fillId="0" borderId="0" xfId="0" applyNumberFormat="1" applyFont="1" applyFill="1" applyAlignment="1">
      <alignment vertical="top"/>
    </xf>
    <xf numFmtId="49" fontId="18" fillId="0" borderId="0" xfId="0" applyNumberFormat="1" applyFont="1" applyAlignment="1">
      <alignment horizontal="right"/>
    </xf>
    <xf numFmtId="49" fontId="18" fillId="0" borderId="0" xfId="0" applyNumberFormat="1" applyFont="1" applyAlignment="1">
      <alignment horizontal="right" vertical="top"/>
    </xf>
    <xf numFmtId="49" fontId="18" fillId="0" borderId="3" xfId="0" applyNumberFormat="1" applyFont="1" applyBorder="1" applyAlignment="1">
      <alignment horizontal="right" vertical="top"/>
    </xf>
    <xf numFmtId="0" fontId="18" fillId="0" borderId="0" xfId="0" applyFont="1" applyAlignment="1">
      <alignment horizontal="right" vertical="top"/>
    </xf>
    <xf numFmtId="0" fontId="18" fillId="0" borderId="0" xfId="0" applyFont="1" applyFill="1" applyAlignment="1">
      <alignment horizontal="right" vertical="top"/>
    </xf>
    <xf numFmtId="173" fontId="18" fillId="0" borderId="0" xfId="0" applyNumberFormat="1" applyFont="1" applyAlignment="1">
      <alignment horizontal="right" vertical="top"/>
    </xf>
    <xf numFmtId="173" fontId="18" fillId="0" borderId="0" xfId="0" applyNumberFormat="1" applyFont="1" applyBorder="1" applyAlignment="1">
      <alignment horizontal="right" vertical="top"/>
    </xf>
    <xf numFmtId="173" fontId="18" fillId="0" borderId="3" xfId="0" applyNumberFormat="1" applyFont="1" applyBorder="1" applyAlignment="1">
      <alignment horizontal="right" vertical="top"/>
    </xf>
    <xf numFmtId="0" fontId="18" fillId="0" borderId="0" xfId="0" applyFont="1" applyAlignment="1">
      <alignment horizontal="justify" vertical="top" wrapText="1"/>
    </xf>
    <xf numFmtId="0" fontId="18" fillId="0" borderId="0" xfId="0" applyFont="1" applyAlignment="1">
      <alignment horizontal="justify" wrapText="1"/>
    </xf>
    <xf numFmtId="180" fontId="18" fillId="0" borderId="3" xfId="0" applyNumberFormat="1" applyFont="1" applyBorder="1" applyAlignment="1">
      <alignment vertical="top"/>
    </xf>
    <xf numFmtId="0" fontId="5" fillId="0" borderId="0" xfId="0" applyFont="1" applyAlignment="1">
      <alignment vertical="center"/>
    </xf>
    <xf numFmtId="0" fontId="18" fillId="0" borderId="3" xfId="0" applyFont="1" applyBorder="1" applyAlignment="1">
      <alignment horizontal="left" vertical="center" indent="1"/>
    </xf>
    <xf numFmtId="0" fontId="18" fillId="0" borderId="3" xfId="0" applyFont="1" applyBorder="1" applyAlignment="1">
      <alignment vertical="center"/>
    </xf>
    <xf numFmtId="0" fontId="19" fillId="0" borderId="3" xfId="0" applyFont="1" applyBorder="1" applyAlignment="1">
      <alignment vertical="center"/>
    </xf>
    <xf numFmtId="0" fontId="18" fillId="0" borderId="3" xfId="0" applyFont="1" applyBorder="1" applyAlignment="1">
      <alignment horizontal="right" vertical="center"/>
    </xf>
    <xf numFmtId="0" fontId="18" fillId="0" borderId="3" xfId="0" applyFont="1" applyBorder="1" applyAlignment="1">
      <alignment horizontal="justify" vertical="center" wrapText="1"/>
    </xf>
    <xf numFmtId="0" fontId="19" fillId="0" borderId="3" xfId="0" applyFont="1" applyBorder="1" applyAlignment="1">
      <alignment horizontal="right" vertical="center"/>
    </xf>
    <xf numFmtId="0" fontId="5" fillId="0" borderId="0" xfId="0" applyFont="1" applyBorder="1" applyAlignment="1">
      <alignment vertical="top"/>
    </xf>
    <xf numFmtId="9" fontId="14" fillId="0" borderId="3" xfId="0" applyNumberFormat="1" applyFont="1" applyBorder="1" applyAlignment="1">
      <alignment horizontal="right" vertical="top" wrapText="1"/>
    </xf>
    <xf numFmtId="0" fontId="14" fillId="0" borderId="0" xfId="0" applyFont="1" applyAlignment="1">
      <alignment horizontal="right" vertical="top"/>
    </xf>
    <xf numFmtId="173" fontId="14" fillId="0" borderId="0" xfId="25" applyNumberFormat="1" applyFont="1" applyFill="1" applyAlignment="1">
      <alignment horizontal="right" vertical="top"/>
    </xf>
    <xf numFmtId="0" fontId="14" fillId="0" borderId="0" xfId="0" applyFont="1" applyAlignment="1">
      <alignment horizontal="left" vertical="top" indent="1"/>
    </xf>
    <xf numFmtId="0" fontId="14" fillId="0" borderId="3" xfId="0" applyFont="1" applyBorder="1" applyAlignment="1">
      <alignment horizontal="right" vertical="top"/>
    </xf>
    <xf numFmtId="173" fontId="14" fillId="0" borderId="3" xfId="25" applyNumberFormat="1" applyFont="1" applyFill="1" applyBorder="1" applyAlignment="1">
      <alignment horizontal="right" vertical="top"/>
    </xf>
    <xf numFmtId="0" fontId="14" fillId="0" borderId="0" xfId="0" applyFont="1" applyBorder="1" applyAlignment="1">
      <alignment horizontal="right" wrapText="1"/>
    </xf>
    <xf numFmtId="0" fontId="14" fillId="0" borderId="0" xfId="0" applyFont="1" applyBorder="1" applyAlignment="1">
      <alignment horizontal="justify"/>
    </xf>
    <xf numFmtId="0" fontId="14" fillId="0" borderId="4" xfId="24" applyFont="1" applyBorder="1" applyAlignment="1">
      <alignment vertical="top"/>
      <protection/>
    </xf>
    <xf numFmtId="0" fontId="14" fillId="0" borderId="4" xfId="24" applyFont="1" applyBorder="1" applyAlignment="1">
      <alignment horizontal="justify" wrapText="1"/>
      <protection/>
    </xf>
    <xf numFmtId="0" fontId="14" fillId="0" borderId="4" xfId="0" applyFont="1" applyBorder="1" applyAlignment="1">
      <alignment horizontal="justify"/>
    </xf>
    <xf numFmtId="0" fontId="14" fillId="0" borderId="0" xfId="0" applyFont="1" applyBorder="1" applyAlignment="1">
      <alignment horizontal="justify" vertical="top"/>
    </xf>
    <xf numFmtId="0" fontId="14" fillId="0" borderId="0" xfId="24" applyFont="1" applyAlignment="1">
      <alignment horizontal="justify" vertical="top"/>
      <protection/>
    </xf>
    <xf numFmtId="37" fontId="14" fillId="0" borderId="3" xfId="24" applyNumberFormat="1" applyFont="1" applyBorder="1" applyAlignment="1" applyProtection="1">
      <alignment vertical="top"/>
      <protection/>
    </xf>
    <xf numFmtId="0" fontId="14" fillId="0" borderId="3" xfId="24" applyFont="1" applyBorder="1" applyAlignment="1">
      <alignment horizontal="justify" wrapText="1"/>
      <protection/>
    </xf>
    <xf numFmtId="0" fontId="14" fillId="0" borderId="3" xfId="0" applyFont="1" applyBorder="1" applyAlignment="1">
      <alignment horizontal="justify"/>
    </xf>
    <xf numFmtId="0" fontId="14" fillId="0" borderId="3" xfId="0" applyFont="1" applyBorder="1" applyAlignment="1">
      <alignment horizontal="justify" vertical="top"/>
    </xf>
    <xf numFmtId="0" fontId="5" fillId="0" borderId="0" xfId="24" applyFont="1" applyBorder="1" applyAlignment="1">
      <alignment/>
      <protection/>
    </xf>
    <xf numFmtId="0" fontId="26" fillId="0" borderId="0" xfId="0" applyFont="1" applyAlignment="1">
      <alignment vertical="top"/>
    </xf>
    <xf numFmtId="0" fontId="13" fillId="0" borderId="0" xfId="21" applyFont="1" applyBorder="1">
      <alignment/>
      <protection/>
    </xf>
    <xf numFmtId="0" fontId="26" fillId="0" borderId="0" xfId="0" applyFont="1" applyBorder="1" applyAlignment="1">
      <alignment vertical="top"/>
    </xf>
    <xf numFmtId="180" fontId="19" fillId="0" borderId="0" xfId="0" applyNumberFormat="1" applyFont="1" applyBorder="1" applyAlignment="1">
      <alignment horizontal="right" wrapText="1"/>
    </xf>
    <xf numFmtId="49" fontId="19" fillId="0" borderId="0" xfId="0" applyNumberFormat="1" applyFont="1" applyBorder="1" applyAlignment="1">
      <alignment horizontal="center" wrapText="1"/>
    </xf>
    <xf numFmtId="49" fontId="15" fillId="0" borderId="0" xfId="0" applyNumberFormat="1" applyFont="1" applyAlignment="1">
      <alignment/>
    </xf>
    <xf numFmtId="49" fontId="14" fillId="0" borderId="0" xfId="0" applyNumberFormat="1" applyFont="1" applyBorder="1" applyAlignment="1">
      <alignment vertical="top"/>
    </xf>
    <xf numFmtId="180" fontId="15" fillId="0" borderId="0" xfId="0" applyNumberFormat="1" applyFont="1" applyBorder="1" applyAlignment="1">
      <alignment horizontal="center" wrapText="1"/>
    </xf>
    <xf numFmtId="0" fontId="15" fillId="0" borderId="0" xfId="0" applyFont="1" applyAlignment="1">
      <alignment horizontal="right" wrapText="1"/>
    </xf>
    <xf numFmtId="49" fontId="15" fillId="0" borderId="0" xfId="0" applyNumberFormat="1" applyFont="1" applyAlignment="1">
      <alignment horizontal="right" wrapText="1"/>
    </xf>
    <xf numFmtId="180" fontId="15" fillId="0" borderId="0" xfId="0" applyNumberFormat="1" applyFont="1" applyBorder="1" applyAlignment="1">
      <alignment horizontal="right" wrapText="1"/>
    </xf>
    <xf numFmtId="49" fontId="15" fillId="0" borderId="0" xfId="0" applyNumberFormat="1" applyFont="1" applyBorder="1" applyAlignment="1">
      <alignment vertical="top"/>
    </xf>
    <xf numFmtId="0" fontId="15" fillId="0" borderId="3" xfId="0" applyFont="1" applyBorder="1" applyAlignment="1">
      <alignment horizontal="center"/>
    </xf>
    <xf numFmtId="0" fontId="15" fillId="0" borderId="3" xfId="0" applyFont="1" applyBorder="1" applyAlignment="1">
      <alignment horizontal="right"/>
    </xf>
    <xf numFmtId="49" fontId="15" fillId="0" borderId="3" xfId="0" applyNumberFormat="1" applyFont="1" applyBorder="1" applyAlignment="1">
      <alignment horizontal="right"/>
    </xf>
    <xf numFmtId="49" fontId="15" fillId="0" borderId="3" xfId="0" applyNumberFormat="1" applyFont="1" applyBorder="1" applyAlignment="1">
      <alignment horizontal="center"/>
    </xf>
    <xf numFmtId="49" fontId="15" fillId="0" borderId="3" xfId="0" applyNumberFormat="1" applyFont="1" applyBorder="1" applyAlignment="1">
      <alignment vertical="top"/>
    </xf>
    <xf numFmtId="180" fontId="15" fillId="0" borderId="0" xfId="0" applyNumberFormat="1" applyFont="1" applyAlignment="1">
      <alignment horizontal="right" vertical="top"/>
    </xf>
    <xf numFmtId="1" fontId="15" fillId="0" borderId="0" xfId="0" applyNumberFormat="1" applyFont="1" applyAlignment="1">
      <alignment vertical="top"/>
    </xf>
    <xf numFmtId="9" fontId="15" fillId="0" borderId="0" xfId="0" applyNumberFormat="1" applyFont="1" applyAlignment="1">
      <alignment vertical="top"/>
    </xf>
    <xf numFmtId="173" fontId="15" fillId="0" borderId="0" xfId="0" applyNumberFormat="1" applyFont="1" applyAlignment="1">
      <alignment vertical="top"/>
    </xf>
    <xf numFmtId="180" fontId="15" fillId="0" borderId="3" xfId="0" applyNumberFormat="1" applyFont="1" applyBorder="1" applyAlignment="1">
      <alignment vertical="top"/>
    </xf>
    <xf numFmtId="1" fontId="15" fillId="0" borderId="3" xfId="0" applyNumberFormat="1" applyFont="1" applyBorder="1" applyAlignment="1">
      <alignment vertical="top"/>
    </xf>
    <xf numFmtId="9" fontId="15" fillId="0" borderId="0" xfId="0" applyNumberFormat="1" applyFont="1" applyBorder="1" applyAlignment="1">
      <alignment vertical="top"/>
    </xf>
    <xf numFmtId="49" fontId="14" fillId="0" borderId="2" xfId="0" applyNumberFormat="1" applyFont="1" applyBorder="1" applyAlignment="1">
      <alignment vertical="top"/>
    </xf>
    <xf numFmtId="49" fontId="26" fillId="0" borderId="2" xfId="0" applyNumberFormat="1" applyFont="1" applyBorder="1" applyAlignment="1">
      <alignment vertical="top"/>
    </xf>
    <xf numFmtId="180" fontId="15" fillId="0" borderId="2" xfId="0" applyNumberFormat="1" applyFont="1" applyBorder="1" applyAlignment="1">
      <alignment vertical="top"/>
    </xf>
    <xf numFmtId="180" fontId="15" fillId="0" borderId="2" xfId="0" applyNumberFormat="1" applyFont="1" applyBorder="1" applyAlignment="1">
      <alignment horizontal="right" vertical="top"/>
    </xf>
    <xf numFmtId="1" fontId="15" fillId="0" borderId="2" xfId="0" applyNumberFormat="1" applyFont="1" applyBorder="1" applyAlignment="1">
      <alignment vertical="top"/>
    </xf>
    <xf numFmtId="9" fontId="15" fillId="0" borderId="2" xfId="0" applyNumberFormat="1" applyFont="1" applyBorder="1" applyAlignment="1">
      <alignment vertical="top"/>
    </xf>
    <xf numFmtId="173" fontId="15" fillId="0" borderId="2" xfId="0" applyNumberFormat="1" applyFont="1" applyBorder="1" applyAlignment="1">
      <alignment vertical="top"/>
    </xf>
    <xf numFmtId="49" fontId="15" fillId="0" borderId="0" xfId="0" applyNumberFormat="1" applyFont="1" applyBorder="1" applyAlignment="1">
      <alignment/>
    </xf>
    <xf numFmtId="180" fontId="25" fillId="0" borderId="0" xfId="0" applyNumberFormat="1" applyFont="1" applyFill="1" applyBorder="1" applyAlignment="1">
      <alignment vertical="top"/>
    </xf>
    <xf numFmtId="206" fontId="14" fillId="0" borderId="3" xfId="0" applyNumberFormat="1" applyFont="1" applyBorder="1" applyAlignment="1">
      <alignment vertical="top"/>
    </xf>
    <xf numFmtId="180" fontId="14" fillId="0" borderId="2" xfId="0" applyNumberFormat="1" applyFont="1" applyBorder="1" applyAlignment="1">
      <alignment vertical="top"/>
    </xf>
    <xf numFmtId="206" fontId="14" fillId="0" borderId="2" xfId="0" applyNumberFormat="1" applyFont="1" applyBorder="1" applyAlignment="1">
      <alignment vertical="top"/>
    </xf>
    <xf numFmtId="0" fontId="14" fillId="0" borderId="2" xfId="0" applyFont="1" applyBorder="1" applyAlignment="1">
      <alignment vertical="top"/>
    </xf>
    <xf numFmtId="180" fontId="14" fillId="0" borderId="2" xfId="0" applyNumberFormat="1" applyFont="1" applyBorder="1" applyAlignment="1">
      <alignment horizontal="right" vertical="top"/>
    </xf>
    <xf numFmtId="0" fontId="26" fillId="0" borderId="0" xfId="0" applyFont="1" applyAlignment="1">
      <alignment vertical="top" wrapText="1"/>
    </xf>
    <xf numFmtId="270" fontId="18" fillId="0" borderId="0" xfId="0" applyNumberFormat="1" applyFont="1" applyFill="1" applyAlignment="1">
      <alignment vertical="top"/>
    </xf>
    <xf numFmtId="37" fontId="14" fillId="0" borderId="0" xfId="24" applyNumberFormat="1" applyFont="1" applyFill="1" applyBorder="1" applyAlignment="1" quotePrefix="1">
      <alignment horizontal="right" wrapText="1"/>
      <protection/>
    </xf>
    <xf numFmtId="0" fontId="4" fillId="0" borderId="0" xfId="24" applyFont="1">
      <alignment/>
      <protection/>
    </xf>
    <xf numFmtId="0" fontId="0" fillId="0" borderId="0" xfId="23" applyAlignment="1">
      <alignment/>
    </xf>
    <xf numFmtId="0" fontId="17" fillId="0" borderId="0" xfId="24" applyFont="1">
      <alignment/>
      <protection/>
    </xf>
    <xf numFmtId="172" fontId="18" fillId="0" borderId="0" xfId="24" applyNumberFormat="1" applyFont="1" applyBorder="1" applyAlignment="1" applyProtection="1">
      <alignment horizontal="left"/>
      <protection/>
    </xf>
    <xf numFmtId="0" fontId="18" fillId="0" borderId="0" xfId="24" applyFont="1" applyAlignment="1">
      <alignment horizontal="right" wrapText="1"/>
      <protection/>
    </xf>
    <xf numFmtId="37" fontId="19" fillId="0" borderId="0" xfId="24" applyNumberFormat="1" applyFont="1" applyAlignment="1">
      <alignment horizontal="right" wrapText="1"/>
      <protection/>
    </xf>
    <xf numFmtId="0" fontId="19" fillId="0" borderId="0" xfId="24" applyFont="1" applyAlignment="1">
      <alignment horizontal="right" wrapText="1"/>
      <protection/>
    </xf>
    <xf numFmtId="49" fontId="18" fillId="0" borderId="1" xfId="23" applyNumberFormat="1" applyFont="1" applyBorder="1" applyAlignment="1">
      <alignment vertical="top"/>
    </xf>
    <xf numFmtId="172" fontId="18" fillId="0" borderId="1" xfId="24" applyNumberFormat="1" applyFont="1" applyBorder="1" applyAlignment="1" applyProtection="1">
      <alignment horizontal="right"/>
      <protection/>
    </xf>
    <xf numFmtId="172" fontId="19" fillId="0" borderId="1" xfId="24" applyNumberFormat="1" applyFont="1" applyBorder="1" applyAlignment="1" applyProtection="1">
      <alignment horizontal="right"/>
      <protection/>
    </xf>
    <xf numFmtId="37" fontId="19" fillId="0" borderId="0" xfId="24" applyNumberFormat="1" applyFont="1">
      <alignment/>
      <protection/>
    </xf>
    <xf numFmtId="178" fontId="18" fillId="0" borderId="0" xfId="24" applyNumberFormat="1" applyFont="1" applyBorder="1" applyProtection="1">
      <alignment/>
      <protection/>
    </xf>
    <xf numFmtId="178" fontId="19" fillId="0" borderId="0" xfId="24" applyNumberFormat="1" applyFont="1" applyBorder="1" applyProtection="1">
      <alignment/>
      <protection/>
    </xf>
    <xf numFmtId="172" fontId="18" fillId="0" borderId="0" xfId="24" applyNumberFormat="1" applyFont="1" applyBorder="1" applyProtection="1">
      <alignment/>
      <protection/>
    </xf>
    <xf numFmtId="178" fontId="18" fillId="0" borderId="0" xfId="24" applyNumberFormat="1" applyFont="1" applyAlignment="1">
      <alignment horizontal="right"/>
      <protection/>
    </xf>
    <xf numFmtId="178" fontId="19" fillId="0" borderId="0" xfId="24" applyNumberFormat="1" applyFont="1" applyAlignment="1">
      <alignment horizontal="right"/>
      <protection/>
    </xf>
    <xf numFmtId="0" fontId="18" fillId="0" borderId="0" xfId="24" applyFont="1" applyBorder="1" applyAlignment="1">
      <alignment horizontal="left" indent="1"/>
      <protection/>
    </xf>
    <xf numFmtId="178" fontId="18" fillId="0" borderId="0" xfId="24" applyNumberFormat="1" applyFont="1">
      <alignment/>
      <protection/>
    </xf>
    <xf numFmtId="178" fontId="19" fillId="0" borderId="0" xfId="24" applyNumberFormat="1" applyFont="1">
      <alignment/>
      <protection/>
    </xf>
    <xf numFmtId="172" fontId="18" fillId="0" borderId="0" xfId="24" applyNumberFormat="1" applyFont="1" applyBorder="1" applyAlignment="1" applyProtection="1">
      <alignment horizontal="left" indent="1"/>
      <protection/>
    </xf>
    <xf numFmtId="172" fontId="18" fillId="0" borderId="0" xfId="24" applyNumberFormat="1" applyFont="1" applyBorder="1" applyAlignment="1" applyProtection="1">
      <alignment horizontal="left" wrapText="1" indent="1"/>
      <protection/>
    </xf>
    <xf numFmtId="178" fontId="18" fillId="0" borderId="0" xfId="24" applyNumberFormat="1" applyFont="1" applyBorder="1" applyAlignment="1" applyProtection="1">
      <alignment horizontal="left" wrapText="1"/>
      <protection/>
    </xf>
    <xf numFmtId="172" fontId="18" fillId="0" borderId="0" xfId="24" applyNumberFormat="1" applyFont="1" applyBorder="1" applyAlignment="1" applyProtection="1">
      <alignment horizontal="left" wrapText="1" indent="2"/>
      <protection/>
    </xf>
    <xf numFmtId="172" fontId="18" fillId="0" borderId="3" xfId="24" applyNumberFormat="1" applyFont="1" applyBorder="1" applyAlignment="1" applyProtection="1">
      <alignment horizontal="left" wrapText="1" indent="2"/>
      <protection/>
    </xf>
    <xf numFmtId="178" fontId="18" fillId="0" borderId="3" xfId="24" applyNumberFormat="1" applyFont="1" applyBorder="1" applyProtection="1">
      <alignment/>
      <protection/>
    </xf>
    <xf numFmtId="178" fontId="18" fillId="0" borderId="3" xfId="24" applyNumberFormat="1" applyFont="1" applyBorder="1" applyAlignment="1">
      <alignment horizontal="right"/>
      <protection/>
    </xf>
    <xf numFmtId="178" fontId="19" fillId="0" borderId="3" xfId="24" applyNumberFormat="1" applyFont="1" applyBorder="1" applyAlignment="1">
      <alignment horizontal="right"/>
      <protection/>
    </xf>
    <xf numFmtId="172" fontId="18" fillId="0" borderId="3" xfId="24" applyNumberFormat="1" applyFont="1" applyBorder="1" applyAlignment="1" applyProtection="1">
      <alignment horizontal="left" indent="1"/>
      <protection/>
    </xf>
    <xf numFmtId="178" fontId="18" fillId="0" borderId="3" xfId="24" applyNumberFormat="1" applyFont="1" applyBorder="1">
      <alignment/>
      <protection/>
    </xf>
    <xf numFmtId="178" fontId="19" fillId="0" borderId="3" xfId="24" applyNumberFormat="1" applyFont="1" applyBorder="1" applyProtection="1">
      <alignment/>
      <protection/>
    </xf>
    <xf numFmtId="172" fontId="18" fillId="0" borderId="4" xfId="24" applyNumberFormat="1" applyFont="1" applyBorder="1" applyAlignment="1" applyProtection="1">
      <alignment horizontal="left" wrapText="1"/>
      <protection/>
    </xf>
    <xf numFmtId="178" fontId="18" fillId="0" borderId="0" xfId="24" applyNumberFormat="1" applyFont="1" applyBorder="1" applyAlignment="1" applyProtection="1">
      <alignment horizontal="right"/>
      <protection/>
    </xf>
    <xf numFmtId="172" fontId="18" fillId="0" borderId="0" xfId="24" applyNumberFormat="1" applyFont="1" applyBorder="1" applyAlignment="1" applyProtection="1">
      <alignment horizontal="left" wrapText="1"/>
      <protection/>
    </xf>
    <xf numFmtId="178" fontId="19" fillId="0" borderId="3" xfId="24" applyNumberFormat="1" applyFont="1" applyBorder="1" applyAlignment="1" applyProtection="1">
      <alignment horizontal="right"/>
      <protection/>
    </xf>
    <xf numFmtId="178" fontId="19" fillId="0" borderId="0" xfId="24" applyNumberFormat="1" applyFont="1" applyBorder="1" applyAlignment="1" applyProtection="1">
      <alignment horizontal="right"/>
      <protection/>
    </xf>
    <xf numFmtId="178" fontId="18" fillId="0" borderId="4" xfId="24" applyNumberFormat="1" applyFont="1" applyBorder="1" applyAlignment="1" applyProtection="1">
      <alignment horizontal="right"/>
      <protection/>
    </xf>
    <xf numFmtId="178" fontId="19" fillId="0" borderId="0" xfId="24" applyNumberFormat="1" applyFont="1" applyBorder="1" applyAlignment="1">
      <alignment horizontal="right"/>
      <protection/>
    </xf>
    <xf numFmtId="178" fontId="19" fillId="0" borderId="4" xfId="24" applyNumberFormat="1" applyFont="1" applyBorder="1" applyAlignment="1">
      <alignment horizontal="right"/>
      <protection/>
    </xf>
    <xf numFmtId="0" fontId="0" fillId="0" borderId="0" xfId="23" applyBorder="1" applyAlignment="1">
      <alignment/>
    </xf>
    <xf numFmtId="37" fontId="18" fillId="0" borderId="0" xfId="24" applyNumberFormat="1" applyFont="1">
      <alignment/>
      <protection/>
    </xf>
    <xf numFmtId="37" fontId="18" fillId="0" borderId="0" xfId="24" applyNumberFormat="1" applyFont="1" applyAlignment="1">
      <alignment wrapText="1"/>
      <protection/>
    </xf>
    <xf numFmtId="37" fontId="18" fillId="0" borderId="0" xfId="24" applyNumberFormat="1" applyFont="1" applyAlignment="1">
      <alignment horizontal="left" wrapText="1"/>
      <protection/>
    </xf>
    <xf numFmtId="178" fontId="18" fillId="0" borderId="0" xfId="24" applyNumberFormat="1" applyFont="1" applyAlignment="1">
      <alignment horizontal="left" wrapText="1"/>
      <protection/>
    </xf>
    <xf numFmtId="178" fontId="18" fillId="0" borderId="0" xfId="24" applyNumberFormat="1" applyFont="1" applyAlignment="1">
      <alignment horizontal="right" wrapText="1"/>
      <protection/>
    </xf>
    <xf numFmtId="0" fontId="18" fillId="0" borderId="0" xfId="24" applyFont="1" applyBorder="1" applyAlignment="1">
      <alignment wrapText="1"/>
      <protection/>
    </xf>
    <xf numFmtId="37" fontId="18" fillId="0" borderId="4" xfId="24" applyNumberFormat="1" applyFont="1" applyBorder="1">
      <alignment/>
      <protection/>
    </xf>
    <xf numFmtId="178" fontId="18" fillId="0" borderId="4" xfId="24" applyNumberFormat="1" applyFont="1" applyBorder="1" applyAlignment="1">
      <alignment horizontal="right"/>
      <protection/>
    </xf>
    <xf numFmtId="0" fontId="18" fillId="0" borderId="0" xfId="23" applyFont="1" applyBorder="1" applyAlignment="1">
      <alignment/>
    </xf>
    <xf numFmtId="178" fontId="18" fillId="0" borderId="0" xfId="24" applyNumberFormat="1" applyFont="1" applyBorder="1">
      <alignment/>
      <protection/>
    </xf>
    <xf numFmtId="37" fontId="18" fillId="0" borderId="2" xfId="24" applyNumberFormat="1" applyFont="1" applyBorder="1">
      <alignment/>
      <protection/>
    </xf>
    <xf numFmtId="178" fontId="18" fillId="0" borderId="2" xfId="24" applyNumberFormat="1" applyFont="1" applyBorder="1">
      <alignment/>
      <protection/>
    </xf>
    <xf numFmtId="178" fontId="19" fillId="0" borderId="2" xfId="24" applyNumberFormat="1" applyFont="1" applyBorder="1" applyAlignment="1">
      <alignment horizontal="right"/>
      <protection/>
    </xf>
    <xf numFmtId="172" fontId="19" fillId="0" borderId="0" xfId="24" applyNumberFormat="1" applyFont="1" applyBorder="1" applyAlignment="1" applyProtection="1">
      <alignment horizontal="right"/>
      <protection/>
    </xf>
    <xf numFmtId="0" fontId="18" fillId="0" borderId="0" xfId="23" applyFont="1" applyAlignment="1">
      <alignment/>
    </xf>
    <xf numFmtId="172" fontId="18" fillId="0" borderId="0" xfId="24" applyNumberFormat="1" applyFont="1" applyBorder="1" applyAlignment="1" applyProtection="1">
      <alignment horizontal="left" vertical="center" wrapText="1"/>
      <protection/>
    </xf>
    <xf numFmtId="172" fontId="5" fillId="0" borderId="0" xfId="24" applyNumberFormat="1" applyFont="1" applyBorder="1" applyAlignment="1" applyProtection="1">
      <alignment horizontal="left" wrapText="1"/>
      <protection/>
    </xf>
    <xf numFmtId="178" fontId="5" fillId="0" borderId="0" xfId="24" applyNumberFormat="1" applyFont="1">
      <alignment/>
      <protection/>
    </xf>
    <xf numFmtId="0" fontId="5" fillId="0" borderId="3" xfId="24" applyFont="1" applyBorder="1">
      <alignment/>
      <protection/>
    </xf>
    <xf numFmtId="178" fontId="6" fillId="0" borderId="5" xfId="24" applyNumberFormat="1" applyFont="1" applyBorder="1">
      <alignment/>
      <protection/>
    </xf>
    <xf numFmtId="178" fontId="5" fillId="0" borderId="5" xfId="24" applyNumberFormat="1" applyFont="1" applyBorder="1">
      <alignment/>
      <protection/>
    </xf>
    <xf numFmtId="176" fontId="15" fillId="0" borderId="0" xfId="22" applyNumberFormat="1" applyFont="1" applyBorder="1" applyAlignment="1">
      <alignment horizontal="right"/>
      <protection/>
    </xf>
    <xf numFmtId="37" fontId="6" fillId="0" borderId="0" xfId="24" applyNumberFormat="1" applyFont="1" applyBorder="1">
      <alignment/>
      <protection/>
    </xf>
    <xf numFmtId="0" fontId="5" fillId="0" borderId="0" xfId="24" applyNumberFormat="1" applyFont="1">
      <alignment/>
      <protection/>
    </xf>
    <xf numFmtId="178" fontId="6" fillId="0" borderId="3" xfId="24" applyNumberFormat="1" applyFont="1" applyBorder="1">
      <alignment/>
      <protection/>
    </xf>
    <xf numFmtId="0" fontId="5" fillId="0" borderId="2" xfId="24" applyFont="1" applyBorder="1">
      <alignment/>
      <protection/>
    </xf>
    <xf numFmtId="178" fontId="6" fillId="0" borderId="2" xfId="24" applyNumberFormat="1" applyFont="1" applyBorder="1">
      <alignment/>
      <protection/>
    </xf>
    <xf numFmtId="178" fontId="5" fillId="0" borderId="2" xfId="24" applyNumberFormat="1" applyFont="1" applyBorder="1">
      <alignment/>
      <protection/>
    </xf>
    <xf numFmtId="37" fontId="5" fillId="0" borderId="0" xfId="24" applyNumberFormat="1" applyFont="1" applyAlignment="1">
      <alignment vertical="top"/>
      <protection/>
    </xf>
    <xf numFmtId="0" fontId="5" fillId="0" borderId="0" xfId="24" applyFont="1" applyAlignment="1">
      <alignment horizontal="justify" vertical="top" wrapText="1"/>
      <protection/>
    </xf>
    <xf numFmtId="0" fontId="6" fillId="0" borderId="0" xfId="24" applyFont="1" applyAlignment="1">
      <alignment vertical="top"/>
      <protection/>
    </xf>
    <xf numFmtId="172" fontId="7" fillId="0" borderId="0" xfId="24" applyNumberFormat="1" applyFont="1" applyBorder="1" applyAlignment="1" applyProtection="1">
      <alignment horizontal="left"/>
      <protection/>
    </xf>
    <xf numFmtId="0" fontId="6" fillId="0" borderId="0" xfId="0" applyFont="1" applyAlignment="1">
      <alignment horizontal="right"/>
    </xf>
    <xf numFmtId="0" fontId="5" fillId="0" borderId="3" xfId="0" applyFont="1" applyBorder="1" applyAlignment="1">
      <alignment/>
    </xf>
    <xf numFmtId="172" fontId="6" fillId="0" borderId="3" xfId="0" applyNumberFormat="1" applyFont="1" applyFill="1" applyBorder="1" applyAlignment="1" applyProtection="1" quotePrefix="1">
      <alignment horizontal="right"/>
      <protection/>
    </xf>
    <xf numFmtId="0" fontId="6" fillId="0" borderId="0" xfId="0" applyFont="1" applyAlignment="1">
      <alignment/>
    </xf>
    <xf numFmtId="178" fontId="5" fillId="0" borderId="0" xfId="0" applyNumberFormat="1" applyFont="1" applyAlignment="1">
      <alignment/>
    </xf>
    <xf numFmtId="0" fontId="5" fillId="0" borderId="5" xfId="0" applyFont="1" applyBorder="1" applyAlignment="1">
      <alignment/>
    </xf>
    <xf numFmtId="178" fontId="5" fillId="0" borderId="5" xfId="0" applyNumberFormat="1" applyFont="1" applyBorder="1" applyAlignment="1">
      <alignment/>
    </xf>
    <xf numFmtId="0" fontId="5" fillId="0" borderId="0" xfId="0" applyFont="1" applyAlignment="1">
      <alignment/>
    </xf>
    <xf numFmtId="172" fontId="5" fillId="0" borderId="0" xfId="24" applyNumberFormat="1" applyFont="1" applyBorder="1" applyAlignment="1" applyProtection="1">
      <alignment horizontal="left"/>
      <protection/>
    </xf>
    <xf numFmtId="172" fontId="6" fillId="0" borderId="2" xfId="24" applyNumberFormat="1" applyFont="1" applyBorder="1" applyAlignment="1" applyProtection="1">
      <alignment horizontal="left"/>
      <protection/>
    </xf>
    <xf numFmtId="0" fontId="15" fillId="0" borderId="0" xfId="0" applyFont="1" applyAlignment="1" quotePrefix="1">
      <alignment horizontal="right"/>
    </xf>
    <xf numFmtId="0" fontId="14" fillId="0" borderId="0" xfId="0" applyFont="1" applyAlignment="1" quotePrefix="1">
      <alignment horizontal="right"/>
    </xf>
    <xf numFmtId="172" fontId="15" fillId="0" borderId="3" xfId="0" applyNumberFormat="1" applyFont="1" applyFill="1" applyBorder="1" applyAlignment="1" applyProtection="1">
      <alignment horizontal="right"/>
      <protection/>
    </xf>
    <xf numFmtId="172" fontId="15" fillId="0" borderId="2" xfId="24" applyNumberFormat="1" applyFont="1" applyBorder="1" applyAlignment="1" applyProtection="1">
      <alignment horizontal="left"/>
      <protection/>
    </xf>
    <xf numFmtId="0" fontId="14" fillId="0" borderId="2" xfId="0" applyFont="1" applyBorder="1" applyAlignment="1">
      <alignment/>
    </xf>
    <xf numFmtId="0" fontId="15" fillId="0" borderId="2" xfId="0" applyFont="1" applyBorder="1" applyAlignment="1">
      <alignment/>
    </xf>
    <xf numFmtId="178" fontId="14" fillId="0" borderId="2" xfId="0" applyNumberFormat="1" applyFont="1" applyFill="1" applyBorder="1" applyAlignment="1">
      <alignment/>
    </xf>
    <xf numFmtId="0" fontId="7" fillId="0" borderId="0" xfId="24" applyFont="1" applyBorder="1" applyAlignment="1">
      <alignment vertical="center"/>
      <protection/>
    </xf>
    <xf numFmtId="172" fontId="7" fillId="0" borderId="0" xfId="24" applyNumberFormat="1" applyFont="1" applyBorder="1" applyAlignment="1" applyProtection="1">
      <alignment horizontal="left" vertical="top"/>
      <protection/>
    </xf>
    <xf numFmtId="172" fontId="7" fillId="0" borderId="0" xfId="24" applyNumberFormat="1" applyFont="1" applyBorder="1" applyAlignment="1" applyProtection="1">
      <alignment horizontal="left" vertical="center"/>
      <protection/>
    </xf>
    <xf numFmtId="0" fontId="6" fillId="0" borderId="0" xfId="24" applyFont="1" applyAlignment="1">
      <alignment horizontal="right" wrapText="1"/>
      <protection/>
    </xf>
    <xf numFmtId="0" fontId="5" fillId="0" borderId="0" xfId="24" applyFont="1" applyFill="1" applyAlignment="1">
      <alignment horizontal="right" wrapText="1"/>
      <protection/>
    </xf>
    <xf numFmtId="0" fontId="6" fillId="0" borderId="1" xfId="24" applyFont="1" applyBorder="1" applyAlignment="1">
      <alignment horizontal="left"/>
      <protection/>
    </xf>
    <xf numFmtId="37" fontId="5" fillId="0" borderId="1" xfId="24" applyNumberFormat="1" applyFont="1" applyBorder="1">
      <alignment/>
      <protection/>
    </xf>
    <xf numFmtId="172" fontId="6" fillId="0" borderId="1" xfId="24" applyNumberFormat="1" applyFont="1" applyFill="1" applyBorder="1" applyAlignment="1" applyProtection="1" quotePrefix="1">
      <alignment horizontal="right"/>
      <protection/>
    </xf>
    <xf numFmtId="172" fontId="5" fillId="0" borderId="1" xfId="24" applyNumberFormat="1" applyFont="1" applyFill="1" applyBorder="1" applyAlignment="1" applyProtection="1">
      <alignment horizontal="right"/>
      <protection/>
    </xf>
    <xf numFmtId="178" fontId="6" fillId="0" borderId="0" xfId="22" applyNumberFormat="1" applyFont="1" applyAlignment="1">
      <alignment horizontal="right"/>
      <protection/>
    </xf>
    <xf numFmtId="178" fontId="5" fillId="0" borderId="0" xfId="22" applyNumberFormat="1" applyFont="1" applyAlignment="1">
      <alignment horizontal="right"/>
      <protection/>
    </xf>
    <xf numFmtId="178" fontId="6" fillId="0" borderId="5" xfId="22" applyNumberFormat="1" applyFont="1" applyBorder="1" applyAlignment="1">
      <alignment horizontal="right"/>
      <protection/>
    </xf>
    <xf numFmtId="178" fontId="5" fillId="0" borderId="5" xfId="22" applyNumberFormat="1" applyFont="1" applyBorder="1" applyAlignment="1">
      <alignment horizontal="right"/>
      <protection/>
    </xf>
    <xf numFmtId="37" fontId="5" fillId="0" borderId="3" xfId="24" applyNumberFormat="1" applyFont="1" applyBorder="1" applyAlignment="1">
      <alignment horizontal="left"/>
      <protection/>
    </xf>
    <xf numFmtId="37" fontId="5" fillId="0" borderId="3" xfId="24" applyNumberFormat="1" applyFont="1" applyBorder="1" applyAlignment="1">
      <alignment horizontal="left" wrapText="1"/>
      <protection/>
    </xf>
    <xf numFmtId="178" fontId="6" fillId="0" borderId="3" xfId="22" applyNumberFormat="1" applyFont="1" applyBorder="1" applyAlignment="1">
      <alignment horizontal="right"/>
      <protection/>
    </xf>
    <xf numFmtId="177" fontId="5" fillId="0" borderId="3" xfId="22" applyNumberFormat="1" applyFont="1" applyBorder="1" applyAlignment="1">
      <alignment horizontal="right"/>
      <protection/>
    </xf>
    <xf numFmtId="172" fontId="6" fillId="0" borderId="2" xfId="24" applyNumberFormat="1" applyFont="1" applyBorder="1" applyProtection="1">
      <alignment/>
      <protection/>
    </xf>
    <xf numFmtId="178" fontId="6" fillId="0" borderId="2" xfId="22" applyNumberFormat="1" applyFont="1" applyBorder="1" applyAlignment="1">
      <alignment horizontal="right"/>
      <protection/>
    </xf>
    <xf numFmtId="178" fontId="5" fillId="0" borderId="2" xfId="22" applyNumberFormat="1" applyFont="1" applyBorder="1" applyAlignment="1">
      <alignment horizontal="right"/>
      <protection/>
    </xf>
    <xf numFmtId="178" fontId="6" fillId="0" borderId="0" xfId="24" applyNumberFormat="1" applyFont="1" applyBorder="1">
      <alignment/>
      <protection/>
    </xf>
    <xf numFmtId="182" fontId="6" fillId="0" borderId="0" xfId="24" applyNumberFormat="1" applyFont="1">
      <alignment/>
      <protection/>
    </xf>
    <xf numFmtId="182" fontId="5" fillId="0" borderId="0" xfId="24" applyNumberFormat="1" applyFont="1">
      <alignment/>
      <protection/>
    </xf>
    <xf numFmtId="182" fontId="6" fillId="0" borderId="0" xfId="24" applyNumberFormat="1" applyFont="1" applyBorder="1">
      <alignment/>
      <protection/>
    </xf>
    <xf numFmtId="182" fontId="5" fillId="0" borderId="0" xfId="24" applyNumberFormat="1" applyFont="1" applyBorder="1">
      <alignment/>
      <protection/>
    </xf>
    <xf numFmtId="178" fontId="5" fillId="0" borderId="3" xfId="22" applyNumberFormat="1" applyFont="1" applyBorder="1" applyAlignment="1">
      <alignment horizontal="right"/>
      <protection/>
    </xf>
    <xf numFmtId="178" fontId="6" fillId="0" borderId="1" xfId="22" applyNumberFormat="1" applyFont="1" applyBorder="1" applyAlignment="1">
      <alignment horizontal="right"/>
      <protection/>
    </xf>
    <xf numFmtId="182" fontId="6" fillId="0" borderId="2" xfId="24" applyNumberFormat="1" applyFont="1" applyBorder="1">
      <alignment/>
      <protection/>
    </xf>
    <xf numFmtId="178" fontId="5" fillId="0" borderId="1" xfId="22" applyNumberFormat="1" applyFont="1" applyBorder="1" applyAlignment="1">
      <alignment horizontal="right"/>
      <protection/>
    </xf>
    <xf numFmtId="37" fontId="10" fillId="0" borderId="0" xfId="24" applyNumberFormat="1" applyFont="1">
      <alignment/>
      <protection/>
    </xf>
    <xf numFmtId="37" fontId="5" fillId="0" borderId="4" xfId="24" applyNumberFormat="1" applyFont="1" applyBorder="1">
      <alignment/>
      <protection/>
    </xf>
    <xf numFmtId="182" fontId="6" fillId="0" borderId="4" xfId="24" applyNumberFormat="1" applyFont="1" applyBorder="1">
      <alignment/>
      <protection/>
    </xf>
    <xf numFmtId="182" fontId="5" fillId="0" borderId="5" xfId="24" applyNumberFormat="1" applyFont="1" applyBorder="1">
      <alignment/>
      <protection/>
    </xf>
    <xf numFmtId="37" fontId="10" fillId="0" borderId="0" xfId="24" applyNumberFormat="1" applyFont="1" applyBorder="1">
      <alignment/>
      <protection/>
    </xf>
    <xf numFmtId="37" fontId="5" fillId="0" borderId="0" xfId="24" applyNumberFormat="1" applyFont="1" applyBorder="1" applyAlignment="1">
      <alignment horizontal="left" indent="1"/>
      <protection/>
    </xf>
    <xf numFmtId="176" fontId="15" fillId="0" borderId="3" xfId="22" applyNumberFormat="1" applyFont="1" applyBorder="1" applyAlignment="1">
      <alignment horizontal="right"/>
      <protection/>
    </xf>
    <xf numFmtId="182" fontId="5" fillId="0" borderId="3" xfId="24" applyNumberFormat="1" applyFont="1" applyBorder="1">
      <alignment/>
      <protection/>
    </xf>
    <xf numFmtId="37" fontId="5" fillId="0" borderId="0" xfId="24" applyNumberFormat="1" applyFont="1" applyBorder="1" applyAlignment="1">
      <alignment vertical="center"/>
      <protection/>
    </xf>
    <xf numFmtId="182" fontId="6" fillId="0" borderId="0" xfId="24" applyNumberFormat="1" applyFont="1" applyBorder="1" applyAlignment="1">
      <alignment vertical="center"/>
      <protection/>
    </xf>
    <xf numFmtId="182" fontId="5" fillId="0" borderId="0" xfId="24" applyNumberFormat="1" applyFont="1" applyBorder="1" applyAlignment="1">
      <alignment vertical="center"/>
      <protection/>
    </xf>
    <xf numFmtId="37" fontId="5" fillId="0" borderId="0" xfId="24" applyNumberFormat="1" applyFont="1" applyAlignment="1">
      <alignment vertical="center"/>
      <protection/>
    </xf>
    <xf numFmtId="0" fontId="6" fillId="0" borderId="0" xfId="24" applyFont="1" applyAlignment="1" quotePrefix="1">
      <alignment horizontal="right" wrapText="1"/>
      <protection/>
    </xf>
    <xf numFmtId="172" fontId="6" fillId="0" borderId="1" xfId="24" applyNumberFormat="1" applyFont="1" applyFill="1" applyBorder="1" applyAlignment="1" applyProtection="1">
      <alignment horizontal="right"/>
      <protection/>
    </xf>
    <xf numFmtId="0" fontId="5" fillId="0" borderId="0" xfId="24" applyFont="1" applyFill="1" applyAlignment="1" quotePrefix="1">
      <alignment horizontal="right" wrapText="1"/>
      <protection/>
    </xf>
    <xf numFmtId="0" fontId="5" fillId="0" borderId="0" xfId="24" applyFont="1" applyFill="1" applyBorder="1" applyAlignment="1">
      <alignment horizontal="right" wrapText="1"/>
      <protection/>
    </xf>
    <xf numFmtId="0" fontId="7" fillId="0" borderId="1" xfId="0" applyFont="1" applyBorder="1" applyAlignment="1">
      <alignment/>
    </xf>
    <xf numFmtId="172" fontId="7" fillId="0" borderId="1" xfId="24" applyNumberFormat="1" applyFont="1" applyBorder="1" applyAlignment="1" applyProtection="1">
      <alignment horizontal="left"/>
      <protection/>
    </xf>
    <xf numFmtId="172" fontId="5" fillId="0" borderId="0" xfId="24" applyNumberFormat="1" applyFont="1" applyFill="1" applyBorder="1" applyAlignment="1" applyProtection="1">
      <alignment horizontal="right"/>
      <protection/>
    </xf>
    <xf numFmtId="172" fontId="6" fillId="0" borderId="0" xfId="24" applyNumberFormat="1" applyFont="1" applyBorder="1" applyProtection="1">
      <alignment/>
      <protection/>
    </xf>
    <xf numFmtId="37" fontId="28" fillId="0" borderId="0" xfId="24" applyNumberFormat="1" applyFont="1" applyBorder="1">
      <alignment/>
      <protection/>
    </xf>
    <xf numFmtId="37" fontId="5" fillId="0" borderId="0" xfId="24" applyNumberFormat="1" applyFont="1" applyBorder="1" applyAlignment="1" applyProtection="1">
      <alignment horizontal="left" vertical="center"/>
      <protection/>
    </xf>
    <xf numFmtId="225" fontId="6" fillId="0" borderId="0" xfId="24" applyNumberFormat="1" applyFont="1" applyFill="1" applyBorder="1" applyAlignment="1">
      <alignment horizontal="right" vertical="center"/>
      <protection/>
    </xf>
    <xf numFmtId="225" fontId="5" fillId="0" borderId="0" xfId="24" applyNumberFormat="1" applyFont="1" applyFill="1" applyBorder="1" applyAlignment="1">
      <alignment horizontal="right" vertical="center"/>
      <protection/>
    </xf>
    <xf numFmtId="0" fontId="5" fillId="0" borderId="0" xfId="24" applyFont="1" applyAlignment="1">
      <alignment horizontal="right" vertical="center"/>
      <protection/>
    </xf>
    <xf numFmtId="0" fontId="5" fillId="0" borderId="2" xfId="24" applyFont="1" applyFill="1" applyBorder="1" applyAlignment="1">
      <alignment vertical="center"/>
      <protection/>
    </xf>
    <xf numFmtId="225" fontId="6" fillId="0" borderId="2" xfId="24" applyNumberFormat="1" applyFont="1" applyFill="1" applyBorder="1" applyAlignment="1">
      <alignment horizontal="right" vertical="center"/>
      <protection/>
    </xf>
    <xf numFmtId="225" fontId="5" fillId="0" borderId="2" xfId="24" applyNumberFormat="1" applyFont="1" applyFill="1" applyBorder="1" applyAlignment="1">
      <alignment horizontal="right" vertical="center"/>
      <protection/>
    </xf>
    <xf numFmtId="37" fontId="5" fillId="0" borderId="0" xfId="24" applyNumberFormat="1" applyFont="1" applyAlignment="1">
      <alignment horizontal="right" vertical="center"/>
      <protection/>
    </xf>
    <xf numFmtId="172" fontId="5" fillId="0" borderId="3" xfId="24" applyNumberFormat="1" applyFont="1" applyBorder="1" applyAlignment="1" applyProtection="1">
      <alignment horizontal="left"/>
      <protection/>
    </xf>
    <xf numFmtId="172" fontId="6" fillId="0" borderId="3" xfId="24" applyNumberFormat="1" applyFont="1" applyFill="1" applyBorder="1" applyAlignment="1" applyProtection="1" quotePrefix="1">
      <alignment horizontal="right"/>
      <protection/>
    </xf>
    <xf numFmtId="172" fontId="5" fillId="0" borderId="3" xfId="24" applyNumberFormat="1" applyFont="1" applyFill="1" applyBorder="1" applyAlignment="1" applyProtection="1">
      <alignment horizontal="right"/>
      <protection/>
    </xf>
    <xf numFmtId="192" fontId="5" fillId="0" borderId="0" xfId="24" applyNumberFormat="1" applyFont="1" applyAlignment="1">
      <alignment/>
      <protection/>
    </xf>
    <xf numFmtId="0" fontId="5" fillId="0" borderId="2" xfId="24" applyFont="1" applyBorder="1" applyAlignment="1">
      <alignment horizontal="left"/>
      <protection/>
    </xf>
    <xf numFmtId="192" fontId="5" fillId="0" borderId="2" xfId="24" applyNumberFormat="1" applyFont="1" applyBorder="1">
      <alignment/>
      <protection/>
    </xf>
    <xf numFmtId="37" fontId="5" fillId="0" borderId="0" xfId="24" applyNumberFormat="1" applyFont="1" applyFill="1" applyAlignment="1">
      <alignment horizontal="right"/>
      <protection/>
    </xf>
    <xf numFmtId="0" fontId="0" fillId="0" borderId="0" xfId="0" applyFont="1" applyAlignment="1">
      <alignment/>
    </xf>
    <xf numFmtId="172" fontId="6" fillId="0" borderId="3" xfId="24" applyNumberFormat="1" applyFont="1" applyFill="1" applyBorder="1" applyAlignment="1" applyProtection="1">
      <alignment horizontal="right"/>
      <protection/>
    </xf>
    <xf numFmtId="37" fontId="5" fillId="0" borderId="0" xfId="24" applyNumberFormat="1" applyFont="1" applyFill="1" applyAlignment="1">
      <alignment horizontal="left" wrapText="1"/>
      <protection/>
    </xf>
    <xf numFmtId="37" fontId="5" fillId="0" borderId="0" xfId="24" applyNumberFormat="1" applyFont="1" applyFill="1" applyBorder="1" applyAlignment="1">
      <alignment horizontal="left"/>
      <protection/>
    </xf>
    <xf numFmtId="0" fontId="0" fillId="0" borderId="0" xfId="0" applyFont="1" applyFill="1" applyBorder="1" applyAlignment="1">
      <alignment/>
    </xf>
    <xf numFmtId="0" fontId="14" fillId="0" borderId="0" xfId="24" applyFont="1" applyBorder="1" applyAlignment="1">
      <alignment vertical="center"/>
      <protection/>
    </xf>
    <xf numFmtId="0" fontId="14" fillId="0" borderId="0" xfId="24" applyFont="1" applyBorder="1" applyAlignment="1">
      <alignment horizontal="right" vertical="center"/>
      <protection/>
    </xf>
    <xf numFmtId="172" fontId="14" fillId="0" borderId="0" xfId="24" applyNumberFormat="1" applyFont="1" applyBorder="1" applyAlignment="1" applyProtection="1">
      <alignment horizontal="left" vertical="justify" wrapText="1"/>
      <protection/>
    </xf>
    <xf numFmtId="37" fontId="14" fillId="0" borderId="0" xfId="24" applyNumberFormat="1" applyFont="1" applyAlignment="1">
      <alignment vertical="center"/>
      <protection/>
    </xf>
    <xf numFmtId="37" fontId="15" fillId="0" borderId="0" xfId="24" applyNumberFormat="1" applyFont="1" applyFill="1">
      <alignment/>
      <protection/>
    </xf>
    <xf numFmtId="37" fontId="14" fillId="0" borderId="0" xfId="24" applyNumberFormat="1" applyFont="1" applyFill="1" applyBorder="1">
      <alignment/>
      <protection/>
    </xf>
    <xf numFmtId="262" fontId="14" fillId="0" borderId="0" xfId="24" applyNumberFormat="1" applyFont="1">
      <alignment/>
      <protection/>
    </xf>
    <xf numFmtId="172" fontId="15" fillId="0" borderId="5" xfId="24" applyNumberFormat="1" applyFont="1" applyBorder="1" applyAlignment="1" applyProtection="1">
      <alignment horizontal="left"/>
      <protection/>
    </xf>
    <xf numFmtId="262" fontId="14" fillId="0" borderId="5" xfId="24" applyNumberFormat="1" applyFont="1" applyBorder="1">
      <alignment/>
      <protection/>
    </xf>
    <xf numFmtId="37" fontId="14" fillId="0" borderId="3" xfId="24" applyNumberFormat="1" applyFont="1" applyBorder="1" applyAlignment="1">
      <alignment horizontal="right" wrapText="1"/>
      <protection/>
    </xf>
    <xf numFmtId="37" fontId="14" fillId="0" borderId="1" xfId="24" applyNumberFormat="1" applyFont="1" applyBorder="1" applyAlignment="1" quotePrefix="1">
      <alignment horizontal="right" wrapText="1"/>
      <protection/>
    </xf>
    <xf numFmtId="37" fontId="15" fillId="0" borderId="1" xfId="24" applyNumberFormat="1" applyFont="1" applyBorder="1" applyAlignment="1" quotePrefix="1">
      <alignment horizontal="right" wrapText="1"/>
      <protection/>
    </xf>
    <xf numFmtId="0" fontId="15" fillId="0" borderId="1" xfId="24" applyFont="1" applyBorder="1">
      <alignment/>
      <protection/>
    </xf>
    <xf numFmtId="302" fontId="14" fillId="0" borderId="0" xfId="24" applyNumberFormat="1" applyFont="1" applyFill="1" applyBorder="1" applyAlignment="1">
      <alignment horizontal="right"/>
      <protection/>
    </xf>
    <xf numFmtId="302" fontId="14" fillId="0" borderId="3" xfId="24" applyNumberFormat="1" applyFont="1" applyFill="1" applyBorder="1" applyAlignment="1">
      <alignment horizontal="right"/>
      <protection/>
    </xf>
    <xf numFmtId="0" fontId="19" fillId="0" borderId="0" xfId="24" applyFont="1" applyFill="1" applyAlignment="1">
      <alignment/>
      <protection/>
    </xf>
    <xf numFmtId="0" fontId="18" fillId="0" borderId="0" xfId="24" applyFont="1" applyFill="1" applyAlignment="1">
      <alignment/>
      <protection/>
    </xf>
    <xf numFmtId="37" fontId="37" fillId="0" borderId="0" xfId="24" applyNumberFormat="1" applyFont="1" applyFill="1" applyAlignment="1">
      <alignment horizontal="center"/>
      <protection/>
    </xf>
    <xf numFmtId="0" fontId="37" fillId="0" borderId="0" xfId="24" applyFont="1" applyFill="1" applyAlignment="1">
      <alignment horizontal="center"/>
      <protection/>
    </xf>
    <xf numFmtId="0" fontId="19" fillId="0" borderId="1" xfId="24" applyFont="1" applyFill="1" applyBorder="1" applyAlignment="1">
      <alignment/>
      <protection/>
    </xf>
    <xf numFmtId="0" fontId="18" fillId="0" borderId="1" xfId="24" applyFont="1" applyFill="1" applyBorder="1" applyAlignment="1">
      <alignment/>
      <protection/>
    </xf>
    <xf numFmtId="37" fontId="19" fillId="0" borderId="1" xfId="24" applyNumberFormat="1" applyFont="1" applyFill="1" applyBorder="1" applyAlignment="1">
      <alignment horizontal="right" wrapText="1"/>
      <protection/>
    </xf>
    <xf numFmtId="37" fontId="18" fillId="0" borderId="1" xfId="24" applyNumberFormat="1" applyFont="1" applyFill="1" applyBorder="1" applyAlignment="1">
      <alignment horizontal="right" wrapText="1"/>
      <protection/>
    </xf>
    <xf numFmtId="37" fontId="19" fillId="0" borderId="0" xfId="24" applyNumberFormat="1" applyFont="1" applyFill="1" applyAlignment="1">
      <alignment/>
      <protection/>
    </xf>
    <xf numFmtId="37" fontId="18" fillId="0" borderId="0" xfId="24" applyNumberFormat="1" applyFont="1" applyFill="1" applyAlignment="1">
      <alignment/>
      <protection/>
    </xf>
    <xf numFmtId="37" fontId="18" fillId="0" borderId="0" xfId="24" applyNumberFormat="1" applyFont="1" applyFill="1" applyAlignment="1">
      <alignment horizontal="right"/>
      <protection/>
    </xf>
    <xf numFmtId="37" fontId="18" fillId="0" borderId="0" xfId="15" applyNumberFormat="1" applyFont="1" applyFill="1" applyAlignment="1">
      <alignment horizontal="right"/>
    </xf>
    <xf numFmtId="0" fontId="18" fillId="0" borderId="3" xfId="24" applyFont="1" applyFill="1" applyBorder="1" applyAlignment="1">
      <alignment/>
      <protection/>
    </xf>
    <xf numFmtId="37" fontId="19" fillId="0" borderId="3" xfId="24" applyNumberFormat="1" applyFont="1" applyFill="1" applyBorder="1" applyAlignment="1">
      <alignment/>
      <protection/>
    </xf>
    <xf numFmtId="37" fontId="18" fillId="0" borderId="3" xfId="24" applyNumberFormat="1" applyFont="1" applyFill="1" applyBorder="1" applyAlignment="1">
      <alignment horizontal="right"/>
      <protection/>
    </xf>
    <xf numFmtId="37" fontId="19" fillId="0" borderId="1" xfId="15" applyNumberFormat="1" applyFont="1" applyFill="1" applyBorder="1" applyAlignment="1">
      <alignment horizontal="right"/>
    </xf>
    <xf numFmtId="37" fontId="18" fillId="0" borderId="1" xfId="15" applyNumberFormat="1" applyFont="1" applyFill="1" applyBorder="1" applyAlignment="1">
      <alignment horizontal="right"/>
    </xf>
    <xf numFmtId="37" fontId="19" fillId="0" borderId="1" xfId="24" applyNumberFormat="1" applyFont="1" applyFill="1" applyBorder="1" applyAlignment="1">
      <alignment/>
      <protection/>
    </xf>
    <xf numFmtId="37" fontId="18" fillId="0" borderId="1" xfId="24" applyNumberFormat="1" applyFont="1" applyFill="1" applyBorder="1" applyAlignment="1">
      <alignment/>
      <protection/>
    </xf>
    <xf numFmtId="37" fontId="19" fillId="0" borderId="0" xfId="24" applyNumberFormat="1" applyFont="1" applyFill="1" applyAlignment="1">
      <alignment horizontal="left"/>
      <protection/>
    </xf>
    <xf numFmtId="37" fontId="38" fillId="0" borderId="0" xfId="24" applyNumberFormat="1" applyFont="1" applyFill="1" applyAlignment="1" applyProtection="1">
      <alignment/>
      <protection/>
    </xf>
    <xf numFmtId="37" fontId="39" fillId="0" borderId="0" xfId="24" applyNumberFormat="1" applyFont="1" applyFill="1" applyAlignment="1" applyProtection="1">
      <alignment/>
      <protection/>
    </xf>
    <xf numFmtId="37" fontId="19" fillId="0" borderId="0" xfId="24" applyNumberFormat="1" applyFont="1" applyFill="1" applyAlignment="1" applyProtection="1">
      <alignment/>
      <protection/>
    </xf>
    <xf numFmtId="37" fontId="18" fillId="0" borderId="0" xfId="24" applyNumberFormat="1" applyFont="1" applyFill="1" applyAlignment="1" applyProtection="1">
      <alignment/>
      <protection/>
    </xf>
    <xf numFmtId="37" fontId="19" fillId="0" borderId="0" xfId="24" applyNumberFormat="1" applyFont="1" applyFill="1" applyAlignment="1" applyProtection="1" quotePrefix="1">
      <alignment/>
      <protection/>
    </xf>
    <xf numFmtId="37" fontId="19" fillId="0" borderId="0" xfId="24" applyNumberFormat="1" applyFont="1" applyFill="1" applyAlignment="1">
      <alignment horizontal="right"/>
      <protection/>
    </xf>
    <xf numFmtId="37" fontId="18" fillId="0" borderId="0" xfId="24" applyNumberFormat="1" applyFont="1" applyFill="1" applyBorder="1" applyAlignment="1">
      <alignment horizontal="right"/>
      <protection/>
    </xf>
    <xf numFmtId="37" fontId="18" fillId="0" borderId="0" xfId="24" applyNumberFormat="1" applyFont="1" applyFill="1" applyBorder="1" applyAlignment="1" applyProtection="1">
      <alignment/>
      <protection/>
    </xf>
    <xf numFmtId="37" fontId="18" fillId="0" borderId="0" xfId="24" applyNumberFormat="1" applyFont="1" applyFill="1" applyBorder="1" applyAlignment="1" applyProtection="1">
      <alignment horizontal="right"/>
      <protection/>
    </xf>
    <xf numFmtId="37" fontId="18" fillId="0" borderId="3" xfId="24" applyNumberFormat="1" applyFont="1" applyFill="1" applyBorder="1" applyAlignment="1" applyProtection="1">
      <alignment/>
      <protection/>
    </xf>
    <xf numFmtId="0" fontId="18" fillId="0" borderId="5" xfId="24" applyFont="1" applyFill="1" applyBorder="1" applyAlignment="1">
      <alignment/>
      <protection/>
    </xf>
    <xf numFmtId="37" fontId="19" fillId="0" borderId="5" xfId="24" applyNumberFormat="1" applyFont="1" applyFill="1" applyBorder="1" applyAlignment="1" applyProtection="1">
      <alignment/>
      <protection/>
    </xf>
    <xf numFmtId="37" fontId="18" fillId="0" borderId="5" xfId="24" applyNumberFormat="1" applyFont="1" applyFill="1" applyBorder="1" applyAlignment="1" applyProtection="1">
      <alignment/>
      <protection/>
    </xf>
    <xf numFmtId="0" fontId="19" fillId="0" borderId="0" xfId="24" applyFont="1" applyFill="1" applyBorder="1" applyAlignment="1">
      <alignment/>
      <protection/>
    </xf>
    <xf numFmtId="0" fontId="18" fillId="0" borderId="0" xfId="24" applyFont="1" applyFill="1" applyBorder="1" applyAlignment="1">
      <alignment/>
      <protection/>
    </xf>
    <xf numFmtId="37" fontId="19" fillId="0" borderId="0" xfId="24" applyNumberFormat="1" applyFont="1" applyFill="1" applyBorder="1" applyAlignment="1" applyProtection="1">
      <alignment horizontal="left"/>
      <protection/>
    </xf>
    <xf numFmtId="37" fontId="19" fillId="0" borderId="5" xfId="24" applyNumberFormat="1" applyFont="1" applyFill="1" applyBorder="1" applyAlignment="1" applyProtection="1" quotePrefix="1">
      <alignment horizontal="right"/>
      <protection/>
    </xf>
    <xf numFmtId="37" fontId="18" fillId="0" borderId="5" xfId="24" applyNumberFormat="1" applyFont="1" applyFill="1" applyBorder="1" applyAlignment="1" applyProtection="1" quotePrefix="1">
      <alignment horizontal="right"/>
      <protection/>
    </xf>
    <xf numFmtId="37" fontId="19" fillId="0" borderId="0" xfId="24" applyNumberFormat="1" applyFont="1" applyFill="1" applyBorder="1" applyAlignment="1" applyProtection="1" quotePrefix="1">
      <alignment horizontal="right"/>
      <protection/>
    </xf>
    <xf numFmtId="37" fontId="18" fillId="0" borderId="0" xfId="24" applyNumberFormat="1" applyFont="1" applyFill="1" applyBorder="1" applyAlignment="1" applyProtection="1" quotePrefix="1">
      <alignment horizontal="right"/>
      <protection/>
    </xf>
    <xf numFmtId="37" fontId="19" fillId="0" borderId="0" xfId="24" applyNumberFormat="1" applyFont="1" applyFill="1" applyBorder="1" applyAlignment="1">
      <alignment/>
      <protection/>
    </xf>
    <xf numFmtId="37" fontId="18" fillId="0" borderId="0" xfId="24" applyNumberFormat="1" applyFont="1" applyFill="1" applyBorder="1" applyAlignment="1" quotePrefix="1">
      <alignment horizontal="right"/>
      <protection/>
    </xf>
    <xf numFmtId="37" fontId="19" fillId="0" borderId="0" xfId="24" applyNumberFormat="1" applyFont="1" applyFill="1" applyBorder="1" applyAlignment="1">
      <alignment horizontal="right"/>
      <protection/>
    </xf>
    <xf numFmtId="37" fontId="19" fillId="0" borderId="5" xfId="24" applyNumberFormat="1" applyFont="1" applyFill="1" applyBorder="1" applyAlignment="1" applyProtection="1">
      <alignment horizontal="left"/>
      <protection/>
    </xf>
    <xf numFmtId="0" fontId="19" fillId="0" borderId="5" xfId="24" applyFont="1" applyFill="1" applyBorder="1" applyAlignment="1">
      <alignment/>
      <protection/>
    </xf>
    <xf numFmtId="37" fontId="19" fillId="0" borderId="5" xfId="24" applyNumberFormat="1" applyFont="1" applyFill="1" applyBorder="1" applyAlignment="1">
      <alignment/>
      <protection/>
    </xf>
    <xf numFmtId="37" fontId="18" fillId="0" borderId="5" xfId="24" applyNumberFormat="1" applyFont="1" applyFill="1" applyBorder="1" applyAlignment="1">
      <alignment horizontal="right"/>
      <protection/>
    </xf>
    <xf numFmtId="37" fontId="18" fillId="0" borderId="0" xfId="24" applyNumberFormat="1" applyFont="1" applyFill="1" applyBorder="1" applyAlignment="1">
      <alignment/>
      <protection/>
    </xf>
    <xf numFmtId="37" fontId="19" fillId="0" borderId="5" xfId="24" applyNumberFormat="1" applyFont="1" applyFill="1" applyBorder="1" applyAlignment="1" applyProtection="1">
      <alignment horizontal="right"/>
      <protection/>
    </xf>
    <xf numFmtId="37" fontId="18" fillId="0" borderId="5" xfId="24" applyNumberFormat="1" applyFont="1" applyFill="1" applyBorder="1" applyAlignment="1" applyProtection="1">
      <alignment horizontal="right"/>
      <protection/>
    </xf>
    <xf numFmtId="37" fontId="19" fillId="0" borderId="5" xfId="15" applyNumberFormat="1" applyFont="1" applyFill="1" applyBorder="1" applyAlignment="1">
      <alignment/>
    </xf>
    <xf numFmtId="37" fontId="18" fillId="0" borderId="5" xfId="15" applyNumberFormat="1" applyFont="1" applyFill="1" applyBorder="1" applyAlignment="1">
      <alignment/>
    </xf>
    <xf numFmtId="37" fontId="19" fillId="0" borderId="0" xfId="24" applyNumberFormat="1" applyFont="1" applyFill="1" applyAlignment="1" applyProtection="1">
      <alignment horizontal="left"/>
      <protection/>
    </xf>
    <xf numFmtId="37" fontId="18" fillId="0" borderId="0" xfId="24" applyNumberFormat="1" applyFont="1" applyFill="1" applyAlignment="1" applyProtection="1">
      <alignment horizontal="left"/>
      <protection/>
    </xf>
    <xf numFmtId="37" fontId="18" fillId="0" borderId="0" xfId="24" applyNumberFormat="1" applyFont="1" applyFill="1" applyAlignment="1" applyProtection="1">
      <alignment horizontal="right"/>
      <protection/>
    </xf>
    <xf numFmtId="37" fontId="18" fillId="0" borderId="0" xfId="24" applyNumberFormat="1" applyFont="1" applyFill="1" applyAlignment="1" applyProtection="1">
      <alignment horizontal="justify"/>
      <protection/>
    </xf>
    <xf numFmtId="0" fontId="18" fillId="0" borderId="0" xfId="0" applyFont="1" applyAlignment="1">
      <alignment horizontal="justify"/>
    </xf>
    <xf numFmtId="0" fontId="18" fillId="0" borderId="5" xfId="0" applyFont="1" applyBorder="1" applyAlignment="1">
      <alignment horizontal="justify"/>
    </xf>
    <xf numFmtId="37" fontId="18" fillId="0" borderId="5" xfId="24" applyNumberFormat="1" applyFont="1" applyFill="1" applyBorder="1" applyAlignment="1" applyProtection="1" quotePrefix="1">
      <alignment horizontal="justify"/>
      <protection/>
    </xf>
    <xf numFmtId="37" fontId="19" fillId="0" borderId="1" xfId="24" applyNumberFormat="1" applyFont="1" applyFill="1" applyBorder="1" applyAlignment="1" applyProtection="1">
      <alignment horizontal="left"/>
      <protection/>
    </xf>
    <xf numFmtId="37" fontId="19" fillId="0" borderId="1" xfId="24" applyNumberFormat="1" applyFont="1" applyFill="1" applyBorder="1" applyAlignment="1" applyProtection="1">
      <alignment horizontal="right"/>
      <protection/>
    </xf>
    <xf numFmtId="37" fontId="18" fillId="0" borderId="1" xfId="24" applyNumberFormat="1" applyFont="1" applyFill="1" applyBorder="1" applyAlignment="1" applyProtection="1">
      <alignment horizontal="right"/>
      <protection/>
    </xf>
    <xf numFmtId="177" fontId="19" fillId="0" borderId="0" xfId="24" applyNumberFormat="1" applyFont="1" applyFill="1" applyAlignment="1">
      <alignment/>
      <protection/>
    </xf>
    <xf numFmtId="177" fontId="18" fillId="0" borderId="0" xfId="24" applyNumberFormat="1" applyFont="1" applyFill="1" applyAlignment="1">
      <alignment horizontal="justify"/>
      <protection/>
    </xf>
    <xf numFmtId="0" fontId="18" fillId="0" borderId="0" xfId="24" applyFont="1" applyFill="1" applyAlignment="1">
      <alignment horizontal="justify"/>
      <protection/>
    </xf>
    <xf numFmtId="0" fontId="18" fillId="0" borderId="0" xfId="24" applyFont="1" applyFill="1" applyBorder="1" applyAlignment="1">
      <alignment horizontal="right"/>
      <protection/>
    </xf>
    <xf numFmtId="0" fontId="18" fillId="0" borderId="0" xfId="24" applyFont="1" applyFill="1" applyAlignment="1">
      <alignment horizontal="right"/>
      <protection/>
    </xf>
    <xf numFmtId="177" fontId="19" fillId="0" borderId="0" xfId="24" applyNumberFormat="1" applyFont="1" applyFill="1" applyBorder="1" applyAlignment="1">
      <alignment/>
      <protection/>
    </xf>
    <xf numFmtId="177" fontId="18" fillId="0" borderId="0" xfId="24" applyNumberFormat="1" applyFont="1" applyFill="1" applyBorder="1" applyAlignment="1">
      <alignment horizontal="right"/>
      <protection/>
    </xf>
    <xf numFmtId="183" fontId="18" fillId="0" borderId="0" xfId="24" applyNumberFormat="1" applyFont="1" applyFill="1" applyBorder="1" applyAlignment="1" quotePrefix="1">
      <alignment horizontal="right" wrapText="1"/>
      <protection/>
    </xf>
    <xf numFmtId="177" fontId="18" fillId="0" borderId="0" xfId="24" applyNumberFormat="1" applyFont="1" applyFill="1" applyBorder="1" applyAlignment="1">
      <alignment horizontal="right" wrapText="1"/>
      <protection/>
    </xf>
    <xf numFmtId="0" fontId="18" fillId="0" borderId="0" xfId="0" applyFont="1" applyAlignment="1">
      <alignment horizontal="right" wrapText="1"/>
    </xf>
    <xf numFmtId="177" fontId="18" fillId="0" borderId="0" xfId="24" applyNumberFormat="1" applyFont="1" applyFill="1" applyBorder="1" applyAlignment="1" quotePrefix="1">
      <alignment horizontal="right" wrapText="1"/>
      <protection/>
    </xf>
    <xf numFmtId="0" fontId="19" fillId="0" borderId="0" xfId="24" applyFont="1" applyFill="1" applyBorder="1" applyAlignment="1">
      <alignment horizontal="right"/>
      <protection/>
    </xf>
    <xf numFmtId="177" fontId="18" fillId="0" borderId="1" xfId="24" applyNumberFormat="1" applyFont="1" applyFill="1" applyBorder="1" applyAlignment="1">
      <alignment horizontal="right"/>
      <protection/>
    </xf>
    <xf numFmtId="177" fontId="18" fillId="0" borderId="1" xfId="24" applyNumberFormat="1" applyFont="1" applyFill="1" applyBorder="1" applyAlignment="1">
      <alignment horizontal="justify"/>
      <protection/>
    </xf>
    <xf numFmtId="0" fontId="18" fillId="0" borderId="1" xfId="24" applyFont="1" applyFill="1" applyBorder="1" applyAlignment="1">
      <alignment horizontal="right"/>
      <protection/>
    </xf>
    <xf numFmtId="177" fontId="18" fillId="0" borderId="0" xfId="24" applyNumberFormat="1" applyFont="1" applyFill="1" applyAlignment="1">
      <alignment/>
      <protection/>
    </xf>
    <xf numFmtId="179" fontId="18" fillId="0" borderId="0" xfId="24" applyNumberFormat="1" applyFont="1" applyFill="1" applyBorder="1" applyAlignment="1">
      <alignment/>
      <protection/>
    </xf>
    <xf numFmtId="178" fontId="18" fillId="0" borderId="0" xfId="24" applyNumberFormat="1" applyFont="1" applyFill="1" applyBorder="1" applyAlignment="1">
      <alignment horizontal="right"/>
      <protection/>
    </xf>
    <xf numFmtId="179" fontId="18" fillId="0" borderId="0" xfId="24" applyNumberFormat="1" applyFont="1" applyFill="1" applyBorder="1" applyAlignment="1">
      <alignment horizontal="right"/>
      <protection/>
    </xf>
    <xf numFmtId="179" fontId="18" fillId="0" borderId="6" xfId="24" applyNumberFormat="1" applyFont="1" applyFill="1" applyBorder="1" applyAlignment="1">
      <alignment horizontal="right"/>
      <protection/>
    </xf>
    <xf numFmtId="178" fontId="18" fillId="0" borderId="6" xfId="24" applyNumberFormat="1" applyFont="1" applyFill="1" applyBorder="1" applyAlignment="1">
      <alignment horizontal="right"/>
      <protection/>
    </xf>
    <xf numFmtId="179" fontId="19" fillId="0" borderId="0" xfId="24" applyNumberFormat="1" applyFont="1" applyFill="1" applyAlignment="1">
      <alignment horizontal="right"/>
      <protection/>
    </xf>
    <xf numFmtId="179" fontId="19" fillId="0" borderId="0" xfId="24" applyNumberFormat="1" applyFont="1" applyFill="1" applyBorder="1" applyAlignment="1">
      <alignment/>
      <protection/>
    </xf>
    <xf numFmtId="177" fontId="18" fillId="0" borderId="3" xfId="24" applyNumberFormat="1" applyFont="1" applyFill="1" applyBorder="1" applyAlignment="1">
      <alignment horizontal="justify"/>
      <protection/>
    </xf>
    <xf numFmtId="179" fontId="18" fillId="0" borderId="3" xfId="24" applyNumberFormat="1" applyFont="1" applyFill="1" applyBorder="1" applyAlignment="1">
      <alignment horizontal="justify"/>
      <protection/>
    </xf>
    <xf numFmtId="178" fontId="18" fillId="0" borderId="3" xfId="24" applyNumberFormat="1" applyFont="1" applyFill="1" applyBorder="1" applyAlignment="1">
      <alignment horizontal="right"/>
      <protection/>
    </xf>
    <xf numFmtId="179" fontId="18" fillId="0" borderId="3" xfId="24" applyNumberFormat="1" applyFont="1" applyFill="1" applyBorder="1" applyAlignment="1">
      <alignment horizontal="right"/>
      <protection/>
    </xf>
    <xf numFmtId="0" fontId="18" fillId="0" borderId="3" xfId="24" applyFont="1" applyFill="1" applyBorder="1" applyAlignment="1">
      <alignment horizontal="right"/>
      <protection/>
    </xf>
    <xf numFmtId="179" fontId="19" fillId="0" borderId="3" xfId="24" applyNumberFormat="1" applyFont="1" applyFill="1" applyBorder="1" applyAlignment="1">
      <alignment horizontal="right"/>
      <protection/>
    </xf>
    <xf numFmtId="179" fontId="19" fillId="0" borderId="1" xfId="24" applyNumberFormat="1" applyFont="1" applyFill="1" applyBorder="1" applyAlignment="1">
      <alignment/>
      <protection/>
    </xf>
    <xf numFmtId="178" fontId="18" fillId="0" borderId="1" xfId="24" applyNumberFormat="1" applyFont="1" applyFill="1" applyBorder="1" applyAlignment="1">
      <alignment horizontal="right"/>
      <protection/>
    </xf>
    <xf numFmtId="179" fontId="18" fillId="0" borderId="1" xfId="24" applyNumberFormat="1" applyFont="1" applyFill="1" applyBorder="1" applyAlignment="1">
      <alignment horizontal="right"/>
      <protection/>
    </xf>
    <xf numFmtId="0" fontId="19" fillId="0" borderId="1" xfId="24" applyFont="1" applyFill="1" applyBorder="1" applyAlignment="1">
      <alignment horizontal="right"/>
      <protection/>
    </xf>
    <xf numFmtId="179" fontId="19" fillId="0" borderId="1" xfId="24" applyNumberFormat="1" applyFont="1" applyFill="1" applyBorder="1" applyAlignment="1">
      <alignment horizontal="right"/>
      <protection/>
    </xf>
    <xf numFmtId="37" fontId="18" fillId="0" borderId="0" xfId="24" applyNumberFormat="1" applyFont="1" applyFill="1" applyAlignment="1">
      <alignment vertical="top"/>
      <protection/>
    </xf>
    <xf numFmtId="0" fontId="5" fillId="0" borderId="0" xfId="24" applyFont="1" applyFill="1" applyAlignment="1">
      <alignment horizontal="justify" vertical="top" wrapText="1"/>
      <protection/>
    </xf>
    <xf numFmtId="0" fontId="5" fillId="0" borderId="0" xfId="0" applyFont="1" applyAlignment="1">
      <alignment horizontal="justify" vertical="top" wrapText="1"/>
    </xf>
    <xf numFmtId="172" fontId="15" fillId="0" borderId="3" xfId="24" applyNumberFormat="1" applyFont="1" applyFill="1" applyBorder="1" applyAlignment="1" applyProtection="1">
      <alignment horizontal="right" wrapText="1"/>
      <protection/>
    </xf>
    <xf numFmtId="172" fontId="14" fillId="0" borderId="3" xfId="24" applyNumberFormat="1" applyFont="1" applyFill="1" applyBorder="1" applyAlignment="1" applyProtection="1">
      <alignment horizontal="right" wrapText="1"/>
      <protection/>
    </xf>
    <xf numFmtId="37" fontId="5" fillId="0" borderId="0" xfId="24" applyNumberFormat="1" applyFont="1" applyAlignment="1">
      <alignment horizontal="left" indent="2"/>
      <protection/>
    </xf>
    <xf numFmtId="0" fontId="5" fillId="0" borderId="0" xfId="24" applyFont="1" applyAlignment="1">
      <alignment horizontal="left" indent="2"/>
      <protection/>
    </xf>
    <xf numFmtId="178" fontId="5" fillId="0" borderId="3" xfId="24" applyNumberFormat="1" applyFont="1" applyBorder="1">
      <alignment/>
      <protection/>
    </xf>
    <xf numFmtId="37" fontId="5" fillId="0" borderId="0" xfId="24" applyNumberFormat="1" applyFont="1" applyAlignment="1">
      <alignment horizontal="left" indent="4"/>
      <protection/>
    </xf>
    <xf numFmtId="37" fontId="5" fillId="0" borderId="0" xfId="24" applyNumberFormat="1" applyFont="1" applyAlignment="1">
      <alignment horizontal="left" indent="1"/>
      <protection/>
    </xf>
    <xf numFmtId="172" fontId="7" fillId="0" borderId="3" xfId="24" applyNumberFormat="1" applyFont="1" applyBorder="1" applyAlignment="1" applyProtection="1">
      <alignment horizontal="left" vertical="top"/>
      <protection/>
    </xf>
    <xf numFmtId="37" fontId="14" fillId="0" borderId="0" xfId="24" applyNumberFormat="1" applyFont="1" applyAlignment="1">
      <alignment horizontal="left" vertical="center" wrapText="1"/>
      <protection/>
    </xf>
    <xf numFmtId="308" fontId="15" fillId="0" borderId="0" xfId="24" applyNumberFormat="1" applyFont="1" applyAlignment="1">
      <alignment horizontal="right"/>
      <protection/>
    </xf>
    <xf numFmtId="308" fontId="14" fillId="0" borderId="0" xfId="22" applyNumberFormat="1" applyFont="1" applyAlignment="1">
      <alignment horizontal="right"/>
      <protection/>
    </xf>
    <xf numFmtId="308" fontId="15" fillId="0" borderId="3" xfId="24" applyNumberFormat="1" applyFont="1" applyBorder="1" applyAlignment="1">
      <alignment horizontal="right"/>
      <protection/>
    </xf>
    <xf numFmtId="308" fontId="14" fillId="0" borderId="3" xfId="22" applyNumberFormat="1" applyFont="1" applyBorder="1" applyAlignment="1">
      <alignment horizontal="right"/>
      <protection/>
    </xf>
    <xf numFmtId="308" fontId="15" fillId="0" borderId="0" xfId="24" applyNumberFormat="1" applyFont="1">
      <alignment/>
      <protection/>
    </xf>
    <xf numFmtId="308" fontId="14" fillId="0" borderId="0" xfId="22" applyNumberFormat="1" applyFont="1" applyBorder="1" applyAlignment="1">
      <alignment horizontal="right"/>
      <protection/>
    </xf>
    <xf numFmtId="308" fontId="15" fillId="0" borderId="3" xfId="24" applyNumberFormat="1" applyFont="1" applyBorder="1">
      <alignment/>
      <protection/>
    </xf>
    <xf numFmtId="308" fontId="15" fillId="0" borderId="0" xfId="24" applyNumberFormat="1" applyFont="1" applyBorder="1">
      <alignment/>
      <protection/>
    </xf>
    <xf numFmtId="308" fontId="14" fillId="0" borderId="5" xfId="22" applyNumberFormat="1" applyFont="1" applyBorder="1" applyAlignment="1">
      <alignment horizontal="right"/>
      <protection/>
    </xf>
    <xf numFmtId="308" fontId="14" fillId="0" borderId="0" xfId="24" applyNumberFormat="1" applyFont="1" applyAlignment="1">
      <alignment horizontal="right"/>
      <protection/>
    </xf>
    <xf numFmtId="308" fontId="14" fillId="0" borderId="3" xfId="24" applyNumberFormat="1" applyFont="1" applyBorder="1" applyAlignment="1">
      <alignment horizontal="right"/>
      <protection/>
    </xf>
    <xf numFmtId="308" fontId="14" fillId="0" borderId="0" xfId="24" applyNumberFormat="1" applyFont="1" applyBorder="1" applyAlignment="1">
      <alignment horizontal="right"/>
      <protection/>
    </xf>
    <xf numFmtId="308" fontId="15" fillId="0" borderId="5" xfId="24" applyNumberFormat="1" applyFont="1" applyBorder="1">
      <alignment/>
      <protection/>
    </xf>
    <xf numFmtId="308" fontId="14" fillId="0" borderId="5" xfId="24" applyNumberFormat="1" applyFont="1" applyBorder="1" applyAlignment="1">
      <alignment horizontal="right"/>
      <protection/>
    </xf>
    <xf numFmtId="308" fontId="14" fillId="0" borderId="5" xfId="24" applyNumberFormat="1" applyFont="1" applyBorder="1">
      <alignment/>
      <protection/>
    </xf>
    <xf numFmtId="308" fontId="14" fillId="0" borderId="4" xfId="24" applyNumberFormat="1" applyFont="1" applyBorder="1" applyAlignment="1">
      <alignment horizontal="right"/>
      <protection/>
    </xf>
    <xf numFmtId="308" fontId="15" fillId="0" borderId="4" xfId="24" applyNumberFormat="1" applyFont="1" applyBorder="1">
      <alignment/>
      <protection/>
    </xf>
    <xf numFmtId="308" fontId="15" fillId="0" borderId="2" xfId="24" applyNumberFormat="1" applyFont="1" applyBorder="1" applyAlignment="1">
      <alignment horizontal="right" vertical="center"/>
      <protection/>
    </xf>
    <xf numFmtId="308" fontId="14" fillId="0" borderId="1" xfId="24" applyNumberFormat="1" applyFont="1" applyBorder="1" applyAlignment="1">
      <alignment horizontal="right" vertical="center"/>
      <protection/>
    </xf>
    <xf numFmtId="308" fontId="14" fillId="0" borderId="0" xfId="24" applyNumberFormat="1" applyFont="1">
      <alignment/>
      <protection/>
    </xf>
    <xf numFmtId="308" fontId="15" fillId="0" borderId="0" xfId="24" applyNumberFormat="1" applyFont="1" applyBorder="1" applyAlignment="1" quotePrefix="1">
      <alignment horizontal="right"/>
      <protection/>
    </xf>
    <xf numFmtId="308" fontId="14" fillId="0" borderId="0" xfId="24" applyNumberFormat="1" applyFont="1" applyBorder="1" applyAlignment="1" quotePrefix="1">
      <alignment horizontal="right"/>
      <protection/>
    </xf>
    <xf numFmtId="308" fontId="15" fillId="0" borderId="0" xfId="24" applyNumberFormat="1" applyFont="1" applyBorder="1" applyAlignment="1">
      <alignment horizontal="right"/>
      <protection/>
    </xf>
    <xf numFmtId="308" fontId="15" fillId="0" borderId="5" xfId="24" applyNumberFormat="1" applyFont="1" applyFill="1" applyBorder="1" applyAlignment="1">
      <alignment horizontal="right"/>
      <protection/>
    </xf>
    <xf numFmtId="308" fontId="14" fillId="0" borderId="5" xfId="24" applyNumberFormat="1" applyFont="1" applyFill="1" applyBorder="1" applyAlignment="1">
      <alignment horizontal="right"/>
      <protection/>
    </xf>
    <xf numFmtId="172" fontId="14" fillId="0" borderId="0" xfId="24" applyNumberFormat="1" applyFont="1" applyBorder="1" applyAlignment="1" applyProtection="1">
      <alignment horizontal="left" wrapText="1"/>
      <protection/>
    </xf>
    <xf numFmtId="37" fontId="14" fillId="0" borderId="0" xfId="24" applyNumberFormat="1" applyFont="1" applyFill="1" applyAlignment="1">
      <alignment horizontal="left" wrapText="1"/>
      <protection/>
    </xf>
    <xf numFmtId="0" fontId="0" fillId="0" borderId="0" xfId="0" applyFill="1" applyAlignment="1">
      <alignment wrapText="1"/>
    </xf>
    <xf numFmtId="37" fontId="14" fillId="0" borderId="0" xfId="24" applyNumberFormat="1" applyFont="1" applyFill="1" applyAlignment="1">
      <alignment horizontal="left" vertical="center" wrapText="1"/>
      <protection/>
    </xf>
    <xf numFmtId="37" fontId="14" fillId="0" borderId="3" xfId="24" applyNumberFormat="1" applyFont="1" applyFill="1" applyBorder="1" applyAlignment="1">
      <alignment horizontal="left" vertical="center" wrapText="1"/>
      <protection/>
    </xf>
    <xf numFmtId="37" fontId="14" fillId="0" borderId="0" xfId="24" applyNumberFormat="1" applyFont="1" applyFill="1" applyAlignment="1">
      <alignment horizontal="right" vertical="center" wrapText="1"/>
      <protection/>
    </xf>
    <xf numFmtId="178" fontId="14" fillId="0" borderId="0" xfId="0" applyNumberFormat="1" applyFont="1" applyAlignment="1">
      <alignment horizontal="right"/>
    </xf>
    <xf numFmtId="178" fontId="14" fillId="0" borderId="3" xfId="0" applyNumberFormat="1" applyFont="1" applyBorder="1" applyAlignment="1">
      <alignment horizontal="right"/>
    </xf>
    <xf numFmtId="178" fontId="14" fillId="0" borderId="0" xfId="0" applyNumberFormat="1" applyFont="1" applyBorder="1" applyAlignment="1">
      <alignment horizontal="right"/>
    </xf>
    <xf numFmtId="37" fontId="14" fillId="0" borderId="5" xfId="24" applyNumberFormat="1" applyFont="1" applyFill="1" applyBorder="1" applyAlignment="1">
      <alignment horizontal="left" vertical="center" wrapText="1"/>
      <protection/>
    </xf>
    <xf numFmtId="37" fontId="14" fillId="0" borderId="0" xfId="24" applyNumberFormat="1" applyFont="1" applyFill="1" applyBorder="1" applyAlignment="1">
      <alignment horizontal="left" vertical="center" wrapText="1"/>
      <protection/>
    </xf>
    <xf numFmtId="308" fontId="15" fillId="0" borderId="0" xfId="24" applyNumberFormat="1" applyFont="1" applyAlignment="1">
      <alignment vertical="center"/>
      <protection/>
    </xf>
    <xf numFmtId="308" fontId="15" fillId="0" borderId="3" xfId="24" applyNumberFormat="1" applyFont="1" applyBorder="1" applyAlignment="1">
      <alignment vertical="center"/>
      <protection/>
    </xf>
    <xf numFmtId="230" fontId="15" fillId="0" borderId="0" xfId="22" applyNumberFormat="1" applyFont="1" applyBorder="1" applyAlignment="1">
      <alignment horizontal="right"/>
      <protection/>
    </xf>
    <xf numFmtId="230" fontId="14" fillId="0" borderId="3" xfId="22" applyNumberFormat="1" applyFont="1" applyBorder="1" applyAlignment="1">
      <alignment horizontal="right"/>
      <protection/>
    </xf>
    <xf numFmtId="37" fontId="14" fillId="0" borderId="0" xfId="24" applyNumberFormat="1" applyFont="1" applyAlignment="1">
      <alignment horizontal="justify" vertical="top" wrapText="1"/>
      <protection/>
    </xf>
    <xf numFmtId="43" fontId="6" fillId="0" borderId="0" xfId="15" applyFont="1" applyFill="1" applyBorder="1" applyAlignment="1">
      <alignment horizontal="right" vertical="center"/>
    </xf>
    <xf numFmtId="177" fontId="5" fillId="0" borderId="0" xfId="24" applyNumberFormat="1" applyFont="1">
      <alignment/>
      <protection/>
    </xf>
    <xf numFmtId="177" fontId="6" fillId="0" borderId="0" xfId="24" applyNumberFormat="1" applyFont="1">
      <alignment/>
      <protection/>
    </xf>
    <xf numFmtId="0" fontId="14" fillId="0" borderId="0" xfId="24" applyFont="1" applyBorder="1" applyAlignment="1">
      <alignment horizontal="left" wrapText="1"/>
      <protection/>
    </xf>
    <xf numFmtId="0" fontId="14" fillId="0" borderId="0" xfId="0" applyFont="1" applyAlignment="1">
      <alignment horizontal="left" vertical="top" wrapText="1"/>
    </xf>
    <xf numFmtId="37" fontId="5" fillId="0" borderId="0" xfId="24" applyNumberFormat="1" applyFont="1" applyAlignment="1">
      <alignment horizontal="justify" vertical="top" wrapText="1"/>
      <protection/>
    </xf>
    <xf numFmtId="0" fontId="0" fillId="0" borderId="0" xfId="0" applyAlignment="1">
      <alignment horizontal="justify" vertical="top" wrapText="1"/>
    </xf>
    <xf numFmtId="0" fontId="14" fillId="0" borderId="0" xfId="24" applyFont="1" applyAlignment="1">
      <alignment horizontal="left" vertical="center" wrapText="1"/>
      <protection/>
    </xf>
    <xf numFmtId="0" fontId="35" fillId="0" borderId="0" xfId="24" applyFont="1" applyAlignment="1">
      <alignment horizontal="right"/>
      <protection/>
    </xf>
    <xf numFmtId="0" fontId="7" fillId="0" borderId="0" xfId="24" applyFont="1" applyAlignment="1">
      <alignment horizontal="left"/>
      <protection/>
    </xf>
    <xf numFmtId="178" fontId="15" fillId="0" borderId="2" xfId="24" applyNumberFormat="1" applyFont="1" applyBorder="1" applyAlignment="1">
      <alignment horizontal="right"/>
      <protection/>
    </xf>
    <xf numFmtId="178" fontId="15" fillId="0" borderId="5" xfId="24" applyNumberFormat="1" applyFont="1" applyBorder="1" applyAlignment="1" applyProtection="1">
      <alignment horizontal="right"/>
      <protection/>
    </xf>
    <xf numFmtId="178" fontId="15" fillId="0" borderId="2" xfId="24" applyNumberFormat="1" applyFont="1" applyBorder="1" applyAlignment="1" applyProtection="1">
      <alignment horizontal="right"/>
      <protection/>
    </xf>
    <xf numFmtId="178" fontId="15" fillId="0" borderId="0" xfId="24" applyNumberFormat="1" applyFont="1" applyAlignment="1">
      <alignment horizontal="right"/>
      <protection/>
    </xf>
    <xf numFmtId="37" fontId="6" fillId="0" borderId="0" xfId="24" applyNumberFormat="1" applyFont="1" applyAlignment="1">
      <alignment horizontal="left"/>
      <protection/>
    </xf>
    <xf numFmtId="1" fontId="6" fillId="0" borderId="0" xfId="24" applyNumberFormat="1" applyFont="1" applyAlignment="1">
      <alignment horizontal="left"/>
      <protection/>
    </xf>
    <xf numFmtId="37" fontId="5" fillId="0" borderId="0" xfId="24" applyNumberFormat="1" applyFont="1" applyAlignment="1">
      <alignment horizontal="justify" vertical="top"/>
      <protection/>
    </xf>
    <xf numFmtId="0" fontId="0" fillId="0" borderId="0" xfId="0" applyAlignment="1">
      <alignment horizontal="justify" vertical="top"/>
    </xf>
    <xf numFmtId="37" fontId="14" fillId="0" borderId="5" xfId="24" applyNumberFormat="1" applyFont="1" applyBorder="1" applyAlignment="1">
      <alignment/>
      <protection/>
    </xf>
    <xf numFmtId="0" fontId="14" fillId="0" borderId="4" xfId="24" applyFont="1" applyBorder="1" applyAlignment="1">
      <alignment horizontal="left"/>
      <protection/>
    </xf>
    <xf numFmtId="178" fontId="15" fillId="0" borderId="4" xfId="24" applyNumberFormat="1" applyFont="1" applyBorder="1" applyAlignment="1">
      <alignment horizontal="right"/>
      <protection/>
    </xf>
    <xf numFmtId="178" fontId="14" fillId="0" borderId="4" xfId="24" applyNumberFormat="1" applyFont="1" applyBorder="1" applyAlignment="1">
      <alignment horizontal="right"/>
      <protection/>
    </xf>
    <xf numFmtId="230" fontId="15" fillId="0" borderId="0" xfId="24" applyNumberFormat="1" applyFont="1" applyBorder="1" applyAlignment="1">
      <alignment horizontal="right"/>
      <protection/>
    </xf>
    <xf numFmtId="0" fontId="14" fillId="0" borderId="0" xfId="24" applyFont="1" applyAlignment="1">
      <alignment wrapText="1"/>
      <protection/>
    </xf>
    <xf numFmtId="0" fontId="6" fillId="0" borderId="0" xfId="24" applyFont="1" applyAlignment="1">
      <alignment horizontal="left"/>
      <protection/>
    </xf>
    <xf numFmtId="180" fontId="14" fillId="0" borderId="5" xfId="0" applyNumberFormat="1" applyFont="1" applyBorder="1" applyAlignment="1">
      <alignment vertical="top"/>
    </xf>
    <xf numFmtId="1" fontId="5" fillId="0" borderId="0" xfId="24" applyNumberFormat="1" applyFont="1">
      <alignment/>
      <protection/>
    </xf>
    <xf numFmtId="178" fontId="15" fillId="0" borderId="2" xfId="0" applyNumberFormat="1" applyFont="1" applyFill="1" applyBorder="1" applyAlignment="1">
      <alignment/>
    </xf>
    <xf numFmtId="0" fontId="5" fillId="0" borderId="0" xfId="0" applyFont="1" applyFill="1" applyAlignment="1">
      <alignment vertical="top"/>
    </xf>
    <xf numFmtId="37" fontId="5" fillId="0" borderId="0" xfId="24" applyNumberFormat="1" applyFont="1" applyAlignment="1">
      <alignment horizontal="right" vertical="top"/>
      <protection/>
    </xf>
    <xf numFmtId="291" fontId="14" fillId="0" borderId="5" xfId="24" applyNumberFormat="1" applyFont="1" applyBorder="1" applyAlignment="1">
      <alignment horizontal="right"/>
      <protection/>
    </xf>
    <xf numFmtId="291" fontId="14" fillId="0" borderId="3" xfId="24" applyNumberFormat="1" applyFont="1" applyBorder="1" applyAlignment="1">
      <alignment horizontal="right"/>
      <protection/>
    </xf>
    <xf numFmtId="43" fontId="15" fillId="0" borderId="0" xfId="15" applyFont="1" applyBorder="1" applyAlignment="1">
      <alignment horizontal="right"/>
    </xf>
    <xf numFmtId="176" fontId="14" fillId="0" borderId="3" xfId="0" applyNumberFormat="1" applyFont="1" applyBorder="1" applyAlignment="1">
      <alignment vertical="center"/>
    </xf>
    <xf numFmtId="180" fontId="15" fillId="0" borderId="2" xfId="0" applyNumberFormat="1" applyFont="1" applyBorder="1" applyAlignment="1">
      <alignment horizontal="right"/>
    </xf>
    <xf numFmtId="180" fontId="14" fillId="0" borderId="2" xfId="0" applyNumberFormat="1" applyFont="1" applyBorder="1" applyAlignment="1">
      <alignment horizontal="right"/>
    </xf>
    <xf numFmtId="180" fontId="15" fillId="0" borderId="0" xfId="24" applyNumberFormat="1" applyFont="1" applyAlignment="1">
      <alignment horizontal="right"/>
      <protection/>
    </xf>
    <xf numFmtId="180" fontId="14" fillId="0" borderId="0" xfId="0" applyNumberFormat="1" applyFont="1" applyAlignment="1">
      <alignment horizontal="right"/>
    </xf>
    <xf numFmtId="180" fontId="14" fillId="0" borderId="0" xfId="24" applyNumberFormat="1" applyFont="1" applyAlignment="1">
      <alignment horizontal="right"/>
      <protection/>
    </xf>
    <xf numFmtId="37" fontId="14" fillId="0" borderId="3" xfId="24" applyNumberFormat="1" applyFont="1" applyBorder="1" applyAlignment="1">
      <alignment horizontal="left"/>
      <protection/>
    </xf>
    <xf numFmtId="180" fontId="15" fillId="0" borderId="3" xfId="0" applyNumberFormat="1" applyFont="1" applyBorder="1" applyAlignment="1">
      <alignment horizontal="right"/>
    </xf>
    <xf numFmtId="180" fontId="14" fillId="0" borderId="3" xfId="0" applyNumberFormat="1" applyFont="1" applyBorder="1" applyAlignment="1">
      <alignment horizontal="right"/>
    </xf>
    <xf numFmtId="0" fontId="14" fillId="0" borderId="2" xfId="24" applyFont="1" applyBorder="1" applyAlignment="1">
      <alignment horizontal="left"/>
      <protection/>
    </xf>
    <xf numFmtId="180" fontId="14" fillId="0" borderId="0" xfId="0" applyNumberFormat="1" applyFont="1" applyAlignment="1">
      <alignment horizontal="center" vertical="top"/>
    </xf>
    <xf numFmtId="0" fontId="14" fillId="0" borderId="0" xfId="0" applyFont="1" applyAlignment="1">
      <alignment horizontal="center" vertical="top"/>
    </xf>
    <xf numFmtId="0" fontId="14" fillId="0" borderId="0" xfId="0" applyFont="1" applyAlignment="1">
      <alignment horizontal="center" vertical="top" wrapText="1"/>
    </xf>
    <xf numFmtId="180" fontId="14" fillId="0" borderId="0" xfId="0" applyNumberFormat="1" applyFont="1" applyBorder="1" applyAlignment="1">
      <alignment horizontal="right" vertical="top"/>
    </xf>
    <xf numFmtId="206" fontId="14" fillId="0" borderId="0" xfId="0" applyNumberFormat="1" applyFont="1" applyBorder="1" applyAlignment="1">
      <alignment vertical="top"/>
    </xf>
    <xf numFmtId="0" fontId="0" fillId="0" borderId="0" xfId="0" applyAlignment="1">
      <alignment/>
    </xf>
    <xf numFmtId="37" fontId="14" fillId="0" borderId="3" xfId="24" applyNumberFormat="1" applyFont="1" applyBorder="1" applyAlignment="1">
      <alignment/>
      <protection/>
    </xf>
    <xf numFmtId="37" fontId="14" fillId="0" borderId="0" xfId="24" applyNumberFormat="1" applyFont="1" applyBorder="1" applyAlignment="1">
      <alignment/>
      <protection/>
    </xf>
    <xf numFmtId="0" fontId="0" fillId="0" borderId="0" xfId="0" applyBorder="1" applyAlignment="1">
      <alignment/>
    </xf>
    <xf numFmtId="0" fontId="19" fillId="0" borderId="0" xfId="0" applyFont="1" applyFill="1" applyAlignment="1">
      <alignment horizontal="right"/>
    </xf>
    <xf numFmtId="228" fontId="15" fillId="0" borderId="0" xfId="24" applyNumberFormat="1" applyFont="1" applyAlignment="1">
      <alignment horizontal="right" vertical="center"/>
      <protection/>
    </xf>
    <xf numFmtId="228" fontId="14" fillId="0" borderId="0" xfId="24" applyNumberFormat="1" applyFont="1" applyAlignment="1">
      <alignment horizontal="right" vertical="center"/>
      <protection/>
    </xf>
    <xf numFmtId="0" fontId="14" fillId="0" borderId="1" xfId="24" applyFont="1" applyFill="1" applyBorder="1" applyAlignment="1">
      <alignment vertical="center"/>
      <protection/>
    </xf>
    <xf numFmtId="212" fontId="15" fillId="0" borderId="1" xfId="24" applyNumberFormat="1" applyFont="1" applyFill="1" applyBorder="1" applyAlignment="1">
      <alignment horizontal="right" vertical="center"/>
      <protection/>
    </xf>
    <xf numFmtId="232" fontId="15" fillId="0" borderId="1" xfId="24" applyNumberFormat="1" applyFont="1" applyBorder="1" applyAlignment="1">
      <alignment horizontal="right" vertical="center"/>
      <protection/>
    </xf>
    <xf numFmtId="232" fontId="14" fillId="0" borderId="1" xfId="24" applyNumberFormat="1" applyFont="1" applyBorder="1" applyAlignment="1">
      <alignment horizontal="right" vertical="center"/>
      <protection/>
    </xf>
    <xf numFmtId="187" fontId="15" fillId="0" borderId="0" xfId="24" applyNumberFormat="1" applyFont="1" applyBorder="1" applyProtection="1">
      <alignment/>
      <protection/>
    </xf>
    <xf numFmtId="178" fontId="6" fillId="0" borderId="0" xfId="22" applyNumberFormat="1" applyFont="1" applyBorder="1" applyAlignment="1">
      <alignment horizontal="right"/>
      <protection/>
    </xf>
    <xf numFmtId="178" fontId="5" fillId="0" borderId="0" xfId="22" applyNumberFormat="1" applyFont="1" applyBorder="1" applyAlignment="1">
      <alignment horizontal="right"/>
      <protection/>
    </xf>
    <xf numFmtId="0" fontId="0" fillId="0" borderId="0" xfId="0" applyBorder="1" applyAlignment="1">
      <alignment/>
    </xf>
    <xf numFmtId="172" fontId="5" fillId="0" borderId="1" xfId="24" applyNumberFormat="1" applyFont="1" applyBorder="1" applyAlignment="1" applyProtection="1">
      <alignment horizontal="left" vertical="top"/>
      <protection/>
    </xf>
    <xf numFmtId="0" fontId="5" fillId="0" borderId="1" xfId="0" applyFont="1" applyBorder="1" applyAlignment="1">
      <alignment vertical="top"/>
    </xf>
    <xf numFmtId="0" fontId="5" fillId="0" borderId="0" xfId="0" applyFont="1" applyBorder="1" applyAlignment="1">
      <alignment/>
    </xf>
    <xf numFmtId="192" fontId="6" fillId="0" borderId="0" xfId="24" applyNumberFormat="1" applyFont="1" applyAlignment="1">
      <alignment/>
      <protection/>
    </xf>
    <xf numFmtId="192" fontId="6" fillId="0" borderId="2" xfId="24" applyNumberFormat="1" applyFont="1" applyBorder="1" applyAlignment="1">
      <alignment/>
      <protection/>
    </xf>
    <xf numFmtId="0" fontId="15" fillId="0" borderId="0" xfId="24" applyFont="1" applyBorder="1" applyAlignment="1" quotePrefix="1">
      <alignment horizontal="right" wrapText="1"/>
      <protection/>
    </xf>
    <xf numFmtId="0" fontId="14" fillId="0" borderId="0" xfId="24" applyFont="1" applyFill="1" applyBorder="1" applyAlignment="1" quotePrefix="1">
      <alignment horizontal="right" wrapText="1"/>
      <protection/>
    </xf>
    <xf numFmtId="0" fontId="14" fillId="0" borderId="0" xfId="0" applyFont="1" applyAlignment="1">
      <alignment horizontal="left" wrapText="1"/>
    </xf>
    <xf numFmtId="178" fontId="6" fillId="0" borderId="0" xfId="22" applyNumberFormat="1" applyFont="1" applyAlignment="1">
      <alignment horizontal="right" vertical="center"/>
      <protection/>
    </xf>
    <xf numFmtId="178" fontId="5" fillId="0" borderId="0" xfId="22" applyNumberFormat="1" applyFont="1" applyAlignment="1">
      <alignment horizontal="right" vertical="center"/>
      <protection/>
    </xf>
    <xf numFmtId="172" fontId="5" fillId="0" borderId="0" xfId="24" applyNumberFormat="1" applyFont="1" applyBorder="1" applyAlignment="1" applyProtection="1">
      <alignment vertical="center"/>
      <protection/>
    </xf>
    <xf numFmtId="177" fontId="6" fillId="0" borderId="0" xfId="22" applyNumberFormat="1" applyFont="1" applyAlignment="1">
      <alignment horizontal="right" vertical="center"/>
      <protection/>
    </xf>
    <xf numFmtId="172" fontId="6" fillId="0" borderId="0" xfId="24" applyNumberFormat="1" applyFont="1" applyBorder="1" applyAlignment="1" applyProtection="1">
      <alignment horizontal="left" vertical="center"/>
      <protection/>
    </xf>
    <xf numFmtId="37" fontId="14" fillId="0" borderId="4" xfId="24" applyNumberFormat="1" applyFont="1" applyFill="1" applyBorder="1" applyAlignment="1">
      <alignment horizontal="left" vertical="center" wrapText="1"/>
      <protection/>
    </xf>
    <xf numFmtId="37" fontId="14" fillId="0" borderId="4" xfId="24" applyNumberFormat="1" applyFont="1" applyFill="1" applyBorder="1" applyAlignment="1">
      <alignment horizontal="right" vertical="center" wrapText="1"/>
      <protection/>
    </xf>
    <xf numFmtId="180" fontId="14" fillId="0" borderId="4" xfId="0" applyNumberFormat="1" applyFont="1" applyBorder="1" applyAlignment="1">
      <alignment vertical="top"/>
    </xf>
    <xf numFmtId="49" fontId="14" fillId="0" borderId="4" xfId="0" applyNumberFormat="1" applyFont="1" applyBorder="1" applyAlignment="1">
      <alignment horizontal="left" vertical="top"/>
    </xf>
    <xf numFmtId="0" fontId="5" fillId="0" borderId="4" xfId="24" applyFont="1" applyBorder="1">
      <alignment/>
      <protection/>
    </xf>
    <xf numFmtId="49" fontId="14" fillId="0" borderId="5" xfId="0" applyNumberFormat="1" applyFont="1" applyBorder="1" applyAlignment="1">
      <alignment vertical="top"/>
    </xf>
    <xf numFmtId="0" fontId="18" fillId="0" borderId="0" xfId="0" applyNumberFormat="1" applyFont="1" applyBorder="1" applyAlignment="1">
      <alignment horizontal="justify" vertical="top" wrapText="1"/>
    </xf>
    <xf numFmtId="199" fontId="19" fillId="0" borderId="3" xfId="15" applyNumberFormat="1" applyFont="1" applyFill="1" applyBorder="1" applyAlignment="1">
      <alignment horizontal="right" vertical="top"/>
    </xf>
    <xf numFmtId="49" fontId="18" fillId="0" borderId="0" xfId="0" applyNumberFormat="1" applyFont="1" applyAlignment="1">
      <alignment vertical="center"/>
    </xf>
    <xf numFmtId="49" fontId="18" fillId="0" borderId="0" xfId="0" applyNumberFormat="1" applyFont="1" applyAlignment="1">
      <alignment horizontal="right" vertical="center"/>
    </xf>
    <xf numFmtId="0" fontId="18" fillId="0" borderId="0" xfId="0" applyFont="1" applyAlignment="1">
      <alignment vertical="center"/>
    </xf>
    <xf numFmtId="0" fontId="18" fillId="0" borderId="0" xfId="0" applyFont="1" applyFill="1" applyAlignment="1">
      <alignment horizontal="right" vertical="center"/>
    </xf>
    <xf numFmtId="0" fontId="15" fillId="0" borderId="0" xfId="24" applyFont="1" applyBorder="1" applyAlignment="1" quotePrefix="1">
      <alignment/>
      <protection/>
    </xf>
    <xf numFmtId="172" fontId="15" fillId="0" borderId="1" xfId="24" applyNumberFormat="1" applyFont="1" applyBorder="1" applyAlignment="1" applyProtection="1">
      <alignment vertical="center"/>
      <protection/>
    </xf>
    <xf numFmtId="172" fontId="14" fillId="0" borderId="1" xfId="24" applyNumberFormat="1" applyFont="1" applyBorder="1" applyAlignment="1" applyProtection="1">
      <alignment horizontal="right" vertical="center"/>
      <protection/>
    </xf>
    <xf numFmtId="172" fontId="14" fillId="0" borderId="1" xfId="24" applyNumberFormat="1" applyFont="1" applyBorder="1" applyAlignment="1" applyProtection="1">
      <alignment vertical="center"/>
      <protection/>
    </xf>
    <xf numFmtId="178" fontId="14" fillId="0" borderId="7" xfId="24" applyNumberFormat="1" applyFont="1" applyFill="1" applyBorder="1" applyProtection="1">
      <alignment/>
      <protection/>
    </xf>
    <xf numFmtId="178" fontId="14" fillId="0" borderId="8" xfId="24" applyNumberFormat="1" applyFont="1" applyBorder="1" applyProtection="1">
      <alignment/>
      <protection/>
    </xf>
    <xf numFmtId="178" fontId="15" fillId="0" borderId="9" xfId="24" applyNumberFormat="1" applyFont="1" applyFill="1" applyBorder="1" applyAlignment="1" applyProtection="1">
      <alignment horizontal="right"/>
      <protection/>
    </xf>
    <xf numFmtId="178" fontId="15" fillId="0" borderId="10" xfId="24" applyNumberFormat="1" applyFont="1" applyBorder="1" applyAlignment="1" applyProtection="1">
      <alignment horizontal="right"/>
      <protection/>
    </xf>
    <xf numFmtId="179" fontId="19" fillId="0" borderId="0" xfId="24" applyNumberFormat="1" applyFont="1" applyFill="1" applyBorder="1" applyAlignment="1">
      <alignment horizontal="right"/>
      <protection/>
    </xf>
    <xf numFmtId="0" fontId="14" fillId="0" borderId="0" xfId="24" applyFont="1" applyAlignment="1">
      <alignment horizontal="justify" wrapText="1"/>
      <protection/>
    </xf>
    <xf numFmtId="0" fontId="14" fillId="0" borderId="0" xfId="24" applyFont="1" applyAlignment="1">
      <alignment horizontal="left" wrapText="1"/>
      <protection/>
    </xf>
    <xf numFmtId="37" fontId="14" fillId="0" borderId="5" xfId="24" applyNumberFormat="1" applyFont="1" applyBorder="1" applyAlignment="1">
      <alignment vertical="center"/>
      <protection/>
    </xf>
    <xf numFmtId="37" fontId="14" fillId="0" borderId="5" xfId="24" applyNumberFormat="1" applyFont="1" applyBorder="1" applyAlignment="1">
      <alignment horizontal="justify" vertical="center"/>
      <protection/>
    </xf>
    <xf numFmtId="201" fontId="15" fillId="0" borderId="5" xfId="24" applyNumberFormat="1" applyFont="1" applyBorder="1" applyAlignment="1">
      <alignment horizontal="right" vertical="center"/>
      <protection/>
    </xf>
    <xf numFmtId="0" fontId="14" fillId="0" borderId="0" xfId="0" applyFont="1" applyAlignment="1">
      <alignment horizontal="left" vertical="center" wrapText="1"/>
    </xf>
    <xf numFmtId="10" fontId="14" fillId="0" borderId="0" xfId="0" applyNumberFormat="1" applyFont="1" applyAlignment="1">
      <alignment horizontal="left" vertical="top" wrapText="1" indent="1"/>
    </xf>
    <xf numFmtId="0" fontId="0" fillId="0" borderId="0" xfId="0" applyFont="1" applyAlignment="1">
      <alignment horizontal="left" vertical="top" wrapText="1" indent="1"/>
    </xf>
    <xf numFmtId="10" fontId="14" fillId="0" borderId="0" xfId="0" applyNumberFormat="1" applyFont="1" applyAlignment="1">
      <alignment vertical="top" wrapText="1"/>
    </xf>
    <xf numFmtId="0" fontId="0" fillId="0" borderId="0" xfId="0" applyFont="1" applyAlignment="1">
      <alignment vertical="top" wrapText="1"/>
    </xf>
    <xf numFmtId="49" fontId="19" fillId="0" borderId="3" xfId="0" applyNumberFormat="1" applyFont="1" applyBorder="1" applyAlignment="1">
      <alignment horizontal="right"/>
    </xf>
    <xf numFmtId="0" fontId="18" fillId="0" borderId="3" xfId="0" applyFont="1" applyBorder="1" applyAlignment="1">
      <alignment/>
    </xf>
    <xf numFmtId="49" fontId="14" fillId="0" borderId="0" xfId="0" applyNumberFormat="1" applyFont="1" applyAlignment="1">
      <alignment horizontal="justify" vertical="top" wrapText="1"/>
    </xf>
    <xf numFmtId="0" fontId="14" fillId="0" borderId="0" xfId="0" applyFont="1" applyAlignment="1">
      <alignment horizontal="justify" wrapText="1"/>
    </xf>
    <xf numFmtId="49" fontId="19" fillId="0" borderId="0" xfId="0" applyNumberFormat="1" applyFont="1" applyBorder="1" applyAlignment="1">
      <alignment horizontal="right"/>
    </xf>
    <xf numFmtId="0" fontId="18" fillId="0" borderId="0" xfId="0" applyFont="1" applyBorder="1" applyAlignment="1">
      <alignment/>
    </xf>
    <xf numFmtId="0" fontId="35" fillId="0" borderId="0" xfId="24" applyFont="1" applyAlignment="1">
      <alignment horizontal="right"/>
      <protection/>
    </xf>
    <xf numFmtId="201" fontId="14" fillId="0" borderId="5" xfId="24" applyNumberFormat="1" applyFont="1" applyBorder="1" applyAlignment="1">
      <alignment horizontal="right" vertical="center"/>
      <protection/>
    </xf>
    <xf numFmtId="172" fontId="15" fillId="0" borderId="0" xfId="24" applyNumberFormat="1" applyFont="1" applyBorder="1" applyAlignment="1" applyProtection="1">
      <alignment horizontal="left" vertical="center"/>
      <protection/>
    </xf>
    <xf numFmtId="0" fontId="6" fillId="0" borderId="0" xfId="24" applyFont="1" applyFill="1" applyBorder="1" applyAlignment="1">
      <alignment vertical="top"/>
      <protection/>
    </xf>
    <xf numFmtId="0" fontId="14" fillId="0" borderId="0" xfId="0" applyFont="1" applyAlignment="1">
      <alignment horizontal="left" vertical="top" wrapText="1"/>
    </xf>
    <xf numFmtId="0" fontId="0" fillId="0" borderId="0" xfId="0" applyFont="1" applyAlignment="1">
      <alignment horizontal="justify" vertical="top"/>
    </xf>
    <xf numFmtId="0" fontId="14" fillId="0" borderId="3" xfId="0" applyFont="1" applyBorder="1" applyAlignment="1">
      <alignment horizontal="right" wrapText="1"/>
    </xf>
    <xf numFmtId="0" fontId="14" fillId="0" borderId="3" xfId="24" applyFont="1" applyBorder="1" applyAlignment="1">
      <alignment horizontal="right" wrapText="1"/>
      <protection/>
    </xf>
    <xf numFmtId="0" fontId="14" fillId="0" borderId="0" xfId="0" applyFont="1" applyAlignment="1">
      <alignment vertical="top" wrapText="1"/>
    </xf>
    <xf numFmtId="0" fontId="0" fillId="0" borderId="0" xfId="0" applyFont="1" applyAlignment="1">
      <alignment vertical="top"/>
    </xf>
    <xf numFmtId="180" fontId="15" fillId="0" borderId="3" xfId="0" applyNumberFormat="1" applyFont="1" applyBorder="1" applyAlignment="1">
      <alignment horizontal="center" wrapText="1"/>
    </xf>
    <xf numFmtId="49" fontId="15" fillId="0" borderId="0" xfId="0" applyNumberFormat="1" applyFont="1" applyAlignment="1">
      <alignment horizontal="center" wrapText="1"/>
    </xf>
    <xf numFmtId="0" fontId="14" fillId="0" borderId="0" xfId="0" applyFont="1" applyAlignment="1">
      <alignment vertical="center" wrapText="1"/>
    </xf>
    <xf numFmtId="0" fontId="14" fillId="0" borderId="0" xfId="0" applyFont="1" applyAlignment="1">
      <alignment vertical="center"/>
    </xf>
    <xf numFmtId="0" fontId="14" fillId="0" borderId="0" xfId="0" applyFont="1" applyAlignment="1">
      <alignment/>
    </xf>
    <xf numFmtId="0" fontId="14" fillId="0" borderId="0" xfId="0" applyFont="1" applyAlignment="1">
      <alignment vertical="top"/>
    </xf>
    <xf numFmtId="0" fontId="14" fillId="0" borderId="0" xfId="0" applyFont="1" applyAlignment="1">
      <alignment horizontal="left" wrapText="1"/>
    </xf>
    <xf numFmtId="0" fontId="0" fillId="0" borderId="0" xfId="0" applyFont="1" applyAlignment="1">
      <alignment horizontal="justify" wrapText="1"/>
    </xf>
    <xf numFmtId="0" fontId="14" fillId="0" borderId="0" xfId="24" applyFont="1" applyAlignment="1">
      <alignment vertical="top" wrapText="1"/>
      <protection/>
    </xf>
    <xf numFmtId="0" fontId="14" fillId="0" borderId="0" xfId="0" applyFont="1" applyAlignment="1">
      <alignment wrapText="1"/>
    </xf>
    <xf numFmtId="0" fontId="14" fillId="0" borderId="0" xfId="24" applyFont="1" applyAlignment="1">
      <alignment horizontal="left" vertical="center" wrapText="1"/>
      <protection/>
    </xf>
    <xf numFmtId="0" fontId="14" fillId="0" borderId="0" xfId="24" applyFont="1" applyAlignment="1">
      <alignment horizontal="left" vertical="top" wrapText="1"/>
      <protection/>
    </xf>
    <xf numFmtId="0" fontId="14" fillId="0" borderId="0" xfId="24" applyFont="1" applyAlignment="1">
      <alignment horizontal="justify" vertical="top" wrapText="1"/>
      <protection/>
    </xf>
    <xf numFmtId="0" fontId="14" fillId="0" borderId="0" xfId="0" applyFont="1" applyAlignment="1">
      <alignment horizontal="justify" vertical="top" wrapText="1"/>
    </xf>
    <xf numFmtId="0" fontId="14" fillId="0" borderId="0" xfId="24" applyFont="1" applyAlignment="1">
      <alignment horizontal="justify" vertical="center" wrapText="1"/>
      <protection/>
    </xf>
    <xf numFmtId="0" fontId="14" fillId="0" borderId="0" xfId="0" applyFont="1" applyAlignment="1">
      <alignment horizontal="justify" vertical="center" wrapText="1"/>
    </xf>
    <xf numFmtId="0" fontId="14" fillId="0" borderId="0" xfId="0" applyNumberFormat="1" applyFont="1" applyBorder="1" applyAlignment="1">
      <alignment horizontal="left" vertical="top" wrapText="1"/>
    </xf>
    <xf numFmtId="49" fontId="14" fillId="0" borderId="0" xfId="0" applyNumberFormat="1" applyFont="1" applyAlignment="1">
      <alignment horizontal="left" vertical="center" wrapText="1"/>
    </xf>
    <xf numFmtId="0" fontId="14" fillId="0" borderId="0" xfId="0" applyNumberFormat="1" applyFont="1" applyBorder="1" applyAlignment="1">
      <alignment horizontal="left" vertical="center" wrapText="1"/>
    </xf>
    <xf numFmtId="0" fontId="0" fillId="0" borderId="0" xfId="0" applyAlignment="1">
      <alignment horizontal="center"/>
    </xf>
    <xf numFmtId="177" fontId="19" fillId="0" borderId="0" xfId="24" applyNumberFormat="1" applyFont="1" applyFill="1" applyBorder="1" applyAlignment="1" quotePrefix="1">
      <alignment horizontal="left"/>
      <protection/>
    </xf>
    <xf numFmtId="177" fontId="19" fillId="0" borderId="0" xfId="24" applyNumberFormat="1" applyFont="1" applyFill="1" applyBorder="1" applyAlignment="1">
      <alignment horizontal="left"/>
      <protection/>
    </xf>
    <xf numFmtId="177" fontId="18" fillId="0" borderId="0" xfId="24" applyNumberFormat="1" applyFont="1" applyFill="1" applyBorder="1" applyAlignment="1" quotePrefix="1">
      <alignment horizontal="left"/>
      <protection/>
    </xf>
    <xf numFmtId="177" fontId="18" fillId="0" borderId="0" xfId="24" applyNumberFormat="1" applyFont="1" applyFill="1" applyBorder="1" applyAlignment="1">
      <alignment horizontal="left"/>
      <protection/>
    </xf>
    <xf numFmtId="172" fontId="15" fillId="0" borderId="2" xfId="24" applyNumberFormat="1" applyFont="1" applyBorder="1" applyAlignment="1" applyProtection="1">
      <alignment horizontal="left" vertical="center" wrapText="1"/>
      <protection/>
    </xf>
    <xf numFmtId="172" fontId="6" fillId="0" borderId="0" xfId="24" applyNumberFormat="1" applyFont="1" applyBorder="1" applyAlignment="1" applyProtection="1">
      <alignment vertical="center" wrapText="1"/>
      <protection/>
    </xf>
    <xf numFmtId="37" fontId="14" fillId="0" borderId="0" xfId="24" applyNumberFormat="1" applyFont="1" applyAlignment="1">
      <alignment horizontal="justify" wrapText="1"/>
      <protection/>
    </xf>
    <xf numFmtId="0" fontId="0" fillId="0" borderId="0" xfId="0" applyAlignment="1">
      <alignment horizontal="justify" wrapText="1"/>
    </xf>
    <xf numFmtId="0" fontId="14" fillId="0" borderId="0" xfId="24" applyFont="1" applyBorder="1" applyAlignment="1">
      <alignment horizontal="left" wrapText="1"/>
      <protection/>
    </xf>
    <xf numFmtId="0" fontId="14" fillId="0" borderId="0" xfId="24" applyFont="1" applyBorder="1" applyAlignment="1">
      <alignment horizontal="justify" wrapText="1"/>
      <protection/>
    </xf>
    <xf numFmtId="0" fontId="6" fillId="0" borderId="0" xfId="24" applyFont="1" applyAlignment="1">
      <alignment vertical="center"/>
      <protection/>
    </xf>
    <xf numFmtId="0" fontId="40" fillId="0" borderId="0" xfId="0" applyFont="1" applyAlignment="1">
      <alignment vertical="center"/>
    </xf>
    <xf numFmtId="0" fontId="14" fillId="0" borderId="0" xfId="24" applyFont="1" applyFill="1" applyBorder="1" applyAlignment="1">
      <alignment horizontal="justify" wrapText="1"/>
      <protection/>
    </xf>
    <xf numFmtId="0" fontId="14" fillId="0" borderId="0" xfId="0" applyFont="1" applyAlignment="1">
      <alignment horizontal="justify" wrapText="1"/>
    </xf>
    <xf numFmtId="0" fontId="12" fillId="0" borderId="1" xfId="24" applyFont="1" applyBorder="1" applyAlignment="1">
      <alignment horizontal="left" vertical="center" wrapText="1"/>
      <protection/>
    </xf>
    <xf numFmtId="0" fontId="14" fillId="0" borderId="6" xfId="24" applyFont="1" applyFill="1" applyBorder="1" applyAlignment="1">
      <alignment horizontal="left" vertical="center" wrapText="1"/>
      <protection/>
    </xf>
    <xf numFmtId="0" fontId="0" fillId="0" borderId="6" xfId="0" applyBorder="1" applyAlignment="1">
      <alignment vertical="center"/>
    </xf>
    <xf numFmtId="0" fontId="14" fillId="0" borderId="0" xfId="24" applyFont="1" applyFill="1" applyAlignment="1">
      <alignment horizontal="left" wrapText="1"/>
      <protection/>
    </xf>
    <xf numFmtId="0" fontId="15" fillId="0" borderId="4" xfId="24" applyFont="1" applyFill="1" applyBorder="1" applyAlignment="1">
      <alignment horizontal="left" vertical="center" wrapText="1"/>
      <protection/>
    </xf>
    <xf numFmtId="0" fontId="37" fillId="0" borderId="0" xfId="24" applyFont="1" applyFill="1" applyAlignment="1">
      <alignment horizontal="center" wrapText="1"/>
      <protection/>
    </xf>
    <xf numFmtId="37" fontId="18" fillId="0" borderId="0" xfId="24" applyNumberFormat="1" applyFont="1" applyFill="1" applyAlignment="1" applyProtection="1">
      <alignment horizontal="justify"/>
      <protection/>
    </xf>
    <xf numFmtId="0" fontId="18" fillId="0" borderId="0" xfId="0" applyFont="1" applyAlignment="1">
      <alignment horizontal="justify"/>
    </xf>
    <xf numFmtId="37" fontId="19" fillId="0" borderId="5" xfId="24" applyNumberFormat="1" applyFont="1" applyFill="1" applyBorder="1" applyAlignment="1" applyProtection="1">
      <alignment horizontal="justify"/>
      <protection/>
    </xf>
    <xf numFmtId="0" fontId="18" fillId="0" borderId="5" xfId="0" applyFont="1" applyBorder="1" applyAlignment="1">
      <alignment horizontal="justify"/>
    </xf>
    <xf numFmtId="0" fontId="18" fillId="0" borderId="0" xfId="24" applyFont="1" applyFill="1" applyAlignment="1">
      <alignment horizontal="justify" vertical="top" wrapText="1"/>
      <protection/>
    </xf>
    <xf numFmtId="0" fontId="0" fillId="0" borderId="0" xfId="0" applyAlignment="1">
      <alignment wrapText="1"/>
    </xf>
    <xf numFmtId="177" fontId="18" fillId="0" borderId="3" xfId="24" applyNumberFormat="1" applyFont="1" applyFill="1" applyBorder="1" applyAlignment="1">
      <alignment horizontal="justify"/>
      <protection/>
    </xf>
    <xf numFmtId="37" fontId="18" fillId="0" borderId="0" xfId="24" applyNumberFormat="1" applyFont="1" applyFill="1" applyAlignment="1">
      <alignment horizontal="left" wrapText="1"/>
      <protection/>
    </xf>
    <xf numFmtId="177" fontId="18" fillId="0" borderId="0" xfId="24" applyNumberFormat="1" applyFont="1" applyFill="1" applyBorder="1" applyAlignment="1">
      <alignment vertical="center" wrapText="1"/>
      <protection/>
    </xf>
    <xf numFmtId="0" fontId="18" fillId="0" borderId="0" xfId="0" applyFont="1" applyBorder="1" applyAlignment="1">
      <alignment vertical="center" wrapText="1"/>
    </xf>
    <xf numFmtId="37" fontId="18" fillId="0" borderId="0" xfId="24" applyNumberFormat="1" applyFont="1" applyFill="1" applyAlignment="1">
      <alignment horizontal="justify" wrapText="1"/>
      <protection/>
    </xf>
    <xf numFmtId="0" fontId="18" fillId="0" borderId="0" xfId="0" applyFont="1" applyAlignment="1">
      <alignment horizontal="justify" wrapText="1"/>
    </xf>
    <xf numFmtId="37" fontId="18" fillId="0" borderId="0" xfId="24" applyNumberFormat="1" applyFont="1" applyFill="1" applyAlignment="1">
      <alignment horizontal="justify" vertical="top" wrapText="1"/>
      <protection/>
    </xf>
    <xf numFmtId="0" fontId="18" fillId="0" borderId="0" xfId="0" applyFont="1" applyAlignment="1">
      <alignment horizontal="justify" vertical="top" wrapText="1"/>
    </xf>
    <xf numFmtId="0" fontId="0" fillId="0" borderId="0" xfId="0" applyAlignment="1">
      <alignment vertical="top" wrapText="1"/>
    </xf>
    <xf numFmtId="0" fontId="18" fillId="0" borderId="0" xfId="0" applyNumberFormat="1" applyFont="1" applyBorder="1" applyAlignment="1">
      <alignment horizontal="justify" vertical="top" wrapText="1"/>
    </xf>
    <xf numFmtId="0" fontId="0" fillId="0" borderId="0" xfId="0" applyAlignment="1">
      <alignment horizontal="justify" vertical="top" wrapText="1"/>
    </xf>
    <xf numFmtId="0" fontId="37" fillId="0" borderId="0" xfId="24" applyFont="1" applyFill="1" applyAlignment="1">
      <alignment horizontal="center"/>
      <protection/>
    </xf>
    <xf numFmtId="37" fontId="37" fillId="0" borderId="0" xfId="24" applyNumberFormat="1" applyFont="1" applyFill="1" applyAlignment="1">
      <alignment horizontal="right"/>
      <protection/>
    </xf>
    <xf numFmtId="0" fontId="18" fillId="0" borderId="0" xfId="24" applyFont="1" applyFill="1" applyBorder="1" applyAlignment="1">
      <alignment horizontal="center"/>
      <protection/>
    </xf>
    <xf numFmtId="0" fontId="0" fillId="0" borderId="0" xfId="0" applyAlignment="1">
      <alignment/>
    </xf>
    <xf numFmtId="37" fontId="18" fillId="0" borderId="0" xfId="24" applyNumberFormat="1" applyFont="1" applyFill="1" applyBorder="1" applyAlignment="1">
      <alignment horizontal="center"/>
      <protection/>
    </xf>
    <xf numFmtId="0" fontId="14" fillId="0" borderId="0" xfId="0" applyNumberFormat="1" applyFont="1" applyAlignment="1">
      <alignment horizontal="justify" vertical="top" wrapText="1"/>
    </xf>
    <xf numFmtId="0" fontId="15" fillId="0" borderId="0" xfId="0" applyNumberFormat="1" applyFont="1" applyAlignment="1">
      <alignment horizontal="left" vertical="top" wrapText="1"/>
    </xf>
    <xf numFmtId="0" fontId="6" fillId="0" borderId="0" xfId="0" applyNumberFormat="1" applyFont="1" applyAlignment="1">
      <alignment horizontal="left" vertical="top" wrapText="1"/>
    </xf>
    <xf numFmtId="37" fontId="14" fillId="0" borderId="0" xfId="24" applyNumberFormat="1" applyFont="1" applyAlignment="1">
      <alignment wrapText="1"/>
      <protection/>
    </xf>
    <xf numFmtId="172" fontId="14" fillId="0" borderId="0" xfId="24" applyNumberFormat="1" applyFont="1" applyBorder="1" applyAlignment="1" applyProtection="1">
      <alignment horizontal="left" vertical="top" wrapText="1"/>
      <protection/>
    </xf>
    <xf numFmtId="172" fontId="14" fillId="0" borderId="0" xfId="24" applyNumberFormat="1" applyFont="1" applyBorder="1" applyAlignment="1" applyProtection="1">
      <alignment wrapText="1"/>
      <protection/>
    </xf>
    <xf numFmtId="37" fontId="14" fillId="0" borderId="5" xfId="24" applyNumberFormat="1" applyFont="1" applyBorder="1" applyAlignment="1">
      <alignment horizontal="justify" vertical="center"/>
      <protection/>
    </xf>
    <xf numFmtId="172" fontId="15" fillId="0" borderId="1" xfId="24" applyNumberFormat="1" applyFont="1" applyBorder="1" applyAlignment="1" applyProtection="1">
      <alignment horizontal="justify" vertical="center"/>
      <protection/>
    </xf>
    <xf numFmtId="0" fontId="0" fillId="0" borderId="1" xfId="0" applyBorder="1" applyAlignment="1">
      <alignment horizontal="justify" vertical="center"/>
    </xf>
    <xf numFmtId="0" fontId="19" fillId="0" borderId="3" xfId="24" applyFont="1" applyBorder="1" applyAlignment="1" applyProtection="1">
      <alignment horizontal="center"/>
      <protection locked="0"/>
    </xf>
    <xf numFmtId="37" fontId="14" fillId="0" borderId="0" xfId="24" applyNumberFormat="1" applyFont="1" applyAlignment="1">
      <alignment horizontal="left"/>
      <protection/>
    </xf>
    <xf numFmtId="37" fontId="27" fillId="0" borderId="0" xfId="24" applyNumberFormat="1" applyFont="1" applyAlignment="1">
      <alignment horizontal="justify" wrapText="1"/>
      <protection/>
    </xf>
    <xf numFmtId="0" fontId="27" fillId="0" borderId="0" xfId="0" applyFont="1" applyAlignment="1">
      <alignment horizontal="justify" wrapText="1"/>
    </xf>
    <xf numFmtId="0" fontId="5" fillId="0" borderId="0" xfId="24" applyFont="1" applyAlignment="1">
      <alignment horizontal="justify" vertical="top" wrapText="1"/>
      <protection/>
    </xf>
    <xf numFmtId="0" fontId="5" fillId="0" borderId="0" xfId="24" applyFont="1" applyAlignment="1">
      <alignment horizontal="left" wrapText="1"/>
      <protection/>
    </xf>
    <xf numFmtId="172" fontId="5" fillId="0" borderId="0" xfId="24" applyNumberFormat="1" applyFont="1" applyBorder="1" applyAlignment="1" applyProtection="1">
      <alignment horizontal="left" wrapText="1"/>
      <protection/>
    </xf>
    <xf numFmtId="0" fontId="5" fillId="0" borderId="0" xfId="0" applyFont="1" applyAlignment="1">
      <alignment wrapText="1"/>
    </xf>
    <xf numFmtId="0" fontId="5" fillId="0" borderId="0" xfId="24" applyFont="1" applyAlignment="1">
      <alignment horizontal="justify" vertical="top"/>
      <protection/>
    </xf>
    <xf numFmtId="0" fontId="5" fillId="0" borderId="0" xfId="0" applyFont="1" applyAlignment="1">
      <alignment horizontal="justify" vertical="top"/>
    </xf>
    <xf numFmtId="0" fontId="5" fillId="0" borderId="0" xfId="24" applyFont="1" applyAlignment="1">
      <alignment horizontal="left" vertical="top" wrapText="1"/>
      <protection/>
    </xf>
    <xf numFmtId="0" fontId="7" fillId="0" borderId="0" xfId="24" applyFont="1" applyAlignment="1">
      <alignment/>
      <protection/>
    </xf>
    <xf numFmtId="0" fontId="15" fillId="0" borderId="0" xfId="0" applyFont="1" applyAlignment="1">
      <alignment horizontal="left" wrapText="1"/>
    </xf>
    <xf numFmtId="172" fontId="14" fillId="0" borderId="0" xfId="24" applyNumberFormat="1" applyFont="1" applyBorder="1" applyAlignment="1" applyProtection="1">
      <alignment horizontal="left" wrapText="1"/>
      <protection/>
    </xf>
    <xf numFmtId="37" fontId="5" fillId="0" borderId="0" xfId="24" applyNumberFormat="1" applyFont="1" applyBorder="1" applyAlignment="1">
      <alignment horizontal="left" vertical="center" wrapText="1"/>
      <protection/>
    </xf>
    <xf numFmtId="37" fontId="10" fillId="0" borderId="0" xfId="24" applyNumberFormat="1" applyFont="1" applyBorder="1" applyAlignment="1">
      <alignment horizontal="left" wrapText="1"/>
      <protection/>
    </xf>
    <xf numFmtId="0" fontId="5" fillId="0" borderId="0" xfId="0" applyFont="1" applyFill="1" applyAlignment="1">
      <alignment vertical="top" wrapText="1"/>
    </xf>
    <xf numFmtId="37" fontId="5" fillId="0" borderId="0" xfId="24" applyNumberFormat="1" applyFont="1" applyAlignment="1">
      <alignment horizontal="justify" vertical="top" wrapText="1"/>
      <protection/>
    </xf>
    <xf numFmtId="0" fontId="0" fillId="0" borderId="0" xfId="0" applyAlignment="1">
      <alignment horizontal="justify" vertical="top"/>
    </xf>
    <xf numFmtId="37" fontId="5" fillId="0" borderId="0" xfId="24" applyNumberFormat="1" applyFont="1" applyAlignment="1">
      <alignment horizontal="left" vertical="top" wrapText="1"/>
      <protection/>
    </xf>
    <xf numFmtId="0" fontId="0" fillId="0" borderId="0" xfId="0" applyAlignment="1">
      <alignment vertical="top"/>
    </xf>
    <xf numFmtId="0" fontId="5" fillId="0" borderId="0" xfId="0" applyFont="1" applyAlignment="1">
      <alignment vertical="top" wrapText="1"/>
    </xf>
    <xf numFmtId="37" fontId="5" fillId="0" borderId="0" xfId="24" applyNumberFormat="1" applyFont="1" applyAlignment="1">
      <alignment wrapText="1"/>
      <protection/>
    </xf>
    <xf numFmtId="0" fontId="5" fillId="0" borderId="0" xfId="24" applyFont="1" applyFill="1" applyAlignment="1">
      <alignment vertical="center" wrapText="1"/>
      <protection/>
    </xf>
    <xf numFmtId="0" fontId="0" fillId="0" borderId="0" xfId="0" applyAlignment="1">
      <alignment vertical="center" wrapText="1"/>
    </xf>
    <xf numFmtId="0" fontId="5" fillId="0" borderId="3" xfId="24" applyFont="1" applyFill="1" applyBorder="1" applyAlignment="1">
      <alignment horizontal="left" vertical="center" wrapText="1"/>
      <protection/>
    </xf>
    <xf numFmtId="37" fontId="14" fillId="0" borderId="0" xfId="24" applyNumberFormat="1" applyFont="1" applyFill="1" applyBorder="1" applyAlignment="1">
      <alignment horizontal="justify" vertical="center" wrapText="1"/>
      <protection/>
    </xf>
    <xf numFmtId="37" fontId="14" fillId="0" borderId="0" xfId="24" applyNumberFormat="1" applyFont="1" applyFill="1" applyAlignment="1">
      <alignment horizontal="left" vertical="top" wrapText="1"/>
      <protection/>
    </xf>
    <xf numFmtId="37" fontId="14" fillId="0" borderId="0" xfId="24" applyNumberFormat="1" applyFont="1" applyFill="1" applyAlignment="1">
      <alignment horizontal="left" wrapText="1"/>
      <protection/>
    </xf>
    <xf numFmtId="37" fontId="14" fillId="0" borderId="0" xfId="24" applyNumberFormat="1" applyFont="1" applyFill="1" applyAlignment="1">
      <alignment horizontal="left" vertical="center" wrapText="1"/>
      <protection/>
    </xf>
    <xf numFmtId="0" fontId="0" fillId="0" borderId="0" xfId="0" applyAlignment="1">
      <alignment vertical="center"/>
    </xf>
    <xf numFmtId="37" fontId="14" fillId="0" borderId="0" xfId="24" applyNumberFormat="1" applyFont="1" applyFill="1" applyBorder="1" applyAlignment="1">
      <alignment horizontal="left" vertical="center" wrapText="1"/>
      <protection/>
    </xf>
    <xf numFmtId="172" fontId="6" fillId="0" borderId="0" xfId="24" applyNumberFormat="1" applyFont="1" applyBorder="1" applyAlignment="1" applyProtection="1">
      <alignment horizontal="left" vertical="top" wrapText="1"/>
      <protection/>
    </xf>
    <xf numFmtId="172" fontId="7" fillId="0" borderId="0" xfId="24" applyNumberFormat="1" applyFont="1" applyBorder="1" applyAlignment="1" applyProtection="1">
      <alignment horizontal="left"/>
      <protection/>
    </xf>
    <xf numFmtId="37" fontId="14" fillId="0" borderId="0" xfId="24" applyNumberFormat="1" applyFont="1" applyAlignment="1">
      <alignment horizontal="left" vertical="center" wrapText="1"/>
      <protection/>
    </xf>
    <xf numFmtId="37" fontId="14" fillId="0" borderId="0" xfId="24" applyNumberFormat="1" applyFont="1" applyAlignment="1">
      <alignment/>
      <protection/>
    </xf>
    <xf numFmtId="37" fontId="14" fillId="0" borderId="0" xfId="24" applyNumberFormat="1" applyFont="1" applyFill="1" applyBorder="1" applyAlignment="1">
      <alignment horizontal="justify" wrapText="1"/>
      <protection/>
    </xf>
    <xf numFmtId="0" fontId="14" fillId="0" borderId="0" xfId="0" applyFont="1" applyFill="1" applyAlignment="1">
      <alignment horizontal="justify" wrapText="1"/>
    </xf>
    <xf numFmtId="172" fontId="14" fillId="0" borderId="0" xfId="24" applyNumberFormat="1" applyFont="1" applyBorder="1" applyAlignment="1" applyProtection="1">
      <alignment horizontal="left" vertical="top"/>
      <protection/>
    </xf>
    <xf numFmtId="37" fontId="14" fillId="0" borderId="0" xfId="24" applyNumberFormat="1" applyFont="1" applyFill="1" applyAlignment="1">
      <alignment horizontal="justify" vertical="center" wrapText="1"/>
      <protection/>
    </xf>
    <xf numFmtId="0" fontId="14" fillId="0" borderId="0" xfId="0" applyFont="1" applyFill="1" applyAlignment="1">
      <alignment horizontal="justify" vertical="center" wrapText="1"/>
    </xf>
    <xf numFmtId="0" fontId="0" fillId="0" borderId="0" xfId="0" applyFill="1" applyAlignment="1">
      <alignment vertical="top"/>
    </xf>
    <xf numFmtId="0" fontId="14" fillId="0" borderId="0" xfId="24" applyFont="1" applyAlignment="1">
      <alignment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2003HYAnalPack draft 1" xfId="21"/>
    <cellStyle name="Normal_FY05 Prelim Announcement - Final v2_EEV_v2 " xfId="22"/>
    <cellStyle name="Normal_Group Annual Report 2005 MASTER - V22 150306 WITHOUT FOOTERS" xfId="23"/>
    <cellStyle name="Normal_IAS 2005 HY report v2 oct04"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102"/>
  <sheetViews>
    <sheetView showGridLines="0" view="pageBreakPreview" zoomScale="75" zoomScaleNormal="75" zoomScaleSheetLayoutView="75" workbookViewId="0" topLeftCell="A1">
      <selection activeCell="A1" sqref="A1:B1"/>
    </sheetView>
  </sheetViews>
  <sheetFormatPr defaultColWidth="13.875" defaultRowHeight="25.5" customHeight="1"/>
  <cols>
    <col min="1" max="1" width="5.00390625" style="8" customWidth="1"/>
    <col min="2" max="2" width="69.125" style="8" customWidth="1"/>
    <col min="3" max="5" width="10.00390625" style="8" customWidth="1"/>
    <col min="6" max="6" width="12.00390625" style="8" customWidth="1"/>
    <col min="7" max="7" width="14.125" style="8" customWidth="1"/>
    <col min="8" max="8" width="13.50390625" style="7" customWidth="1"/>
    <col min="9" max="16384" width="13.875" style="8" customWidth="1"/>
  </cols>
  <sheetData>
    <row r="1" spans="1:8" s="4" customFormat="1" ht="25.5" customHeight="1">
      <c r="A1" s="995"/>
      <c r="B1" s="996"/>
      <c r="H1" s="5"/>
    </row>
    <row r="2" spans="1:8" s="3" customFormat="1" ht="25.5" customHeight="1">
      <c r="A2" s="87" t="s">
        <v>675</v>
      </c>
      <c r="B2" s="2"/>
      <c r="G2" s="4"/>
      <c r="H2" s="5"/>
    </row>
    <row r="3" spans="1:8" s="3" customFormat="1" ht="25.5" customHeight="1">
      <c r="A3" s="87"/>
      <c r="B3" s="2"/>
      <c r="G3" s="4"/>
      <c r="H3" s="5"/>
    </row>
    <row r="4" spans="1:8" s="3" customFormat="1" ht="17.25" customHeight="1">
      <c r="A4" s="1"/>
      <c r="B4" s="2"/>
      <c r="G4" s="4"/>
      <c r="H4" s="6"/>
    </row>
    <row r="5" spans="1:8" ht="21" customHeight="1">
      <c r="A5" s="91" t="s">
        <v>612</v>
      </c>
      <c r="B5" s="7"/>
      <c r="G5" s="9"/>
      <c r="H5" s="10"/>
    </row>
    <row r="6" spans="1:8" ht="61.5" customHeight="1" thickBot="1">
      <c r="A6" s="999" t="s">
        <v>587</v>
      </c>
      <c r="B6" s="999"/>
      <c r="C6" s="54"/>
      <c r="D6" s="54"/>
      <c r="E6" s="54"/>
      <c r="F6" s="54"/>
      <c r="G6" s="92" t="s">
        <v>467</v>
      </c>
      <c r="H6" s="93" t="s">
        <v>613</v>
      </c>
    </row>
    <row r="7" spans="1:8" s="57" customFormat="1" ht="15.75">
      <c r="A7" s="56"/>
      <c r="C7" s="58"/>
      <c r="D7" s="58"/>
      <c r="E7" s="58"/>
      <c r="F7" s="58"/>
      <c r="G7" s="58"/>
      <c r="H7" s="59"/>
    </row>
    <row r="8" spans="1:8" ht="21.75" customHeight="1">
      <c r="A8" s="98" t="s">
        <v>635</v>
      </c>
      <c r="B8" s="98"/>
      <c r="C8" s="99"/>
      <c r="D8" s="99"/>
      <c r="E8" s="99"/>
      <c r="F8" s="99"/>
      <c r="G8" s="801">
        <v>686</v>
      </c>
      <c r="H8" s="802">
        <v>426</v>
      </c>
    </row>
    <row r="9" spans="1:8" ht="21.75" customHeight="1">
      <c r="A9" s="98" t="s">
        <v>614</v>
      </c>
      <c r="B9" s="98"/>
      <c r="C9" s="99"/>
      <c r="D9" s="99"/>
      <c r="E9" s="99"/>
      <c r="F9" s="99"/>
      <c r="G9" s="801">
        <v>204</v>
      </c>
      <c r="H9" s="802">
        <v>163</v>
      </c>
    </row>
    <row r="10" spans="1:8" ht="21.75" customHeight="1">
      <c r="A10" s="100" t="s">
        <v>615</v>
      </c>
      <c r="B10" s="100"/>
      <c r="C10" s="101"/>
      <c r="D10" s="101"/>
      <c r="E10" s="101"/>
      <c r="F10" s="101"/>
      <c r="G10" s="803">
        <v>-145</v>
      </c>
      <c r="H10" s="804">
        <v>44</v>
      </c>
    </row>
    <row r="11" spans="1:8" ht="21.75" customHeight="1">
      <c r="A11" s="98" t="s">
        <v>563</v>
      </c>
      <c r="B11" s="98"/>
      <c r="C11" s="99"/>
      <c r="D11" s="99"/>
      <c r="E11" s="99"/>
      <c r="F11" s="99"/>
      <c r="G11" s="805">
        <f>SUM(G8:G10)</f>
        <v>745</v>
      </c>
      <c r="H11" s="802">
        <f>SUM(H8:H10)</f>
        <v>633</v>
      </c>
    </row>
    <row r="12" spans="1:8" ht="21.75" customHeight="1">
      <c r="A12" s="98" t="s">
        <v>616</v>
      </c>
      <c r="B12" s="98"/>
      <c r="C12" s="99"/>
      <c r="D12" s="99"/>
      <c r="E12" s="99"/>
      <c r="F12" s="99"/>
      <c r="G12" s="805">
        <v>718</v>
      </c>
      <c r="H12" s="802">
        <v>755</v>
      </c>
    </row>
    <row r="13" spans="1:8" ht="21.75" customHeight="1">
      <c r="A13" s="98" t="s">
        <v>617</v>
      </c>
      <c r="B13" s="98"/>
      <c r="C13" s="99"/>
      <c r="D13" s="99"/>
      <c r="E13" s="99"/>
      <c r="F13" s="99"/>
      <c r="G13" s="805">
        <v>864</v>
      </c>
      <c r="H13" s="802">
        <v>568</v>
      </c>
    </row>
    <row r="14" spans="1:8" ht="21.75" customHeight="1">
      <c r="A14" s="98" t="s">
        <v>599</v>
      </c>
      <c r="B14" s="98"/>
      <c r="C14" s="99"/>
      <c r="D14" s="99"/>
      <c r="E14" s="99"/>
      <c r="F14" s="99"/>
      <c r="G14" s="805">
        <v>-298</v>
      </c>
      <c r="H14" s="806">
        <v>-244</v>
      </c>
    </row>
    <row r="15" spans="1:8" ht="21.75" customHeight="1">
      <c r="A15" s="100" t="s">
        <v>36</v>
      </c>
      <c r="B15" s="100"/>
      <c r="C15" s="102"/>
      <c r="D15" s="102"/>
      <c r="E15" s="102"/>
      <c r="F15" s="102"/>
      <c r="G15" s="807">
        <v>-53</v>
      </c>
      <c r="H15" s="840">
        <v>0</v>
      </c>
    </row>
    <row r="16" spans="1:8" ht="21.75" customHeight="1">
      <c r="A16" s="98" t="s">
        <v>184</v>
      </c>
      <c r="B16" s="98"/>
      <c r="C16" s="103"/>
      <c r="D16" s="103"/>
      <c r="E16" s="103"/>
      <c r="F16" s="103"/>
      <c r="G16" s="808">
        <f>SUM(G11:G15)</f>
        <v>1976</v>
      </c>
      <c r="H16" s="802">
        <f>SUM(H11:H15)</f>
        <v>1712</v>
      </c>
    </row>
    <row r="17" spans="1:8" ht="21.75" customHeight="1">
      <c r="A17" s="98" t="s">
        <v>489</v>
      </c>
      <c r="B17" s="98"/>
      <c r="C17" s="103"/>
      <c r="D17" s="103"/>
      <c r="E17" s="103"/>
      <c r="F17" s="103"/>
      <c r="G17" s="839">
        <v>0</v>
      </c>
      <c r="H17" s="802">
        <v>-120</v>
      </c>
    </row>
    <row r="18" spans="1:8" ht="21.75" customHeight="1">
      <c r="A18" s="104" t="s">
        <v>655</v>
      </c>
      <c r="B18" s="60"/>
      <c r="C18" s="103"/>
      <c r="D18" s="103"/>
      <c r="E18" s="103"/>
      <c r="F18" s="103"/>
      <c r="G18" s="808">
        <v>745</v>
      </c>
      <c r="H18" s="802">
        <v>1068</v>
      </c>
    </row>
    <row r="19" spans="1:8" ht="21.75" customHeight="1">
      <c r="A19" s="104" t="s">
        <v>674</v>
      </c>
      <c r="B19" s="60"/>
      <c r="C19" s="103"/>
      <c r="D19" s="103"/>
      <c r="E19" s="103"/>
      <c r="F19" s="103"/>
      <c r="G19" s="808">
        <v>85</v>
      </c>
      <c r="H19" s="802">
        <v>-67</v>
      </c>
    </row>
    <row r="20" spans="1:8" ht="21.75" customHeight="1">
      <c r="A20" s="104" t="s">
        <v>237</v>
      </c>
      <c r="B20" s="60"/>
      <c r="C20" s="103"/>
      <c r="D20" s="103"/>
      <c r="E20" s="103"/>
      <c r="F20" s="103"/>
      <c r="G20" s="808">
        <v>207</v>
      </c>
      <c r="H20" s="802">
        <v>-47</v>
      </c>
    </row>
    <row r="21" spans="1:8" ht="21.75" customHeight="1">
      <c r="A21" s="105" t="s">
        <v>462</v>
      </c>
      <c r="B21" s="106"/>
      <c r="C21" s="102"/>
      <c r="D21" s="102"/>
      <c r="E21" s="102"/>
      <c r="F21" s="102"/>
      <c r="G21" s="807">
        <v>59</v>
      </c>
      <c r="H21" s="804">
        <v>-302</v>
      </c>
    </row>
    <row r="22" spans="1:8" ht="21.75" customHeight="1">
      <c r="A22" s="100" t="s">
        <v>185</v>
      </c>
      <c r="B22" s="100"/>
      <c r="C22" s="102"/>
      <c r="D22" s="102"/>
      <c r="E22" s="102"/>
      <c r="F22" s="102"/>
      <c r="G22" s="807">
        <f>SUM(G16:G21)</f>
        <v>3072</v>
      </c>
      <c r="H22" s="809">
        <f>SUM(H16:H21)</f>
        <v>2244</v>
      </c>
    </row>
    <row r="23" spans="1:8" ht="11.25" customHeight="1">
      <c r="A23" s="98"/>
      <c r="B23" s="107"/>
      <c r="C23" s="108"/>
      <c r="D23" s="108"/>
      <c r="E23" s="108"/>
      <c r="F23" s="108"/>
      <c r="G23" s="108"/>
      <c r="H23" s="691"/>
    </row>
    <row r="24" spans="1:8" ht="23.25" customHeight="1">
      <c r="A24" s="100"/>
      <c r="B24" s="100"/>
      <c r="C24" s="362"/>
      <c r="D24" s="362"/>
      <c r="E24" s="362"/>
      <c r="F24" s="362"/>
      <c r="G24" s="362"/>
      <c r="H24" s="692"/>
    </row>
    <row r="25" spans="1:8" ht="24" customHeight="1">
      <c r="A25" s="98" t="s">
        <v>586</v>
      </c>
      <c r="B25" s="98"/>
      <c r="C25" s="109"/>
      <c r="D25" s="109"/>
      <c r="E25" s="109"/>
      <c r="F25" s="109"/>
      <c r="G25" s="109">
        <v>57.6</v>
      </c>
      <c r="H25" s="691">
        <v>56.6</v>
      </c>
    </row>
    <row r="26" spans="1:8" ht="19.5" customHeight="1">
      <c r="A26" s="98" t="s">
        <v>156</v>
      </c>
      <c r="B26" s="98"/>
      <c r="C26" s="109"/>
      <c r="D26" s="109"/>
      <c r="E26" s="109"/>
      <c r="F26" s="109"/>
      <c r="G26" s="109">
        <v>91.7</v>
      </c>
      <c r="H26" s="691">
        <v>66.9</v>
      </c>
    </row>
    <row r="27" spans="1:8" ht="21.75" customHeight="1" thickBot="1">
      <c r="A27" s="110" t="s">
        <v>585</v>
      </c>
      <c r="B27" s="110"/>
      <c r="C27" s="111"/>
      <c r="D27" s="111"/>
      <c r="E27" s="111"/>
      <c r="F27" s="111"/>
      <c r="G27" s="111">
        <v>11.9</v>
      </c>
      <c r="H27" s="231">
        <v>10.3</v>
      </c>
    </row>
    <row r="28" spans="1:8" ht="18">
      <c r="A28" s="15"/>
      <c r="B28" s="15"/>
      <c r="H28" s="18"/>
    </row>
    <row r="29" spans="1:2" ht="25.5" customHeight="1">
      <c r="A29" s="313" t="s">
        <v>572</v>
      </c>
      <c r="B29" s="15"/>
    </row>
    <row r="30" spans="1:2" ht="18">
      <c r="A30" s="15"/>
      <c r="B30" s="15"/>
    </row>
    <row r="31" spans="1:8" ht="30" customHeight="1" thickBot="1">
      <c r="A31" s="20" t="s">
        <v>478</v>
      </c>
      <c r="B31" s="19"/>
      <c r="C31" s="62"/>
      <c r="D31" s="62"/>
      <c r="E31" s="62"/>
      <c r="F31" s="62"/>
      <c r="G31" s="366" t="s">
        <v>468</v>
      </c>
      <c r="H31" s="365" t="s">
        <v>637</v>
      </c>
    </row>
    <row r="32" spans="1:2" ht="9" customHeight="1">
      <c r="A32" s="15"/>
      <c r="B32" s="15"/>
    </row>
    <row r="33" spans="1:8" ht="20.25" customHeight="1">
      <c r="A33" s="98" t="s">
        <v>643</v>
      </c>
      <c r="B33" s="98"/>
      <c r="C33" s="99"/>
      <c r="D33" s="99"/>
      <c r="E33" s="99"/>
      <c r="F33" s="99"/>
      <c r="G33" s="363" t="s">
        <v>412</v>
      </c>
      <c r="H33" s="364" t="s">
        <v>636</v>
      </c>
    </row>
    <row r="34" spans="1:8" ht="21.75" customHeight="1">
      <c r="A34" s="98" t="s">
        <v>156</v>
      </c>
      <c r="B34" s="98"/>
      <c r="C34" s="229"/>
      <c r="D34" s="229"/>
      <c r="E34" s="229"/>
      <c r="F34" s="229"/>
      <c r="G34" s="387" t="s">
        <v>413</v>
      </c>
      <c r="H34" s="388">
        <v>31.6</v>
      </c>
    </row>
    <row r="35" spans="1:8" ht="21.75" customHeight="1" thickBot="1">
      <c r="A35" s="110" t="s">
        <v>584</v>
      </c>
      <c r="B35" s="110"/>
      <c r="C35" s="111"/>
      <c r="D35" s="111"/>
      <c r="E35" s="111"/>
      <c r="F35" s="111"/>
      <c r="G35" s="111" t="s">
        <v>414</v>
      </c>
      <c r="H35" s="231" t="s">
        <v>511</v>
      </c>
    </row>
    <row r="36" spans="1:8" ht="47.25" customHeight="1" thickBot="1">
      <c r="A36" s="67" t="s">
        <v>246</v>
      </c>
      <c r="B36" s="19"/>
      <c r="C36" s="61"/>
      <c r="D36" s="61"/>
      <c r="E36" s="61"/>
      <c r="F36" s="61"/>
      <c r="G36" s="366"/>
      <c r="H36" s="365"/>
    </row>
    <row r="37" spans="1:8" ht="33" customHeight="1">
      <c r="A37" s="1000" t="s">
        <v>184</v>
      </c>
      <c r="B37" s="1001"/>
      <c r="C37" s="1001"/>
      <c r="D37" s="99"/>
      <c r="E37" s="99"/>
      <c r="F37" s="99"/>
      <c r="G37" s="895" t="s">
        <v>681</v>
      </c>
      <c r="H37" s="896" t="s">
        <v>638</v>
      </c>
    </row>
    <row r="38" spans="1:8" ht="21.75" customHeight="1" thickBot="1">
      <c r="A38" s="897" t="s">
        <v>586</v>
      </c>
      <c r="B38" s="897"/>
      <c r="C38" s="898"/>
      <c r="D38" s="898"/>
      <c r="E38" s="898"/>
      <c r="F38" s="898"/>
      <c r="G38" s="899">
        <v>26.4</v>
      </c>
      <c r="H38" s="900">
        <v>32.2</v>
      </c>
    </row>
    <row r="39" spans="1:8" ht="23.25" customHeight="1">
      <c r="A39" s="98"/>
      <c r="B39" s="98"/>
      <c r="C39" s="57"/>
      <c r="D39" s="57"/>
      <c r="E39" s="57"/>
      <c r="F39" s="57"/>
      <c r="G39" s="57"/>
      <c r="H39" s="120"/>
    </row>
    <row r="40" spans="1:8" ht="24" customHeight="1">
      <c r="A40" s="100"/>
      <c r="B40" s="100"/>
      <c r="C40" s="250"/>
      <c r="D40" s="250"/>
      <c r="E40" s="250"/>
      <c r="F40" s="250"/>
      <c r="G40" s="250">
        <v>2006</v>
      </c>
      <c r="H40" s="251">
        <v>2005</v>
      </c>
    </row>
    <row r="41" spans="1:8" ht="21.75" customHeight="1">
      <c r="A41" s="133" t="s">
        <v>639</v>
      </c>
      <c r="B41" s="98"/>
      <c r="C41" s="252"/>
      <c r="D41" s="252"/>
      <c r="E41" s="252"/>
      <c r="F41" s="252"/>
      <c r="G41" s="269">
        <v>16.44</v>
      </c>
      <c r="H41" s="332">
        <v>15.95</v>
      </c>
    </row>
    <row r="42" spans="1:8" ht="12" customHeight="1">
      <c r="A42" s="133"/>
      <c r="B42" s="98"/>
      <c r="C42" s="57"/>
      <c r="D42" s="57"/>
      <c r="E42" s="57"/>
      <c r="F42" s="57"/>
      <c r="G42" s="57"/>
      <c r="H42" s="57"/>
    </row>
    <row r="43" spans="1:8" ht="18">
      <c r="A43" s="133" t="s">
        <v>564</v>
      </c>
      <c r="B43" s="98"/>
      <c r="C43" s="57"/>
      <c r="D43" s="57"/>
      <c r="E43" s="57"/>
      <c r="F43" s="57"/>
      <c r="G43" s="269" t="s">
        <v>296</v>
      </c>
      <c r="H43" s="332">
        <v>16.32</v>
      </c>
    </row>
    <row r="44" spans="1:8" ht="12" customHeight="1">
      <c r="A44" s="133"/>
      <c r="B44" s="98"/>
      <c r="C44" s="57"/>
      <c r="D44" s="57"/>
      <c r="E44" s="57"/>
      <c r="F44" s="57"/>
      <c r="G44" s="57"/>
      <c r="H44" s="253"/>
    </row>
    <row r="45" spans="1:8" ht="17.25" customHeight="1" thickBot="1">
      <c r="A45" s="254" t="s">
        <v>510</v>
      </c>
      <c r="B45" s="110"/>
      <c r="C45" s="255"/>
      <c r="D45" s="255"/>
      <c r="E45" s="255"/>
      <c r="F45" s="255"/>
      <c r="G45" s="255" t="s">
        <v>415</v>
      </c>
      <c r="H45" s="256">
        <v>234</v>
      </c>
    </row>
    <row r="46" spans="1:8" ht="15" customHeight="1">
      <c r="A46" s="133"/>
      <c r="B46" s="98"/>
      <c r="C46" s="60"/>
      <c r="D46" s="60"/>
      <c r="E46" s="60"/>
      <c r="F46" s="60"/>
      <c r="G46" s="257"/>
      <c r="H46" s="253"/>
    </row>
    <row r="47" spans="1:8" ht="18">
      <c r="A47" s="259" t="s">
        <v>401</v>
      </c>
      <c r="B47" s="98"/>
      <c r="C47" s="98"/>
      <c r="D47" s="98"/>
      <c r="E47" s="98"/>
      <c r="F47" s="98"/>
      <c r="G47" s="258"/>
      <c r="H47" s="98"/>
    </row>
    <row r="48" spans="1:8" ht="6.75" customHeight="1">
      <c r="A48" s="259"/>
      <c r="B48" s="98"/>
      <c r="C48" s="98"/>
      <c r="D48" s="98"/>
      <c r="E48" s="98"/>
      <c r="F48" s="98"/>
      <c r="G48" s="258"/>
      <c r="H48" s="98"/>
    </row>
    <row r="49" spans="1:8" ht="45" customHeight="1">
      <c r="A49" s="997" t="s">
        <v>382</v>
      </c>
      <c r="B49" s="998"/>
      <c r="C49" s="998"/>
      <c r="D49" s="998"/>
      <c r="E49" s="998"/>
      <c r="F49" s="998"/>
      <c r="G49" s="998"/>
      <c r="H49" s="998"/>
    </row>
    <row r="50" spans="1:8" ht="9" customHeight="1">
      <c r="A50" s="354"/>
      <c r="B50" s="347"/>
      <c r="C50" s="347"/>
      <c r="D50" s="347"/>
      <c r="E50" s="347"/>
      <c r="F50" s="347"/>
      <c r="G50" s="347"/>
      <c r="H50" s="347"/>
    </row>
    <row r="51" spans="1:8" ht="135" customHeight="1">
      <c r="A51" s="997" t="s">
        <v>379</v>
      </c>
      <c r="B51" s="998"/>
      <c r="C51" s="998"/>
      <c r="D51" s="998"/>
      <c r="E51" s="998"/>
      <c r="F51" s="998"/>
      <c r="G51" s="998"/>
      <c r="H51" s="998"/>
    </row>
    <row r="52" spans="1:8" ht="18">
      <c r="A52" s="354"/>
      <c r="B52" s="347"/>
      <c r="C52" s="347"/>
      <c r="D52" s="347"/>
      <c r="E52" s="347"/>
      <c r="F52" s="347"/>
      <c r="G52" s="347"/>
      <c r="H52" s="347"/>
    </row>
    <row r="53" spans="1:8" ht="18">
      <c r="A53" s="98"/>
      <c r="B53" s="98"/>
      <c r="C53" s="98"/>
      <c r="D53" s="98"/>
      <c r="E53" s="98"/>
      <c r="F53" s="98"/>
      <c r="G53" s="258"/>
      <c r="H53" s="98"/>
    </row>
    <row r="54" spans="3:7" ht="21" customHeight="1">
      <c r="C54" s="15"/>
      <c r="D54" s="15"/>
      <c r="E54" s="15"/>
      <c r="F54" s="15"/>
      <c r="G54" s="7"/>
    </row>
    <row r="55" spans="1:8" ht="19.5" customHeight="1">
      <c r="A55" s="997"/>
      <c r="B55" s="998"/>
      <c r="C55" s="998"/>
      <c r="D55" s="998"/>
      <c r="E55" s="998"/>
      <c r="F55" s="998"/>
      <c r="G55" s="998"/>
      <c r="H55" s="998"/>
    </row>
    <row r="56" spans="3:7" ht="19.5" customHeight="1">
      <c r="C56" s="15"/>
      <c r="D56" s="15"/>
      <c r="E56" s="15"/>
      <c r="F56" s="15"/>
      <c r="G56" s="7"/>
    </row>
    <row r="57" spans="3:7" ht="21" customHeight="1">
      <c r="C57" s="15"/>
      <c r="D57" s="15"/>
      <c r="E57" s="15"/>
      <c r="F57" s="15"/>
      <c r="G57" s="7"/>
    </row>
    <row r="58" spans="3:7" ht="25.5" customHeight="1">
      <c r="C58" s="15"/>
      <c r="D58" s="15"/>
      <c r="E58" s="15"/>
      <c r="F58" s="15"/>
      <c r="G58" s="7"/>
    </row>
    <row r="59" spans="3:7" ht="25.5" customHeight="1">
      <c r="C59" s="15"/>
      <c r="D59" s="15"/>
      <c r="E59" s="15"/>
      <c r="F59" s="15"/>
      <c r="G59" s="7"/>
    </row>
    <row r="60" spans="3:7" ht="25.5" customHeight="1">
      <c r="C60" s="15"/>
      <c r="D60" s="15"/>
      <c r="E60" s="15"/>
      <c r="F60" s="15"/>
      <c r="G60" s="7"/>
    </row>
    <row r="61" spans="3:7" ht="25.5" customHeight="1">
      <c r="C61" s="15"/>
      <c r="D61" s="15"/>
      <c r="E61" s="15"/>
      <c r="F61" s="15"/>
      <c r="G61" s="7"/>
    </row>
    <row r="62" spans="3:7" ht="25.5" customHeight="1">
      <c r="C62" s="15"/>
      <c r="D62" s="15"/>
      <c r="E62" s="15"/>
      <c r="F62" s="15"/>
      <c r="G62" s="7"/>
    </row>
    <row r="63" spans="3:7" ht="25.5" customHeight="1">
      <c r="C63" s="15"/>
      <c r="D63" s="15"/>
      <c r="E63" s="15"/>
      <c r="F63" s="15"/>
      <c r="G63" s="7"/>
    </row>
    <row r="64" spans="3:7" ht="25.5" customHeight="1">
      <c r="C64" s="15"/>
      <c r="D64" s="15"/>
      <c r="E64" s="15"/>
      <c r="F64" s="15"/>
      <c r="G64" s="7"/>
    </row>
    <row r="65" spans="3:7" ht="25.5" customHeight="1">
      <c r="C65" s="15"/>
      <c r="D65" s="15"/>
      <c r="E65" s="15"/>
      <c r="F65" s="15"/>
      <c r="G65" s="7"/>
    </row>
    <row r="66" spans="3:7" ht="25.5" customHeight="1">
      <c r="C66" s="15"/>
      <c r="D66" s="15"/>
      <c r="E66" s="15"/>
      <c r="F66" s="15"/>
      <c r="G66" s="7"/>
    </row>
    <row r="67" spans="3:7" ht="25.5" customHeight="1">
      <c r="C67" s="15"/>
      <c r="D67" s="15"/>
      <c r="E67" s="15"/>
      <c r="F67" s="15"/>
      <c r="G67" s="7"/>
    </row>
    <row r="68" spans="3:7" ht="25.5" customHeight="1">
      <c r="C68" s="15"/>
      <c r="D68" s="15"/>
      <c r="E68" s="15"/>
      <c r="F68" s="15"/>
      <c r="G68" s="7"/>
    </row>
    <row r="69" spans="1:7" ht="25.5" customHeight="1">
      <c r="A69" s="15"/>
      <c r="B69" s="15"/>
      <c r="C69" s="15"/>
      <c r="D69" s="15"/>
      <c r="E69" s="15"/>
      <c r="F69" s="15"/>
      <c r="G69" s="7"/>
    </row>
    <row r="70" spans="3:8" s="23" customFormat="1" ht="25.5" customHeight="1">
      <c r="C70" s="11"/>
      <c r="D70" s="11"/>
      <c r="E70" s="11"/>
      <c r="F70" s="11"/>
      <c r="G70" s="24"/>
      <c r="H70" s="24"/>
    </row>
    <row r="71" spans="3:8" s="23" customFormat="1" ht="25.5" customHeight="1">
      <c r="C71" s="22"/>
      <c r="D71" s="22"/>
      <c r="E71" s="22"/>
      <c r="F71" s="22"/>
      <c r="G71" s="11"/>
      <c r="H71" s="22"/>
    </row>
    <row r="72" spans="3:8" s="23" customFormat="1" ht="25.5" customHeight="1">
      <c r="C72" s="25"/>
      <c r="D72" s="25"/>
      <c r="E72" s="25"/>
      <c r="F72" s="25"/>
      <c r="G72" s="26"/>
      <c r="H72" s="25"/>
    </row>
    <row r="73" spans="3:8" s="23" customFormat="1" ht="25.5" customHeight="1">
      <c r="C73" s="25"/>
      <c r="D73" s="25"/>
      <c r="E73" s="25"/>
      <c r="F73" s="25"/>
      <c r="G73" s="26"/>
      <c r="H73" s="25"/>
    </row>
    <row r="74" spans="1:8" s="23" customFormat="1" ht="25.5" customHeight="1">
      <c r="A74" s="11"/>
      <c r="C74" s="25"/>
      <c r="D74" s="25"/>
      <c r="E74" s="25"/>
      <c r="F74" s="25"/>
      <c r="G74" s="26"/>
      <c r="H74" s="25"/>
    </row>
    <row r="75" spans="1:8" s="23" customFormat="1" ht="25.5" customHeight="1">
      <c r="A75" s="11"/>
      <c r="C75" s="25"/>
      <c r="D75" s="25"/>
      <c r="E75" s="25"/>
      <c r="F75" s="25"/>
      <c r="G75" s="26"/>
      <c r="H75" s="25"/>
    </row>
    <row r="76" spans="1:7" ht="25.5" customHeight="1">
      <c r="A76" s="15"/>
      <c r="B76" s="15"/>
      <c r="C76" s="15"/>
      <c r="D76" s="15"/>
      <c r="E76" s="15"/>
      <c r="F76" s="15"/>
      <c r="G76" s="7"/>
    </row>
    <row r="77" spans="1:7" ht="25.5" customHeight="1">
      <c r="A77" s="7"/>
      <c r="B77" s="7"/>
      <c r="C77" s="7"/>
      <c r="D77" s="7"/>
      <c r="E77" s="7"/>
      <c r="F77" s="7"/>
      <c r="G77" s="7"/>
    </row>
    <row r="78" spans="1:7" ht="25.5" customHeight="1">
      <c r="A78" s="7"/>
      <c r="B78" s="15"/>
      <c r="C78" s="7"/>
      <c r="D78" s="7"/>
      <c r="E78" s="7"/>
      <c r="F78" s="7"/>
      <c r="G78" s="7"/>
    </row>
    <row r="79" ht="25.5" customHeight="1">
      <c r="H79" s="8"/>
    </row>
    <row r="80" ht="25.5" customHeight="1">
      <c r="H80" s="8"/>
    </row>
    <row r="81" ht="25.5" customHeight="1">
      <c r="H81" s="8"/>
    </row>
    <row r="82" ht="25.5" customHeight="1">
      <c r="H82" s="8"/>
    </row>
    <row r="83" ht="25.5" customHeight="1">
      <c r="H83" s="8"/>
    </row>
    <row r="84" ht="25.5" customHeight="1">
      <c r="H84" s="8"/>
    </row>
    <row r="85" s="11" customFormat="1" ht="25.5" customHeight="1"/>
    <row r="86" s="11" customFormat="1" ht="25.5" customHeight="1"/>
    <row r="87" s="11" customFormat="1" ht="25.5" customHeight="1"/>
    <row r="88" s="11" customFormat="1" ht="25.5" customHeight="1"/>
    <row r="89" s="11" customFormat="1" ht="25.5" customHeight="1"/>
    <row r="90" ht="25.5" customHeight="1">
      <c r="H90" s="8"/>
    </row>
    <row r="91" ht="25.5" customHeight="1">
      <c r="H91" s="8"/>
    </row>
    <row r="92" ht="25.5" customHeight="1">
      <c r="H92" s="8"/>
    </row>
    <row r="93" ht="25.5" customHeight="1">
      <c r="H93" s="8"/>
    </row>
    <row r="94" ht="25.5" customHeight="1">
      <c r="H94" s="8"/>
    </row>
    <row r="95" ht="25.5" customHeight="1">
      <c r="H95" s="8"/>
    </row>
    <row r="96" ht="25.5" customHeight="1">
      <c r="H96" s="8"/>
    </row>
    <row r="97" ht="25.5" customHeight="1">
      <c r="H97" s="8"/>
    </row>
    <row r="98" ht="25.5" customHeight="1">
      <c r="H98" s="8"/>
    </row>
    <row r="99" ht="25.5" customHeight="1">
      <c r="H99" s="8"/>
    </row>
    <row r="100" ht="25.5" customHeight="1">
      <c r="H100" s="8"/>
    </row>
    <row r="101" ht="25.5" customHeight="1">
      <c r="H101" s="8"/>
    </row>
    <row r="102" ht="25.5" customHeight="1">
      <c r="H102" s="8"/>
    </row>
  </sheetData>
  <mergeCells count="6">
    <mergeCell ref="A1:B1"/>
    <mergeCell ref="A55:H55"/>
    <mergeCell ref="A49:H49"/>
    <mergeCell ref="A6:B6"/>
    <mergeCell ref="A51:H51"/>
    <mergeCell ref="A37:C37"/>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57" r:id="rId1"/>
  <rowBreaks count="1" manualBreakCount="1">
    <brk id="75" max="13" man="1"/>
  </rowBreaks>
</worksheet>
</file>

<file path=xl/worksheets/sheet10.xml><?xml version="1.0" encoding="utf-8"?>
<worksheet xmlns="http://schemas.openxmlformats.org/spreadsheetml/2006/main" xmlns:r="http://schemas.openxmlformats.org/officeDocument/2006/relationships">
  <sheetPr codeName="Sheet332">
    <pageSetUpPr fitToPage="1"/>
  </sheetPr>
  <dimension ref="A1:I87"/>
  <sheetViews>
    <sheetView showGridLines="0" view="pageBreakPreview" zoomScale="55" zoomScaleNormal="75" zoomScaleSheetLayoutView="55" workbookViewId="0" topLeftCell="A1">
      <selection activeCell="B4" sqref="B4"/>
    </sheetView>
  </sheetViews>
  <sheetFormatPr defaultColWidth="9.00390625" defaultRowHeight="25.5" customHeight="1"/>
  <cols>
    <col min="1" max="1" width="4.00390625" style="36" customWidth="1"/>
    <col min="2" max="2" width="86.25390625" style="36" customWidth="1"/>
    <col min="3" max="3" width="18.125" style="36" customWidth="1"/>
    <col min="4" max="4" width="21.75390625" style="36" customWidth="1"/>
    <col min="5" max="5" width="13.125" style="36" customWidth="1"/>
    <col min="6" max="6" width="9.50390625" style="36" customWidth="1"/>
    <col min="7" max="7" width="16.25390625" style="36" customWidth="1"/>
    <col min="8" max="16384" width="9.75390625" style="8" customWidth="1"/>
  </cols>
  <sheetData>
    <row r="1" s="2" customFormat="1" ht="25.5" customHeight="1">
      <c r="A1" s="89" t="s">
        <v>62</v>
      </c>
    </row>
    <row r="2" s="2" customFormat="1" ht="25.5" customHeight="1">
      <c r="A2" s="89"/>
    </row>
    <row r="3" s="2" customFormat="1" ht="17.25" customHeight="1">
      <c r="A3" s="8"/>
    </row>
    <row r="4" spans="1:7" ht="47.25" customHeight="1" thickBot="1">
      <c r="A4" s="339" t="s">
        <v>577</v>
      </c>
      <c r="B4" s="42"/>
      <c r="C4" s="42"/>
      <c r="D4" s="42"/>
      <c r="E4" s="689" t="s">
        <v>621</v>
      </c>
      <c r="F4" s="689"/>
      <c r="G4" s="688" t="s">
        <v>87</v>
      </c>
    </row>
    <row r="5" spans="1:9" ht="21.75" customHeight="1">
      <c r="A5" s="170" t="s">
        <v>449</v>
      </c>
      <c r="B5" s="60"/>
      <c r="C5" s="157"/>
      <c r="D5" s="157"/>
      <c r="E5" s="157"/>
      <c r="F5" s="157"/>
      <c r="G5" s="157"/>
      <c r="H5" s="57"/>
      <c r="I5" s="57"/>
    </row>
    <row r="6" spans="1:9" ht="9.75" customHeight="1">
      <c r="A6" s="170"/>
      <c r="B6" s="60"/>
      <c r="C6" s="157"/>
      <c r="D6" s="157"/>
      <c r="E6" s="157"/>
      <c r="F6" s="157"/>
      <c r="G6" s="157"/>
      <c r="H6" s="57"/>
      <c r="I6" s="57"/>
    </row>
    <row r="7" spans="1:9" ht="21.75" customHeight="1">
      <c r="A7" s="95" t="s">
        <v>300</v>
      </c>
      <c r="B7" s="95"/>
      <c r="C7" s="95"/>
      <c r="D7" s="95"/>
      <c r="E7" s="125"/>
      <c r="F7" s="125"/>
      <c r="G7" s="125"/>
      <c r="H7" s="57"/>
      <c r="I7" s="57"/>
    </row>
    <row r="8" spans="1:9" ht="18" customHeight="1">
      <c r="A8" s="333"/>
      <c r="B8" s="391" t="s">
        <v>55</v>
      </c>
      <c r="C8" s="95"/>
      <c r="D8" s="95"/>
      <c r="E8" s="143">
        <v>1341</v>
      </c>
      <c r="F8" s="143"/>
      <c r="G8" s="125">
        <v>1341</v>
      </c>
      <c r="H8" s="57"/>
      <c r="I8" s="57"/>
    </row>
    <row r="9" spans="2:9" ht="18" customHeight="1">
      <c r="B9" s="891" t="s">
        <v>592</v>
      </c>
      <c r="C9" s="95"/>
      <c r="D9" s="95"/>
      <c r="E9" s="143">
        <v>2497</v>
      </c>
      <c r="F9" s="143"/>
      <c r="G9" s="125">
        <v>2405</v>
      </c>
      <c r="H9" s="57"/>
      <c r="I9" s="57"/>
    </row>
    <row r="10" spans="1:9" ht="18" customHeight="1">
      <c r="A10" s="119"/>
      <c r="B10" s="119"/>
      <c r="C10" s="119"/>
      <c r="D10" s="119"/>
      <c r="E10" s="171">
        <f>SUM(E7:E9)</f>
        <v>3838</v>
      </c>
      <c r="F10" s="171"/>
      <c r="G10" s="119">
        <f>SUM(G7:G9)</f>
        <v>3746</v>
      </c>
      <c r="H10" s="57"/>
      <c r="I10" s="57"/>
    </row>
    <row r="11" spans="1:9" ht="18" customHeight="1">
      <c r="A11" s="95"/>
      <c r="B11" s="95"/>
      <c r="C11" s="95"/>
      <c r="D11" s="95"/>
      <c r="E11" s="143"/>
      <c r="F11" s="143"/>
      <c r="G11" s="125"/>
      <c r="H11" s="57"/>
      <c r="I11" s="57"/>
    </row>
    <row r="12" spans="1:9" ht="18" customHeight="1">
      <c r="A12" s="95" t="s">
        <v>88</v>
      </c>
      <c r="B12" s="95"/>
      <c r="C12" s="95"/>
      <c r="D12" s="95"/>
      <c r="E12" s="143"/>
      <c r="F12" s="143"/>
      <c r="G12" s="125"/>
      <c r="H12" s="57"/>
      <c r="I12" s="57"/>
    </row>
    <row r="13" spans="1:9" ht="16.5" customHeight="1">
      <c r="A13" s="95"/>
      <c r="B13" s="94" t="s">
        <v>142</v>
      </c>
      <c r="C13" s="95"/>
      <c r="D13" s="95"/>
      <c r="E13" s="143">
        <v>830</v>
      </c>
      <c r="F13" s="143"/>
      <c r="G13" s="125">
        <v>679</v>
      </c>
      <c r="H13" s="57"/>
      <c r="I13" s="57"/>
    </row>
    <row r="14" spans="1:9" ht="18" customHeight="1">
      <c r="A14" s="95"/>
      <c r="B14" s="134" t="s">
        <v>346</v>
      </c>
      <c r="C14" s="95"/>
      <c r="D14" s="95"/>
      <c r="E14" s="143">
        <v>31</v>
      </c>
      <c r="F14" s="143"/>
      <c r="G14" s="125">
        <v>35</v>
      </c>
      <c r="H14" s="57"/>
      <c r="I14" s="57"/>
    </row>
    <row r="15" spans="1:9" ht="18" customHeight="1">
      <c r="A15" s="119"/>
      <c r="B15" s="860"/>
      <c r="C15" s="119"/>
      <c r="D15" s="119"/>
      <c r="E15" s="171">
        <f>SUM(E12:E14)</f>
        <v>861</v>
      </c>
      <c r="F15" s="171"/>
      <c r="G15" s="119">
        <f>SUM(G12:G14)</f>
        <v>714</v>
      </c>
      <c r="H15" s="57"/>
      <c r="I15" s="57"/>
    </row>
    <row r="16" spans="1:9" ht="21.75" customHeight="1">
      <c r="A16" s="119"/>
      <c r="B16" s="119" t="s">
        <v>450</v>
      </c>
      <c r="C16" s="119"/>
      <c r="D16" s="119"/>
      <c r="E16" s="171">
        <f>SUM(E10+E15)</f>
        <v>4699</v>
      </c>
      <c r="F16" s="171"/>
      <c r="G16" s="119">
        <f>SUM(G10+G15)</f>
        <v>4460</v>
      </c>
      <c r="H16" s="57"/>
      <c r="I16" s="57"/>
    </row>
    <row r="17" spans="1:9" ht="9.75" customHeight="1">
      <c r="A17" s="125"/>
      <c r="B17" s="125"/>
      <c r="C17" s="125"/>
      <c r="D17" s="125"/>
      <c r="E17" s="143"/>
      <c r="F17" s="143"/>
      <c r="G17" s="125"/>
      <c r="H17" s="57"/>
      <c r="I17" s="57"/>
    </row>
    <row r="18" spans="1:9" ht="21.75" customHeight="1">
      <c r="A18" s="172" t="s">
        <v>603</v>
      </c>
      <c r="B18" s="95"/>
      <c r="C18" s="95"/>
      <c r="D18" s="95"/>
      <c r="E18" s="143"/>
      <c r="F18" s="143"/>
      <c r="G18" s="125"/>
      <c r="H18" s="57"/>
      <c r="I18" s="57"/>
    </row>
    <row r="19" spans="1:9" ht="21" customHeight="1">
      <c r="A19" s="95"/>
      <c r="B19" s="95" t="s">
        <v>496</v>
      </c>
      <c r="C19" s="95"/>
      <c r="D19" s="95"/>
      <c r="E19" s="143">
        <v>1133</v>
      </c>
      <c r="F19" s="143"/>
      <c r="G19" s="125">
        <v>910</v>
      </c>
      <c r="H19" s="57"/>
      <c r="I19" s="57"/>
    </row>
    <row r="20" spans="1:9" ht="21" customHeight="1">
      <c r="A20" s="95"/>
      <c r="B20" s="95" t="s">
        <v>571</v>
      </c>
      <c r="C20" s="95"/>
      <c r="D20" s="95"/>
      <c r="E20" s="143">
        <v>945</v>
      </c>
      <c r="F20" s="143"/>
      <c r="G20" s="125">
        <v>1278</v>
      </c>
      <c r="H20" s="57"/>
      <c r="I20" s="57"/>
    </row>
    <row r="21" spans="1:9" ht="21" customHeight="1">
      <c r="A21" s="95"/>
      <c r="B21" s="95" t="s">
        <v>451</v>
      </c>
      <c r="C21" s="95"/>
      <c r="D21" s="95"/>
      <c r="E21" s="337">
        <v>1012</v>
      </c>
      <c r="F21" s="143"/>
      <c r="G21" s="125">
        <v>755</v>
      </c>
      <c r="H21" s="57"/>
      <c r="I21" s="57"/>
    </row>
    <row r="22" spans="1:9" ht="21" customHeight="1">
      <c r="A22" s="95"/>
      <c r="B22" s="95" t="s">
        <v>455</v>
      </c>
      <c r="C22" s="95"/>
      <c r="D22" s="95"/>
      <c r="E22" s="337">
        <v>404</v>
      </c>
      <c r="F22" s="143"/>
      <c r="G22" s="125">
        <v>231</v>
      </c>
      <c r="H22" s="57"/>
      <c r="I22" s="57"/>
    </row>
    <row r="23" spans="1:9" ht="21" customHeight="1">
      <c r="A23" s="95"/>
      <c r="B23" s="95" t="s">
        <v>452</v>
      </c>
      <c r="C23" s="121"/>
      <c r="D23" s="121"/>
      <c r="E23" s="143">
        <v>1900</v>
      </c>
      <c r="F23" s="143"/>
      <c r="G23" s="125">
        <v>1791</v>
      </c>
      <c r="H23" s="57"/>
      <c r="I23" s="57"/>
    </row>
    <row r="24" spans="1:9" ht="21" customHeight="1">
      <c r="A24" s="95"/>
      <c r="B24" s="95" t="s">
        <v>453</v>
      </c>
      <c r="C24" s="95"/>
      <c r="D24" s="95"/>
      <c r="E24" s="143">
        <v>1052</v>
      </c>
      <c r="F24" s="143"/>
      <c r="G24" s="125">
        <v>1305</v>
      </c>
      <c r="H24" s="57"/>
      <c r="I24" s="57"/>
    </row>
    <row r="25" spans="1:7" ht="21.75" customHeight="1">
      <c r="A25" s="119"/>
      <c r="B25" s="119" t="s">
        <v>450</v>
      </c>
      <c r="C25" s="119"/>
      <c r="D25" s="119"/>
      <c r="E25" s="171">
        <f>SUM(E19:E24)</f>
        <v>6446</v>
      </c>
      <c r="F25" s="171"/>
      <c r="G25" s="119">
        <f>SUM(G19:G24)</f>
        <v>6270</v>
      </c>
    </row>
    <row r="26" spans="1:7" ht="3" customHeight="1">
      <c r="A26" s="95"/>
      <c r="B26" s="95"/>
      <c r="C26" s="95"/>
      <c r="D26" s="95"/>
      <c r="E26" s="143"/>
      <c r="F26" s="143"/>
      <c r="G26" s="125"/>
    </row>
    <row r="27" spans="1:7" ht="21.75" customHeight="1">
      <c r="A27" s="95" t="s">
        <v>611</v>
      </c>
      <c r="B27" s="95"/>
      <c r="C27" s="95"/>
      <c r="D27" s="95"/>
      <c r="E27" s="116"/>
      <c r="F27" s="116"/>
      <c r="G27" s="95"/>
    </row>
    <row r="28" spans="1:7" ht="21" customHeight="1">
      <c r="A28" s="95"/>
      <c r="B28" s="95" t="s">
        <v>454</v>
      </c>
      <c r="C28" s="95"/>
      <c r="D28" s="95"/>
      <c r="E28" s="143">
        <v>14491</v>
      </c>
      <c r="F28" s="143"/>
      <c r="G28" s="125">
        <v>13180</v>
      </c>
    </row>
    <row r="29" spans="1:7" ht="21" customHeight="1">
      <c r="A29" s="95"/>
      <c r="B29" s="95" t="s">
        <v>497</v>
      </c>
      <c r="C29" s="95"/>
      <c r="D29" s="95"/>
      <c r="E29" s="143">
        <v>6</v>
      </c>
      <c r="F29" s="143"/>
      <c r="G29" s="125">
        <v>5</v>
      </c>
    </row>
    <row r="30" spans="1:9" ht="21" customHeight="1">
      <c r="A30" s="95"/>
      <c r="B30" s="95" t="s">
        <v>604</v>
      </c>
      <c r="C30" s="95"/>
      <c r="D30" s="95"/>
      <c r="E30" s="143"/>
      <c r="F30" s="143"/>
      <c r="G30" s="125"/>
      <c r="H30" s="57"/>
      <c r="I30" s="57"/>
    </row>
    <row r="31" spans="1:9" ht="21" customHeight="1">
      <c r="A31" s="95"/>
      <c r="B31" s="95" t="s">
        <v>692</v>
      </c>
      <c r="C31" s="95"/>
      <c r="D31" s="95"/>
      <c r="E31" s="143">
        <v>11573</v>
      </c>
      <c r="F31" s="143"/>
      <c r="G31" s="125">
        <v>13245</v>
      </c>
      <c r="H31" s="57"/>
      <c r="I31" s="57"/>
    </row>
    <row r="32" spans="1:9" ht="21" customHeight="1">
      <c r="A32" s="95"/>
      <c r="B32" s="95" t="s">
        <v>404</v>
      </c>
      <c r="C32" s="95"/>
      <c r="D32" s="95"/>
      <c r="E32" s="143">
        <v>78892</v>
      </c>
      <c r="F32" s="143"/>
      <c r="G32" s="125">
        <v>71985</v>
      </c>
      <c r="H32" s="57"/>
      <c r="I32" s="57"/>
    </row>
    <row r="33" spans="1:9" ht="21" customHeight="1">
      <c r="A33" s="95"/>
      <c r="B33" s="95" t="s">
        <v>405</v>
      </c>
      <c r="C33" s="95"/>
      <c r="D33" s="95"/>
      <c r="E33" s="143">
        <v>81719</v>
      </c>
      <c r="F33" s="143"/>
      <c r="G33" s="125">
        <v>82471</v>
      </c>
      <c r="H33" s="57"/>
      <c r="I33" s="57"/>
    </row>
    <row r="34" spans="1:9" ht="21" customHeight="1">
      <c r="A34" s="95"/>
      <c r="B34" s="95" t="s">
        <v>406</v>
      </c>
      <c r="C34" s="95"/>
      <c r="D34" s="125"/>
      <c r="E34" s="143">
        <v>5401</v>
      </c>
      <c r="F34" s="143"/>
      <c r="G34" s="125">
        <v>3879</v>
      </c>
      <c r="H34" s="57"/>
      <c r="I34" s="57"/>
    </row>
    <row r="35" spans="1:7" ht="21" customHeight="1">
      <c r="A35" s="95"/>
      <c r="B35" s="95" t="s">
        <v>407</v>
      </c>
      <c r="C35" s="95"/>
      <c r="D35" s="95"/>
      <c r="E35" s="337">
        <v>7759</v>
      </c>
      <c r="F35" s="337"/>
      <c r="G35" s="125">
        <v>7627</v>
      </c>
    </row>
    <row r="36" spans="1:7" ht="21.75" customHeight="1">
      <c r="A36" s="119"/>
      <c r="B36" s="119" t="s">
        <v>450</v>
      </c>
      <c r="C36" s="119"/>
      <c r="D36" s="119"/>
      <c r="E36" s="171">
        <f>SUM(E28:E35)</f>
        <v>199841</v>
      </c>
      <c r="F36" s="171"/>
      <c r="G36" s="119">
        <f>SUM(G28:G35)</f>
        <v>192392</v>
      </c>
    </row>
    <row r="37" spans="1:9" ht="9.75" customHeight="1">
      <c r="A37" s="95"/>
      <c r="B37" s="57"/>
      <c r="C37" s="95"/>
      <c r="D37" s="95"/>
      <c r="E37" s="143"/>
      <c r="F37" s="143"/>
      <c r="G37" s="125"/>
      <c r="H37" s="57"/>
      <c r="I37" s="57"/>
    </row>
    <row r="38" spans="1:9" ht="20.25" customHeight="1">
      <c r="A38" s="125" t="s">
        <v>464</v>
      </c>
      <c r="B38" s="125"/>
      <c r="C38" s="125"/>
      <c r="D38" s="125"/>
      <c r="E38" s="143">
        <v>463</v>
      </c>
      <c r="F38" s="143"/>
      <c r="G38" s="125">
        <v>728</v>
      </c>
      <c r="H38" s="57"/>
      <c r="I38" s="57"/>
    </row>
    <row r="39" spans="1:9" s="49" customFormat="1" ht="21.75" customHeight="1">
      <c r="A39" s="95" t="s">
        <v>499</v>
      </c>
      <c r="B39" s="263"/>
      <c r="C39" s="95"/>
      <c r="D39" s="95"/>
      <c r="E39" s="143">
        <v>5071</v>
      </c>
      <c r="F39" s="143"/>
      <c r="G39" s="125">
        <v>3586</v>
      </c>
      <c r="H39" s="263"/>
      <c r="I39" s="263"/>
    </row>
    <row r="40" spans="1:9" ht="21.75" customHeight="1" thickBot="1">
      <c r="A40" s="142" t="s">
        <v>500</v>
      </c>
      <c r="B40" s="131"/>
      <c r="C40" s="131"/>
      <c r="D40" s="131"/>
      <c r="E40" s="142">
        <f>E36+E25+E16+E39+E38</f>
        <v>216520</v>
      </c>
      <c r="F40" s="142"/>
      <c r="G40" s="131">
        <f>G36+G25+G16+G39+G38</f>
        <v>207436</v>
      </c>
      <c r="H40" s="57"/>
      <c r="I40" s="57"/>
    </row>
    <row r="41" spans="1:9" ht="5.25" customHeight="1">
      <c r="A41" s="95"/>
      <c r="B41" s="95"/>
      <c r="C41" s="95"/>
      <c r="D41" s="95"/>
      <c r="E41" s="143"/>
      <c r="F41" s="143"/>
      <c r="G41" s="125"/>
      <c r="H41" s="57"/>
      <c r="I41" s="57"/>
    </row>
    <row r="42" spans="1:9" ht="21.75" customHeight="1">
      <c r="A42" s="140" t="s">
        <v>501</v>
      </c>
      <c r="B42" s="95"/>
      <c r="C42" s="95"/>
      <c r="D42" s="95"/>
      <c r="E42" s="143"/>
      <c r="F42" s="143"/>
      <c r="G42" s="125"/>
      <c r="H42" s="57"/>
      <c r="I42" s="57"/>
    </row>
    <row r="43" spans="1:9" ht="8.25" customHeight="1">
      <c r="A43" s="95"/>
      <c r="B43" s="95"/>
      <c r="C43" s="95"/>
      <c r="D43" s="95"/>
      <c r="E43" s="116"/>
      <c r="F43" s="116"/>
      <c r="G43" s="95"/>
      <c r="H43" s="57"/>
      <c r="I43" s="57"/>
    </row>
    <row r="44" spans="1:9" ht="21.75" customHeight="1">
      <c r="A44" s="116" t="s">
        <v>445</v>
      </c>
      <c r="B44" s="95"/>
      <c r="C44" s="95"/>
      <c r="D44" s="95"/>
      <c r="E44" s="143"/>
      <c r="F44" s="143"/>
      <c r="G44" s="125"/>
      <c r="H44" s="57"/>
      <c r="I44" s="57"/>
    </row>
    <row r="45" spans="1:9" ht="21" customHeight="1">
      <c r="A45" s="95" t="s">
        <v>193</v>
      </c>
      <c r="B45" s="95"/>
      <c r="C45" s="95"/>
      <c r="D45" s="95"/>
      <c r="E45" s="337">
        <v>5488</v>
      </c>
      <c r="F45" s="143"/>
      <c r="G45" s="125">
        <v>5194</v>
      </c>
      <c r="H45" s="57"/>
      <c r="I45" s="57"/>
    </row>
    <row r="46" spans="1:9" ht="21" customHeight="1">
      <c r="A46" s="95" t="s">
        <v>54</v>
      </c>
      <c r="B46" s="95"/>
      <c r="C46" s="95"/>
      <c r="D46" s="95"/>
      <c r="E46" s="143">
        <v>132</v>
      </c>
      <c r="F46" s="143"/>
      <c r="G46" s="125">
        <v>172</v>
      </c>
      <c r="H46" s="57"/>
      <c r="I46" s="57"/>
    </row>
    <row r="47" spans="1:9" ht="21.75" customHeight="1">
      <c r="A47" s="119" t="s">
        <v>502</v>
      </c>
      <c r="B47" s="119"/>
      <c r="C47" s="119"/>
      <c r="D47" s="119"/>
      <c r="E47" s="171">
        <f>SUM(E45:E46)</f>
        <v>5620</v>
      </c>
      <c r="F47" s="171"/>
      <c r="G47" s="119">
        <f>SUM(G45:G46)</f>
        <v>5366</v>
      </c>
      <c r="H47" s="57"/>
      <c r="I47" s="57"/>
    </row>
    <row r="48" spans="1:9" ht="6.75" customHeight="1">
      <c r="A48" s="95"/>
      <c r="B48" s="95"/>
      <c r="C48" s="95"/>
      <c r="D48" s="95"/>
      <c r="E48" s="143"/>
      <c r="F48" s="143"/>
      <c r="G48" s="125"/>
      <c r="H48" s="57"/>
      <c r="I48" s="57"/>
    </row>
    <row r="49" spans="1:9" ht="21.75" customHeight="1">
      <c r="A49" s="116" t="s">
        <v>503</v>
      </c>
      <c r="B49" s="95"/>
      <c r="C49" s="95"/>
      <c r="D49" s="95"/>
      <c r="E49" s="143"/>
      <c r="F49" s="143"/>
      <c r="G49" s="125"/>
      <c r="H49" s="57"/>
      <c r="I49" s="57"/>
    </row>
    <row r="50" spans="1:9" ht="21.75" customHeight="1">
      <c r="A50" s="95" t="s">
        <v>504</v>
      </c>
      <c r="B50" s="95"/>
      <c r="C50" s="95"/>
      <c r="D50" s="95"/>
      <c r="E50" s="143">
        <v>5554</v>
      </c>
      <c r="F50" s="143"/>
      <c r="G50" s="125">
        <v>5830</v>
      </c>
      <c r="H50" s="57"/>
      <c r="I50" s="57"/>
    </row>
    <row r="51" spans="1:9" ht="22.5" customHeight="1">
      <c r="A51" s="1037" t="s">
        <v>408</v>
      </c>
      <c r="B51" s="1037"/>
      <c r="C51" s="300"/>
      <c r="D51" s="300"/>
      <c r="E51" s="305"/>
      <c r="F51" s="305"/>
      <c r="G51" s="303"/>
      <c r="H51" s="301"/>
      <c r="I51" s="301"/>
    </row>
    <row r="52" spans="1:9" ht="21" customHeight="1">
      <c r="A52" s="57"/>
      <c r="B52" s="94" t="s">
        <v>49</v>
      </c>
      <c r="C52" s="333"/>
      <c r="D52" s="95"/>
      <c r="E52" s="337">
        <v>123213</v>
      </c>
      <c r="F52" s="337"/>
      <c r="G52" s="264">
        <v>120436</v>
      </c>
      <c r="H52" s="57"/>
      <c r="I52" s="57"/>
    </row>
    <row r="53" spans="1:9" ht="21" customHeight="1">
      <c r="A53" s="57"/>
      <c r="B53" s="94" t="s">
        <v>456</v>
      </c>
      <c r="C53" s="333"/>
      <c r="D53" s="95"/>
      <c r="E53" s="337">
        <v>28733</v>
      </c>
      <c r="F53" s="337"/>
      <c r="G53" s="264">
        <v>26523</v>
      </c>
      <c r="H53" s="57"/>
      <c r="I53" s="57"/>
    </row>
    <row r="54" spans="1:9" ht="21" customHeight="1">
      <c r="A54" s="303"/>
      <c r="B54" s="94" t="s">
        <v>457</v>
      </c>
      <c r="C54" s="334"/>
      <c r="D54" s="95"/>
      <c r="E54" s="337">
        <v>13042</v>
      </c>
      <c r="F54" s="337"/>
      <c r="G54" s="264">
        <v>12026</v>
      </c>
      <c r="H54" s="301"/>
      <c r="I54" s="301"/>
    </row>
    <row r="55" spans="1:9" ht="21" customHeight="1">
      <c r="A55" s="57"/>
      <c r="B55" s="94" t="s">
        <v>370</v>
      </c>
      <c r="C55" s="333"/>
      <c r="D55" s="95"/>
      <c r="E55" s="337">
        <v>13599</v>
      </c>
      <c r="F55" s="337"/>
      <c r="G55" s="264">
        <v>11330</v>
      </c>
      <c r="H55" s="57"/>
      <c r="I55" s="57"/>
    </row>
    <row r="56" spans="1:9" ht="9.75" customHeight="1">
      <c r="A56" s="95"/>
      <c r="B56" s="300"/>
      <c r="C56" s="300"/>
      <c r="D56" s="300"/>
      <c r="E56" s="305"/>
      <c r="F56" s="305"/>
      <c r="G56" s="303"/>
      <c r="H56" s="301"/>
      <c r="I56" s="301"/>
    </row>
    <row r="57" spans="1:9" ht="21.75" customHeight="1">
      <c r="A57" s="119"/>
      <c r="B57" s="860" t="s">
        <v>450</v>
      </c>
      <c r="C57" s="164"/>
      <c r="D57" s="164"/>
      <c r="E57" s="335">
        <f>SUM(E52:E56)</f>
        <v>178587</v>
      </c>
      <c r="F57" s="335"/>
      <c r="G57" s="336">
        <f>SUM(G52:G55)</f>
        <v>170315</v>
      </c>
      <c r="H57" s="57"/>
      <c r="I57" s="57"/>
    </row>
    <row r="58" spans="1:9" ht="9.75" customHeight="1">
      <c r="A58" s="138"/>
      <c r="B58" s="300"/>
      <c r="C58" s="300"/>
      <c r="D58" s="300"/>
      <c r="E58" s="337"/>
      <c r="F58" s="337"/>
      <c r="G58" s="264"/>
      <c r="H58" s="301"/>
      <c r="I58" s="301"/>
    </row>
    <row r="59" spans="1:9" ht="21.75" customHeight="1">
      <c r="A59" s="95" t="s">
        <v>555</v>
      </c>
      <c r="B59" s="125"/>
      <c r="C59" s="60"/>
      <c r="D59" s="60"/>
      <c r="E59" s="337"/>
      <c r="F59" s="337"/>
      <c r="G59" s="264"/>
      <c r="H59" s="57"/>
      <c r="I59" s="57"/>
    </row>
    <row r="60" spans="1:9" ht="27" customHeight="1">
      <c r="A60" s="8"/>
      <c r="B60" s="94" t="s">
        <v>556</v>
      </c>
      <c r="C60" s="371"/>
      <c r="D60" s="371"/>
      <c r="E60" s="337">
        <v>1538</v>
      </c>
      <c r="F60" s="337"/>
      <c r="G60" s="264">
        <v>1646</v>
      </c>
      <c r="H60" s="301"/>
      <c r="I60" s="301"/>
    </row>
    <row r="61" spans="1:7" ht="21" customHeight="1">
      <c r="A61" s="8"/>
      <c r="B61" s="891" t="s">
        <v>173</v>
      </c>
      <c r="C61" s="372"/>
      <c r="D61" s="372"/>
      <c r="E61" s="337">
        <v>1074</v>
      </c>
      <c r="F61" s="337"/>
      <c r="G61" s="264">
        <v>1093</v>
      </c>
    </row>
    <row r="62" spans="1:7" ht="21.75" customHeight="1">
      <c r="A62" s="359"/>
      <c r="B62" s="333"/>
      <c r="C62" s="369"/>
      <c r="D62" s="369"/>
      <c r="E62" s="360">
        <f>SUM(E60:E61)</f>
        <v>2612</v>
      </c>
      <c r="F62" s="360"/>
      <c r="G62" s="361">
        <f>SUM(G60:G61)</f>
        <v>2739</v>
      </c>
    </row>
    <row r="63" spans="1:7" ht="19.5" customHeight="1">
      <c r="A63" s="8"/>
      <c r="B63" s="94" t="s">
        <v>554</v>
      </c>
      <c r="C63" s="373"/>
      <c r="D63" s="374"/>
      <c r="E63" s="337">
        <v>451</v>
      </c>
      <c r="F63" s="337"/>
      <c r="G63" s="264">
        <v>451</v>
      </c>
    </row>
    <row r="64" spans="1:7" ht="21.75" customHeight="1">
      <c r="A64" s="119"/>
      <c r="B64" s="860" t="s">
        <v>253</v>
      </c>
      <c r="C64" s="164"/>
      <c r="D64" s="164"/>
      <c r="E64" s="335">
        <f>SUM(E62:E63)</f>
        <v>3063</v>
      </c>
      <c r="F64" s="335"/>
      <c r="G64" s="336">
        <f>SUM(G62:G63)</f>
        <v>3190</v>
      </c>
    </row>
    <row r="65" spans="1:7" ht="13.5" customHeight="1">
      <c r="A65" s="125"/>
      <c r="B65" s="125"/>
      <c r="C65" s="60"/>
      <c r="D65" s="60"/>
      <c r="E65" s="337"/>
      <c r="F65" s="337"/>
      <c r="G65" s="264"/>
    </row>
    <row r="66" spans="1:7" ht="21" customHeight="1">
      <c r="A66" s="95" t="s">
        <v>458</v>
      </c>
      <c r="B66" s="125"/>
      <c r="C66" s="57"/>
      <c r="D66" s="57"/>
      <c r="E66" s="337"/>
      <c r="F66" s="337"/>
      <c r="G66" s="264"/>
    </row>
    <row r="67" spans="2:7" ht="21" customHeight="1">
      <c r="B67" s="94" t="s">
        <v>690</v>
      </c>
      <c r="C67" s="57"/>
      <c r="D67" s="57"/>
      <c r="E67" s="337">
        <v>5609</v>
      </c>
      <c r="F67" s="337"/>
      <c r="G67" s="264">
        <v>6432</v>
      </c>
    </row>
    <row r="68" spans="2:7" ht="21" customHeight="1">
      <c r="B68" s="94" t="s">
        <v>691</v>
      </c>
      <c r="C68" s="57"/>
      <c r="D68" s="57"/>
      <c r="E68" s="337">
        <v>1776</v>
      </c>
      <c r="F68" s="337"/>
      <c r="G68" s="264">
        <v>1898</v>
      </c>
    </row>
    <row r="69" spans="1:7" ht="11.25" customHeight="1">
      <c r="A69" s="350"/>
      <c r="B69" s="351"/>
      <c r="C69" s="57"/>
      <c r="D69" s="57"/>
      <c r="E69" s="337"/>
      <c r="F69" s="337"/>
      <c r="G69" s="264"/>
    </row>
    <row r="70" spans="1:7" ht="21" customHeight="1">
      <c r="A70" s="940" t="s">
        <v>261</v>
      </c>
      <c r="B70" s="940"/>
      <c r="C70" s="95"/>
      <c r="D70" s="95"/>
      <c r="E70" s="337"/>
      <c r="F70" s="337"/>
      <c r="G70" s="264"/>
    </row>
    <row r="71" spans="2:7" ht="21" customHeight="1">
      <c r="B71" s="94" t="s">
        <v>544</v>
      </c>
      <c r="C71" s="95"/>
      <c r="D71" s="95"/>
      <c r="E71" s="337">
        <v>4232</v>
      </c>
      <c r="F71" s="337"/>
      <c r="G71" s="264">
        <v>4529</v>
      </c>
    </row>
    <row r="72" spans="2:7" ht="21" customHeight="1">
      <c r="B72" s="94" t="s">
        <v>505</v>
      </c>
      <c r="C72" s="890"/>
      <c r="D72" s="95"/>
      <c r="E72" s="337">
        <v>2476</v>
      </c>
      <c r="F72" s="337"/>
      <c r="G72" s="264">
        <v>965</v>
      </c>
    </row>
    <row r="73" spans="2:7" ht="21" customHeight="1">
      <c r="B73" s="94" t="s">
        <v>459</v>
      </c>
      <c r="C73" s="890"/>
      <c r="D73" s="95"/>
      <c r="E73" s="337">
        <v>1303</v>
      </c>
      <c r="F73" s="337"/>
      <c r="G73" s="264">
        <v>962</v>
      </c>
    </row>
    <row r="74" spans="2:7" ht="21" customHeight="1">
      <c r="B74" s="94" t="s">
        <v>506</v>
      </c>
      <c r="C74" s="890"/>
      <c r="D74" s="95"/>
      <c r="E74" s="337">
        <v>3882</v>
      </c>
      <c r="F74" s="337"/>
      <c r="G74" s="264">
        <v>3077</v>
      </c>
    </row>
    <row r="75" spans="2:7" ht="21" customHeight="1">
      <c r="B75" s="94" t="s">
        <v>507</v>
      </c>
      <c r="C75" s="95"/>
      <c r="D75" s="95"/>
      <c r="E75" s="337">
        <v>517</v>
      </c>
      <c r="F75" s="337"/>
      <c r="G75" s="264">
        <v>506</v>
      </c>
    </row>
    <row r="76" spans="2:7" ht="21" customHeight="1">
      <c r="B76" s="94" t="s">
        <v>508</v>
      </c>
      <c r="C76" s="890"/>
      <c r="D76" s="95"/>
      <c r="E76" s="337">
        <v>1398</v>
      </c>
      <c r="F76" s="337"/>
      <c r="G76" s="264">
        <v>1478</v>
      </c>
    </row>
    <row r="77" spans="2:7" ht="21" customHeight="1">
      <c r="B77" s="94" t="s">
        <v>50</v>
      </c>
      <c r="C77" s="890"/>
      <c r="D77" s="95"/>
      <c r="E77" s="337">
        <v>464</v>
      </c>
      <c r="F77" s="337"/>
      <c r="G77" s="264">
        <v>972</v>
      </c>
    </row>
    <row r="78" spans="2:8" ht="21" customHeight="1">
      <c r="B78" s="892" t="s">
        <v>51</v>
      </c>
      <c r="C78" s="893"/>
      <c r="D78" s="125"/>
      <c r="E78" s="337">
        <v>1652</v>
      </c>
      <c r="F78" s="337"/>
      <c r="G78" s="264">
        <v>1770</v>
      </c>
      <c r="H78" s="11"/>
    </row>
    <row r="79" spans="2:7" ht="21" customHeight="1">
      <c r="B79" s="892" t="s">
        <v>460</v>
      </c>
      <c r="C79" s="893"/>
      <c r="D79" s="95"/>
      <c r="E79" s="337">
        <v>387</v>
      </c>
      <c r="F79" s="337"/>
      <c r="G79" s="264">
        <v>146</v>
      </c>
    </row>
    <row r="80" spans="1:7" ht="21.75" customHeight="1">
      <c r="A80" s="345"/>
      <c r="B80" s="860" t="s">
        <v>253</v>
      </c>
      <c r="C80" s="119"/>
      <c r="D80" s="119"/>
      <c r="E80" s="335">
        <f>SUM(E71:E79)</f>
        <v>16311</v>
      </c>
      <c r="F80" s="335"/>
      <c r="G80" s="336">
        <f>SUM(G71:G79)</f>
        <v>14405</v>
      </c>
    </row>
    <row r="81" spans="1:7" ht="21.75" customHeight="1">
      <c r="A81" s="119" t="s">
        <v>509</v>
      </c>
      <c r="B81" s="119"/>
      <c r="C81" s="119"/>
      <c r="D81" s="119"/>
      <c r="E81" s="335">
        <f>E80+E64+E57+E50+E67+E68</f>
        <v>210900</v>
      </c>
      <c r="F81" s="335"/>
      <c r="G81" s="336">
        <f>G80+G64+G57+G50+G67+G68</f>
        <v>202070</v>
      </c>
    </row>
    <row r="82" spans="1:7" ht="21.75" customHeight="1" thickBot="1">
      <c r="A82" s="173" t="s">
        <v>664</v>
      </c>
      <c r="B82" s="115"/>
      <c r="C82" s="115"/>
      <c r="D82" s="115"/>
      <c r="E82" s="338">
        <f>+E47+E81</f>
        <v>216520</v>
      </c>
      <c r="F82" s="338"/>
      <c r="G82" s="383">
        <f>G81+G47</f>
        <v>207436</v>
      </c>
    </row>
    <row r="83" spans="1:7" ht="18.75" customHeight="1">
      <c r="A83" s="95"/>
      <c r="B83" s="95"/>
      <c r="C83" s="95"/>
      <c r="D83" s="95"/>
      <c r="E83" s="136"/>
      <c r="F83" s="136"/>
      <c r="G83" s="137"/>
    </row>
    <row r="84" spans="1:7" ht="33" customHeight="1">
      <c r="A84" s="1038"/>
      <c r="B84" s="1039"/>
      <c r="C84" s="1039"/>
      <c r="D84" s="1039"/>
      <c r="E84" s="1039"/>
      <c r="F84" s="1039"/>
      <c r="G84" s="1039"/>
    </row>
    <row r="85" spans="5:6" ht="25.5" customHeight="1">
      <c r="E85" s="37"/>
      <c r="F85" s="37"/>
    </row>
    <row r="87" ht="25.5" customHeight="1">
      <c r="G87" s="382"/>
    </row>
  </sheetData>
  <mergeCells count="3">
    <mergeCell ref="A51:B51"/>
    <mergeCell ref="A84:G84"/>
    <mergeCell ref="A70:B70"/>
  </mergeCells>
  <printOptions horizontalCentered="1" verticalCentered="1"/>
  <pageMargins left="0.1968503937007874" right="0.1968503937007874" top="0.3937007874015748" bottom="0.1968503937007874" header="0.3937007874015748" footer="0.1968503937007874"/>
  <pageSetup fitToHeight="1" fitToWidth="1" horizontalDpi="600" verticalDpi="600" orientation="portrait" paperSize="9" scale="47" r:id="rId1"/>
  <rowBreaks count="1" manualBreakCount="1">
    <brk id="83" max="255" man="1"/>
  </rowBreaks>
</worksheet>
</file>

<file path=xl/worksheets/sheet11.xml><?xml version="1.0" encoding="utf-8"?>
<worksheet xmlns="http://schemas.openxmlformats.org/spreadsheetml/2006/main" xmlns:r="http://schemas.openxmlformats.org/officeDocument/2006/relationships">
  <sheetPr codeName="Sheet31">
    <pageSetUpPr fitToPage="1"/>
  </sheetPr>
  <dimension ref="A1:F144"/>
  <sheetViews>
    <sheetView showGridLines="0" view="pageBreakPreview" zoomScale="60" zoomScaleNormal="75" workbookViewId="0" topLeftCell="A38">
      <selection activeCell="B4" sqref="B4"/>
    </sheetView>
  </sheetViews>
  <sheetFormatPr defaultColWidth="9.00390625" defaultRowHeight="25.5" customHeight="1"/>
  <cols>
    <col min="1" max="1" width="5.25390625" style="36" customWidth="1"/>
    <col min="2" max="2" width="3.875" style="36" customWidth="1"/>
    <col min="3" max="3" width="103.00390625" style="36" customWidth="1"/>
    <col min="4" max="4" width="13.25390625" style="46" customWidth="1"/>
    <col min="5" max="5" width="13.25390625" style="36" customWidth="1"/>
    <col min="6" max="16384" width="9.75390625" style="8" customWidth="1"/>
  </cols>
  <sheetData>
    <row r="1" s="2" customFormat="1" ht="25.5" customHeight="1">
      <c r="A1" s="89" t="s">
        <v>62</v>
      </c>
    </row>
    <row r="2" s="2" customFormat="1" ht="25.5" customHeight="1">
      <c r="A2" s="89"/>
    </row>
    <row r="3" s="2" customFormat="1" ht="25.5" customHeight="1">
      <c r="A3" s="8"/>
    </row>
    <row r="4" spans="1:5" s="2" customFormat="1" ht="25.5" customHeight="1">
      <c r="A4" s="799" t="s">
        <v>578</v>
      </c>
      <c r="B4" s="50"/>
      <c r="C4" s="50"/>
      <c r="D4" s="792" t="s">
        <v>470</v>
      </c>
      <c r="E4" s="793" t="s">
        <v>613</v>
      </c>
    </row>
    <row r="5" spans="1:5" s="11" customFormat="1" ht="36" customHeight="1">
      <c r="A5" s="37" t="s">
        <v>345</v>
      </c>
      <c r="B5" s="36"/>
      <c r="C5" s="36"/>
      <c r="D5" s="36"/>
      <c r="E5" s="36"/>
    </row>
    <row r="6" spans="1:5" s="11" customFormat="1" ht="18.75" customHeight="1">
      <c r="A6" s="37"/>
      <c r="B6" s="36"/>
      <c r="C6" s="36"/>
      <c r="D6" s="36"/>
      <c r="E6" s="36"/>
    </row>
    <row r="7" spans="1:5" s="11" customFormat="1" ht="21" customHeight="1">
      <c r="A7" s="1042" t="s">
        <v>89</v>
      </c>
      <c r="B7" s="1043"/>
      <c r="C7" s="1043"/>
      <c r="D7" s="17">
        <v>2071</v>
      </c>
      <c r="E7" s="576">
        <v>2145</v>
      </c>
    </row>
    <row r="8" spans="1:5" s="11" customFormat="1" ht="22.5" customHeight="1">
      <c r="A8" s="8" t="s">
        <v>324</v>
      </c>
      <c r="B8" s="8"/>
      <c r="C8" s="36"/>
      <c r="D8" s="17"/>
      <c r="E8" s="576"/>
    </row>
    <row r="9" spans="1:5" s="11" customFormat="1" ht="21" customHeight="1">
      <c r="A9" s="794" t="s">
        <v>579</v>
      </c>
      <c r="B9" s="8"/>
      <c r="C9" s="8"/>
      <c r="D9" s="17">
        <v>-13748</v>
      </c>
      <c r="E9" s="576">
        <v>-21462</v>
      </c>
    </row>
    <row r="10" spans="1:5" s="11" customFormat="1" ht="21" customHeight="1">
      <c r="A10" s="794" t="s">
        <v>504</v>
      </c>
      <c r="B10" s="8"/>
      <c r="C10" s="8"/>
      <c r="D10" s="17">
        <v>-276</v>
      </c>
      <c r="E10" s="576">
        <v>-861</v>
      </c>
    </row>
    <row r="11" spans="1:5" s="11" customFormat="1" ht="21" customHeight="1">
      <c r="A11" s="794" t="s">
        <v>659</v>
      </c>
      <c r="B11" s="8"/>
      <c r="C11" s="8"/>
      <c r="D11" s="17">
        <v>-232</v>
      </c>
      <c r="E11" s="576">
        <v>-957</v>
      </c>
    </row>
    <row r="12" spans="1:5" s="11" customFormat="1" ht="21" customHeight="1">
      <c r="A12" s="794" t="s">
        <v>610</v>
      </c>
      <c r="B12" s="8"/>
      <c r="C12" s="8"/>
      <c r="D12" s="17">
        <v>13540</v>
      </c>
      <c r="E12" s="576">
        <v>21113</v>
      </c>
    </row>
    <row r="13" spans="1:5" s="11" customFormat="1" ht="21" customHeight="1">
      <c r="A13" s="795" t="s">
        <v>642</v>
      </c>
      <c r="B13" s="8"/>
      <c r="C13" s="8"/>
      <c r="D13" s="17">
        <v>1136</v>
      </c>
      <c r="E13" s="576">
        <v>180</v>
      </c>
    </row>
    <row r="14" spans="1:5" s="11" customFormat="1" ht="21" customHeight="1">
      <c r="A14" s="8" t="s">
        <v>41</v>
      </c>
      <c r="B14" s="8"/>
      <c r="C14" s="8"/>
      <c r="D14" s="17">
        <v>-10056</v>
      </c>
      <c r="E14" s="576">
        <v>-8410</v>
      </c>
    </row>
    <row r="15" spans="1:5" s="11" customFormat="1" ht="21" customHeight="1">
      <c r="A15" s="8" t="s">
        <v>42</v>
      </c>
      <c r="B15" s="8"/>
      <c r="C15" s="8"/>
      <c r="D15" s="17">
        <v>198</v>
      </c>
      <c r="E15" s="868">
        <v>0</v>
      </c>
    </row>
    <row r="16" spans="1:5" s="11" customFormat="1" ht="21" customHeight="1">
      <c r="A16" s="8" t="s">
        <v>43</v>
      </c>
      <c r="B16" s="8"/>
      <c r="C16" s="8"/>
      <c r="D16" s="17"/>
      <c r="E16" s="576"/>
    </row>
    <row r="17" spans="1:5" s="11" customFormat="1" ht="21" customHeight="1">
      <c r="A17" s="794" t="s">
        <v>44</v>
      </c>
      <c r="B17" s="8"/>
      <c r="C17" s="8"/>
      <c r="D17" s="17">
        <v>6466</v>
      </c>
      <c r="E17" s="576">
        <v>5946</v>
      </c>
    </row>
    <row r="18" spans="1:5" s="11" customFormat="1" ht="21" customHeight="1">
      <c r="A18" s="794" t="s">
        <v>45</v>
      </c>
      <c r="B18" s="8"/>
      <c r="C18" s="8"/>
      <c r="D18" s="17">
        <v>3633</v>
      </c>
      <c r="E18" s="576">
        <v>2680</v>
      </c>
    </row>
    <row r="19" spans="1:5" s="11" customFormat="1" ht="21" customHeight="1">
      <c r="A19" s="794" t="s">
        <v>46</v>
      </c>
      <c r="B19" s="577"/>
      <c r="C19" s="344"/>
      <c r="D19" s="583">
        <v>-523</v>
      </c>
      <c r="E19" s="796">
        <v>-573</v>
      </c>
    </row>
    <row r="20" spans="1:5" s="11" customFormat="1" ht="21" customHeight="1">
      <c r="A20" s="345" t="s">
        <v>181</v>
      </c>
      <c r="B20" s="345"/>
      <c r="C20" s="345"/>
      <c r="D20" s="578">
        <f>SUM(D7:D19)</f>
        <v>2209</v>
      </c>
      <c r="E20" s="579">
        <f>SUM(E7:E19)</f>
        <v>-199</v>
      </c>
    </row>
    <row r="21" spans="1:5" s="11" customFormat="1" ht="24.75" customHeight="1">
      <c r="A21" s="37" t="s">
        <v>47</v>
      </c>
      <c r="B21" s="36"/>
      <c r="C21" s="36"/>
      <c r="D21" s="17"/>
      <c r="E21" s="576"/>
    </row>
    <row r="22" spans="1:5" s="11" customFormat="1" ht="21" customHeight="1">
      <c r="A22" s="36" t="s">
        <v>391</v>
      </c>
      <c r="B22" s="36"/>
      <c r="C22" s="36"/>
      <c r="D22" s="17">
        <v>-174</v>
      </c>
      <c r="E22" s="576">
        <v>-160</v>
      </c>
    </row>
    <row r="23" spans="1:5" s="11" customFormat="1" ht="21" customHeight="1">
      <c r="A23" s="36" t="s">
        <v>392</v>
      </c>
      <c r="B23" s="36"/>
      <c r="C23" s="36"/>
      <c r="D23" s="17">
        <v>34</v>
      </c>
      <c r="E23" s="576">
        <v>6</v>
      </c>
    </row>
    <row r="24" spans="1:5" s="11" customFormat="1" ht="21" customHeight="1">
      <c r="A24" s="36" t="s">
        <v>344</v>
      </c>
      <c r="B24" s="36"/>
      <c r="C24" s="36"/>
      <c r="D24" s="17">
        <v>-6</v>
      </c>
      <c r="E24" s="843">
        <v>0</v>
      </c>
    </row>
    <row r="25" spans="1:5" s="11" customFormat="1" ht="21" customHeight="1">
      <c r="A25" s="36" t="s">
        <v>90</v>
      </c>
      <c r="B25" s="36"/>
      <c r="C25" s="36"/>
      <c r="D25" s="17">
        <v>-70</v>
      </c>
      <c r="E25" s="576">
        <v>-68</v>
      </c>
    </row>
    <row r="26" spans="1:5" s="11" customFormat="1" ht="21" customHeight="1">
      <c r="A26" s="36" t="s">
        <v>91</v>
      </c>
      <c r="B26" s="36"/>
      <c r="C26" s="36"/>
      <c r="D26" s="17">
        <v>114</v>
      </c>
      <c r="E26" s="576">
        <v>252</v>
      </c>
    </row>
    <row r="27" spans="1:5" s="11" customFormat="1" ht="21" customHeight="1">
      <c r="A27" s="345" t="s">
        <v>393</v>
      </c>
      <c r="B27" s="345"/>
      <c r="C27" s="345"/>
      <c r="D27" s="578">
        <f>SUM(D22:D26)</f>
        <v>-102</v>
      </c>
      <c r="E27" s="579">
        <f>SUM(E22:E26)</f>
        <v>30</v>
      </c>
    </row>
    <row r="28" spans="1:5" s="11" customFormat="1" ht="21" customHeight="1">
      <c r="A28" s="581" t="s">
        <v>394</v>
      </c>
      <c r="B28" s="36"/>
      <c r="C28" s="36"/>
      <c r="D28" s="17"/>
      <c r="E28" s="576"/>
    </row>
    <row r="29" spans="1:5" s="11" customFormat="1" ht="21" customHeight="1">
      <c r="A29" s="36" t="s">
        <v>262</v>
      </c>
      <c r="B29" s="8"/>
      <c r="C29" s="36"/>
      <c r="D29" s="17"/>
      <c r="E29" s="576"/>
    </row>
    <row r="30" spans="1:5" s="11" customFormat="1" ht="21" customHeight="1">
      <c r="A30" s="794" t="s">
        <v>92</v>
      </c>
      <c r="B30" s="36"/>
      <c r="C30" s="36"/>
      <c r="D30" s="17"/>
      <c r="E30" s="576"/>
    </row>
    <row r="31" spans="1:5" s="11" customFormat="1" ht="23.25" customHeight="1">
      <c r="A31" s="797" t="s">
        <v>395</v>
      </c>
      <c r="B31" s="36"/>
      <c r="C31" s="36"/>
      <c r="D31" s="844">
        <v>0</v>
      </c>
      <c r="E31" s="576">
        <v>168</v>
      </c>
    </row>
    <row r="32" spans="1:5" s="11" customFormat="1" ht="21" customHeight="1">
      <c r="A32" s="797" t="s">
        <v>396</v>
      </c>
      <c r="B32" s="798"/>
      <c r="C32" s="36"/>
      <c r="D32" s="17">
        <v>-1</v>
      </c>
      <c r="E32" s="576">
        <v>-308</v>
      </c>
    </row>
    <row r="33" spans="1:5" s="11" customFormat="1" ht="21" customHeight="1">
      <c r="A33" s="797" t="s">
        <v>487</v>
      </c>
      <c r="B33" s="36"/>
      <c r="C33" s="36"/>
      <c r="D33" s="17">
        <v>-204</v>
      </c>
      <c r="E33" s="576">
        <v>-204</v>
      </c>
    </row>
    <row r="34" spans="1:5" s="11" customFormat="1" ht="18">
      <c r="A34" s="794" t="s">
        <v>93</v>
      </c>
      <c r="B34" s="582"/>
      <c r="C34" s="36"/>
      <c r="D34" s="17"/>
      <c r="E34" s="576"/>
    </row>
    <row r="35" spans="1:5" s="11" customFormat="1" ht="18">
      <c r="A35" s="797" t="s">
        <v>658</v>
      </c>
      <c r="B35" s="36"/>
      <c r="C35" s="36"/>
      <c r="D35" s="17">
        <v>-9</v>
      </c>
      <c r="E35" s="576">
        <v>-9</v>
      </c>
    </row>
    <row r="36" spans="1:5" s="11" customFormat="1" ht="18">
      <c r="A36" s="25" t="s">
        <v>94</v>
      </c>
      <c r="B36" s="36"/>
      <c r="C36" s="36"/>
      <c r="D36" s="17"/>
      <c r="E36" s="576"/>
    </row>
    <row r="37" spans="1:5" s="11" customFormat="1" ht="18.75" customHeight="1">
      <c r="A37" s="794" t="s">
        <v>179</v>
      </c>
      <c r="B37" s="36"/>
      <c r="C37" s="36"/>
      <c r="D37" s="17">
        <v>15</v>
      </c>
      <c r="E37" s="576">
        <v>3</v>
      </c>
    </row>
    <row r="38" spans="1:5" s="11" customFormat="1" ht="20.25" customHeight="1">
      <c r="A38" s="794" t="s">
        <v>168</v>
      </c>
      <c r="B38" s="36"/>
      <c r="C38" s="36"/>
      <c r="D38" s="17">
        <v>-323</v>
      </c>
      <c r="E38" s="576">
        <v>-328</v>
      </c>
    </row>
    <row r="39" spans="1:5" s="11" customFormat="1" ht="21" customHeight="1">
      <c r="A39" s="345" t="s">
        <v>657</v>
      </c>
      <c r="B39" s="345"/>
      <c r="C39" s="345"/>
      <c r="D39" s="578">
        <f>SUM(D31:D38)</f>
        <v>-522</v>
      </c>
      <c r="E39" s="579">
        <f>SUM(E31:E38)</f>
        <v>-678</v>
      </c>
    </row>
    <row r="40" spans="1:5" s="11" customFormat="1" ht="15" customHeight="1">
      <c r="A40" s="36"/>
      <c r="B40" s="36"/>
      <c r="C40" s="36"/>
      <c r="D40" s="17"/>
      <c r="E40" s="576"/>
    </row>
    <row r="41" spans="1:5" s="11" customFormat="1" ht="18.75" customHeight="1">
      <c r="A41" s="36" t="s">
        <v>410</v>
      </c>
      <c r="B41" s="36"/>
      <c r="C41" s="36"/>
      <c r="D41" s="17">
        <f>D20+D27+D39</f>
        <v>1585</v>
      </c>
      <c r="E41" s="576">
        <f>E20+E27+E39</f>
        <v>-847</v>
      </c>
    </row>
    <row r="42" spans="1:5" s="11" customFormat="1" ht="17.25" customHeight="1">
      <c r="A42" s="36" t="s">
        <v>182</v>
      </c>
      <c r="B42" s="36"/>
      <c r="C42" s="36"/>
      <c r="D42" s="17">
        <v>3586</v>
      </c>
      <c r="E42" s="576">
        <v>4341</v>
      </c>
    </row>
    <row r="43" spans="1:5" s="11" customFormat="1" ht="18.75" customHeight="1">
      <c r="A43" s="36" t="s">
        <v>397</v>
      </c>
      <c r="B43" s="36"/>
      <c r="C43" s="36"/>
      <c r="D43" s="17">
        <v>-100</v>
      </c>
      <c r="E43" s="576">
        <v>92</v>
      </c>
    </row>
    <row r="44" spans="1:5" ht="21" customHeight="1" thickBot="1">
      <c r="A44" s="584" t="s">
        <v>95</v>
      </c>
      <c r="B44" s="584"/>
      <c r="C44" s="584"/>
      <c r="D44" s="585">
        <f>SUM(D41:D43)</f>
        <v>5071</v>
      </c>
      <c r="E44" s="586">
        <f>SUM(E41:E43)</f>
        <v>3586</v>
      </c>
    </row>
    <row r="45" spans="1:5" ht="15" customHeight="1">
      <c r="A45" s="8"/>
      <c r="B45" s="8"/>
      <c r="C45" s="8"/>
      <c r="D45" s="8"/>
      <c r="E45" s="8"/>
    </row>
    <row r="46" spans="1:5" ht="15" customHeight="1">
      <c r="A46" s="8"/>
      <c r="B46" s="8"/>
      <c r="C46" s="8"/>
      <c r="D46" s="8"/>
      <c r="E46" s="8"/>
    </row>
    <row r="47" spans="1:5" ht="25.5" customHeight="1">
      <c r="A47" s="14" t="s">
        <v>158</v>
      </c>
      <c r="B47" s="8"/>
      <c r="C47" s="8"/>
      <c r="D47" s="8"/>
      <c r="E47" s="8"/>
    </row>
    <row r="48" spans="1:5" ht="6.75" customHeight="1">
      <c r="A48" s="55"/>
      <c r="B48" s="8"/>
      <c r="C48" s="8"/>
      <c r="D48" s="8"/>
      <c r="E48" s="8"/>
    </row>
    <row r="49" spans="1:5" ht="66" customHeight="1">
      <c r="A49" s="55" t="s">
        <v>159</v>
      </c>
      <c r="B49" s="1044" t="s">
        <v>398</v>
      </c>
      <c r="C49" s="1045"/>
      <c r="D49" s="1045"/>
      <c r="E49" s="1045"/>
    </row>
    <row r="50" spans="1:5" ht="6" customHeight="1">
      <c r="A50" s="55"/>
      <c r="B50" s="11"/>
      <c r="C50" s="11"/>
      <c r="D50" s="11"/>
      <c r="E50" s="11"/>
    </row>
    <row r="51" spans="1:5" ht="41.25" customHeight="1">
      <c r="A51" s="587" t="s">
        <v>247</v>
      </c>
      <c r="B51" s="1046" t="s">
        <v>194</v>
      </c>
      <c r="C51" s="1046"/>
      <c r="D51" s="1046"/>
      <c r="E51" s="1046"/>
    </row>
    <row r="52" spans="1:5" ht="10.5" customHeight="1">
      <c r="A52" s="55"/>
      <c r="B52" s="8"/>
      <c r="C52" s="8"/>
      <c r="D52" s="8"/>
      <c r="E52" s="8"/>
    </row>
    <row r="53" spans="1:5" ht="75.75" customHeight="1">
      <c r="A53" s="55" t="s">
        <v>640</v>
      </c>
      <c r="B53" s="1040" t="s">
        <v>323</v>
      </c>
      <c r="C53" s="1010"/>
      <c r="D53" s="1010"/>
      <c r="E53" s="1010"/>
    </row>
    <row r="54" spans="1:2" s="14" customFormat="1" ht="13.5" customHeight="1">
      <c r="A54" s="589"/>
      <c r="B54" s="8"/>
    </row>
    <row r="55" spans="1:5" s="14" customFormat="1" ht="72.75" customHeight="1">
      <c r="A55" s="55" t="s">
        <v>203</v>
      </c>
      <c r="B55" s="1040" t="s">
        <v>325</v>
      </c>
      <c r="C55" s="1010"/>
      <c r="D55" s="1010"/>
      <c r="E55" s="1010"/>
    </row>
    <row r="56" spans="1:5" ht="13.5" customHeight="1">
      <c r="A56" s="55"/>
      <c r="B56" s="8"/>
      <c r="C56" s="8"/>
      <c r="D56" s="8"/>
      <c r="E56" s="8"/>
    </row>
    <row r="57" spans="1:5" ht="44.25" customHeight="1">
      <c r="A57" s="55" t="s">
        <v>484</v>
      </c>
      <c r="B57" s="1046" t="s">
        <v>411</v>
      </c>
      <c r="C57" s="1046"/>
      <c r="D57" s="1046"/>
      <c r="E57" s="1046"/>
    </row>
    <row r="58" spans="1:5" ht="13.5" customHeight="1">
      <c r="A58" s="55"/>
      <c r="B58" s="8"/>
      <c r="C58" s="8"/>
      <c r="D58" s="8"/>
      <c r="E58" s="8"/>
    </row>
    <row r="59" spans="1:5" ht="42.75" customHeight="1">
      <c r="A59" s="55" t="s">
        <v>641</v>
      </c>
      <c r="B59" s="1040" t="s">
        <v>326</v>
      </c>
      <c r="C59" s="1010"/>
      <c r="D59" s="1010"/>
      <c r="E59" s="1010"/>
    </row>
    <row r="60" spans="1:5" ht="10.5" customHeight="1">
      <c r="A60" s="587"/>
      <c r="B60" s="588"/>
      <c r="C60" s="588"/>
      <c r="D60" s="588"/>
      <c r="E60" s="8"/>
    </row>
    <row r="61" spans="1:5" ht="36.75" customHeight="1">
      <c r="A61" s="587"/>
      <c r="B61" s="1041"/>
      <c r="C61" s="1041"/>
      <c r="D61" s="1041"/>
      <c r="E61" s="8"/>
    </row>
    <row r="62" spans="1:5" ht="25.5" customHeight="1">
      <c r="A62" s="8"/>
      <c r="B62" s="8"/>
      <c r="C62" s="8"/>
      <c r="D62" s="8"/>
      <c r="E62" s="8"/>
    </row>
    <row r="69" ht="25.5" customHeight="1">
      <c r="F69" s="51"/>
    </row>
    <row r="70" ht="25.5" customHeight="1">
      <c r="F70" s="44"/>
    </row>
    <row r="71" ht="25.5" customHeight="1">
      <c r="F71" s="44"/>
    </row>
    <row r="72" ht="25.5" customHeight="1">
      <c r="F72" s="44"/>
    </row>
    <row r="73" ht="25.5" customHeight="1">
      <c r="F73" s="44"/>
    </row>
    <row r="74" ht="25.5" customHeight="1">
      <c r="F74" s="44"/>
    </row>
    <row r="75" ht="25.5" customHeight="1">
      <c r="F75" s="44"/>
    </row>
    <row r="87" ht="25.5" customHeight="1">
      <c r="F87" s="51"/>
    </row>
    <row r="89" ht="25.5" customHeight="1">
      <c r="F89" s="44"/>
    </row>
    <row r="90" spans="1:6" ht="25.5" customHeight="1">
      <c r="A90" s="51"/>
      <c r="B90" s="51"/>
      <c r="C90" s="51"/>
      <c r="D90" s="51"/>
      <c r="E90" s="51"/>
      <c r="F90" s="51"/>
    </row>
    <row r="91" spans="1:6" ht="25.5" customHeight="1">
      <c r="A91" s="51"/>
      <c r="B91" s="51"/>
      <c r="C91" s="51"/>
      <c r="D91" s="51"/>
      <c r="E91" s="51"/>
      <c r="F91" s="51"/>
    </row>
    <row r="99" spans="1:5" ht="25.5" customHeight="1">
      <c r="A99" s="8"/>
      <c r="B99" s="8"/>
      <c r="C99" s="8"/>
      <c r="D99" s="8"/>
      <c r="E99" s="8"/>
    </row>
    <row r="100" spans="1:5" ht="25.5" customHeight="1">
      <c r="A100" s="8"/>
      <c r="B100" s="8"/>
      <c r="C100" s="8"/>
      <c r="D100" s="8"/>
      <c r="E100" s="8"/>
    </row>
    <row r="101" spans="1:5" ht="25.5" customHeight="1">
      <c r="A101" s="8"/>
      <c r="B101" s="8"/>
      <c r="C101" s="8"/>
      <c r="D101" s="8"/>
      <c r="E101" s="8"/>
    </row>
    <row r="102" spans="1:5" ht="25.5" customHeight="1">
      <c r="A102" s="8"/>
      <c r="B102" s="8"/>
      <c r="C102" s="8"/>
      <c r="D102" s="8"/>
      <c r="E102" s="8"/>
    </row>
    <row r="103" spans="1:5" ht="25.5" customHeight="1">
      <c r="A103" s="8"/>
      <c r="B103" s="8"/>
      <c r="C103" s="8"/>
      <c r="D103" s="8"/>
      <c r="E103" s="8"/>
    </row>
    <row r="104" spans="1:5" ht="25.5" customHeight="1">
      <c r="A104" s="8"/>
      <c r="B104" s="8"/>
      <c r="C104" s="8"/>
      <c r="D104" s="8"/>
      <c r="E104" s="8"/>
    </row>
    <row r="105" spans="1:5" ht="25.5" customHeight="1">
      <c r="A105" s="8"/>
      <c r="B105" s="8"/>
      <c r="C105" s="8"/>
      <c r="D105" s="8"/>
      <c r="E105" s="8"/>
    </row>
    <row r="106" spans="1:5" ht="25.5" customHeight="1">
      <c r="A106" s="8"/>
      <c r="B106" s="8"/>
      <c r="C106" s="8"/>
      <c r="D106" s="8"/>
      <c r="E106" s="8"/>
    </row>
    <row r="107" spans="1:5" ht="25.5" customHeight="1">
      <c r="A107" s="8"/>
      <c r="B107" s="8"/>
      <c r="C107" s="8"/>
      <c r="D107" s="8"/>
      <c r="E107" s="8"/>
    </row>
    <row r="108" spans="1:5" ht="25.5" customHeight="1">
      <c r="A108" s="8"/>
      <c r="B108" s="8"/>
      <c r="C108" s="8"/>
      <c r="D108" s="8"/>
      <c r="E108" s="8"/>
    </row>
    <row r="109" spans="1:5" ht="25.5" customHeight="1">
      <c r="A109" s="8"/>
      <c r="B109" s="8"/>
      <c r="C109" s="8"/>
      <c r="D109" s="8"/>
      <c r="E109" s="8"/>
    </row>
    <row r="110" spans="1:5" ht="25.5" customHeight="1">
      <c r="A110" s="8"/>
      <c r="B110" s="8"/>
      <c r="C110" s="8"/>
      <c r="D110" s="8"/>
      <c r="E110" s="8"/>
    </row>
    <row r="111" spans="1:5" ht="25.5" customHeight="1">
      <c r="A111" s="8"/>
      <c r="B111" s="8"/>
      <c r="C111" s="8"/>
      <c r="D111" s="8"/>
      <c r="E111" s="8"/>
    </row>
    <row r="112" spans="1:5" ht="25.5" customHeight="1">
      <c r="A112" s="8"/>
      <c r="B112" s="8"/>
      <c r="C112" s="8"/>
      <c r="D112" s="8"/>
      <c r="E112" s="8"/>
    </row>
    <row r="113" spans="1:5" ht="25.5" customHeight="1">
      <c r="A113" s="8"/>
      <c r="B113" s="8"/>
      <c r="C113" s="8"/>
      <c r="D113" s="8"/>
      <c r="E113" s="8"/>
    </row>
    <row r="114" spans="1:5" ht="25.5" customHeight="1">
      <c r="A114" s="8"/>
      <c r="B114" s="8"/>
      <c r="C114" s="8"/>
      <c r="D114" s="8"/>
      <c r="E114" s="8"/>
    </row>
    <row r="115" spans="1:5" ht="25.5" customHeight="1">
      <c r="A115" s="8"/>
      <c r="B115" s="8"/>
      <c r="C115" s="8"/>
      <c r="D115" s="8"/>
      <c r="E115" s="8"/>
    </row>
    <row r="116" spans="1:5" ht="9.75" customHeight="1">
      <c r="A116" s="8"/>
      <c r="B116" s="8"/>
      <c r="C116" s="8"/>
      <c r="D116" s="8"/>
      <c r="E116" s="8"/>
    </row>
    <row r="117" spans="1:5" ht="25.5" customHeight="1">
      <c r="A117" s="8"/>
      <c r="B117" s="8"/>
      <c r="C117" s="8"/>
      <c r="D117" s="8"/>
      <c r="E117" s="8"/>
    </row>
    <row r="118" spans="1:5" ht="25.5" customHeight="1">
      <c r="A118" s="8"/>
      <c r="B118" s="8"/>
      <c r="C118" s="8"/>
      <c r="D118" s="8"/>
      <c r="E118" s="8"/>
    </row>
    <row r="119" spans="1:5" ht="25.5" customHeight="1">
      <c r="A119" s="8"/>
      <c r="B119" s="8"/>
      <c r="C119" s="8"/>
      <c r="D119" s="8"/>
      <c r="E119" s="8"/>
    </row>
    <row r="120" spans="1:5" ht="25.5" customHeight="1">
      <c r="A120" s="8"/>
      <c r="B120" s="8"/>
      <c r="C120" s="8"/>
      <c r="D120" s="8"/>
      <c r="E120" s="8"/>
    </row>
    <row r="121" spans="1:5" ht="25.5" customHeight="1">
      <c r="A121" s="8"/>
      <c r="B121" s="8"/>
      <c r="C121" s="8"/>
      <c r="D121" s="8"/>
      <c r="E121" s="8"/>
    </row>
    <row r="122" spans="1:5" ht="25.5" customHeight="1">
      <c r="A122" s="8"/>
      <c r="B122" s="8"/>
      <c r="C122" s="8"/>
      <c r="D122" s="8"/>
      <c r="E122" s="8"/>
    </row>
    <row r="123" spans="1:5" ht="15" customHeight="1">
      <c r="A123" s="8"/>
      <c r="B123" s="8"/>
      <c r="C123" s="8"/>
      <c r="D123" s="8"/>
      <c r="E123" s="8"/>
    </row>
    <row r="124" spans="1:5" ht="25.5" customHeight="1">
      <c r="A124" s="8"/>
      <c r="B124" s="8"/>
      <c r="C124" s="8"/>
      <c r="D124" s="8"/>
      <c r="E124" s="8"/>
    </row>
    <row r="125" spans="1:5" ht="25.5" customHeight="1">
      <c r="A125" s="8"/>
      <c r="B125" s="8"/>
      <c r="C125" s="8"/>
      <c r="D125" s="8"/>
      <c r="E125" s="8"/>
    </row>
    <row r="126" spans="1:5" ht="25.5" customHeight="1">
      <c r="A126" s="8"/>
      <c r="B126" s="8"/>
      <c r="C126" s="8"/>
      <c r="D126" s="8"/>
      <c r="E126" s="8"/>
    </row>
    <row r="127" spans="1:5" ht="25.5" customHeight="1">
      <c r="A127" s="8"/>
      <c r="B127" s="8"/>
      <c r="C127" s="8"/>
      <c r="D127" s="8"/>
      <c r="E127" s="8"/>
    </row>
    <row r="128" spans="1:5" ht="25.5" customHeight="1">
      <c r="A128" s="8"/>
      <c r="B128" s="8"/>
      <c r="C128" s="8"/>
      <c r="D128" s="8"/>
      <c r="E128" s="8"/>
    </row>
    <row r="129" spans="1:5" ht="25.5" customHeight="1">
      <c r="A129" s="8"/>
      <c r="B129" s="8"/>
      <c r="C129" s="8"/>
      <c r="D129" s="8"/>
      <c r="E129" s="8"/>
    </row>
    <row r="131" spans="1:5" ht="25.5" customHeight="1">
      <c r="A131" s="8"/>
      <c r="B131" s="8"/>
      <c r="C131" s="8"/>
      <c r="D131" s="8"/>
      <c r="E131" s="8"/>
    </row>
    <row r="132" spans="1:5" ht="25.5" customHeight="1">
      <c r="A132" s="8"/>
      <c r="B132" s="8"/>
      <c r="C132" s="8"/>
      <c r="D132" s="8"/>
      <c r="E132" s="8"/>
    </row>
    <row r="133" spans="1:5" ht="25.5" customHeight="1">
      <c r="A133" s="8"/>
      <c r="B133" s="8"/>
      <c r="C133" s="8"/>
      <c r="D133" s="8"/>
      <c r="E133" s="8"/>
    </row>
    <row r="134" spans="1:5" ht="25.5" customHeight="1">
      <c r="A134" s="8"/>
      <c r="B134" s="8"/>
      <c r="C134" s="8"/>
      <c r="D134" s="8"/>
      <c r="E134" s="8"/>
    </row>
    <row r="135" spans="1:5" ht="25.5" customHeight="1">
      <c r="A135" s="8"/>
      <c r="B135" s="8"/>
      <c r="C135" s="8"/>
      <c r="D135" s="8"/>
      <c r="E135" s="8"/>
    </row>
    <row r="136" spans="1:5" ht="25.5" customHeight="1">
      <c r="A136" s="8"/>
      <c r="B136" s="8"/>
      <c r="C136" s="8"/>
      <c r="D136" s="8"/>
      <c r="E136" s="8"/>
    </row>
    <row r="137" spans="1:5" ht="25.5" customHeight="1">
      <c r="A137" s="8"/>
      <c r="B137" s="8"/>
      <c r="C137" s="8"/>
      <c r="D137" s="8"/>
      <c r="E137" s="8"/>
    </row>
    <row r="138" spans="1:5" ht="25.5" customHeight="1">
      <c r="A138" s="8"/>
      <c r="B138" s="8"/>
      <c r="C138" s="8"/>
      <c r="D138" s="8"/>
      <c r="E138" s="8"/>
    </row>
    <row r="139" spans="1:5" ht="25.5" customHeight="1">
      <c r="A139" s="8"/>
      <c r="B139" s="8"/>
      <c r="C139" s="8"/>
      <c r="D139" s="8"/>
      <c r="E139" s="8"/>
    </row>
    <row r="140" spans="1:5" ht="25.5" customHeight="1">
      <c r="A140" s="8"/>
      <c r="B140" s="8"/>
      <c r="C140" s="8"/>
      <c r="D140" s="8"/>
      <c r="E140" s="8"/>
    </row>
    <row r="141" spans="1:5" ht="25.5" customHeight="1">
      <c r="A141" s="8"/>
      <c r="B141" s="8"/>
      <c r="C141" s="8"/>
      <c r="D141" s="8"/>
      <c r="E141" s="8"/>
    </row>
    <row r="142" spans="1:5" ht="25.5" customHeight="1">
      <c r="A142" s="8"/>
      <c r="B142" s="8"/>
      <c r="C142" s="8"/>
      <c r="D142" s="8"/>
      <c r="E142" s="8"/>
    </row>
    <row r="143" spans="1:5" ht="25.5" customHeight="1">
      <c r="A143" s="8"/>
      <c r="B143" s="8"/>
      <c r="C143" s="8"/>
      <c r="D143" s="8"/>
      <c r="E143" s="8"/>
    </row>
    <row r="144" spans="1:5" ht="25.5" customHeight="1">
      <c r="A144" s="8"/>
      <c r="B144" s="8"/>
      <c r="C144" s="8"/>
      <c r="D144" s="8"/>
      <c r="E144" s="8"/>
    </row>
  </sheetData>
  <mergeCells count="8">
    <mergeCell ref="B59:E59"/>
    <mergeCell ref="B61:D61"/>
    <mergeCell ref="B53:E53"/>
    <mergeCell ref="A7:C7"/>
    <mergeCell ref="B49:E49"/>
    <mergeCell ref="B55:E55"/>
    <mergeCell ref="B57:E57"/>
    <mergeCell ref="B51:E51"/>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11">
    <pageSetUpPr fitToPage="1"/>
  </sheetPr>
  <dimension ref="A1:S62"/>
  <sheetViews>
    <sheetView showGridLines="0" view="pageBreakPreview" zoomScale="70" zoomScaleNormal="75" zoomScaleSheetLayoutView="70" workbookViewId="0" topLeftCell="A1">
      <selection activeCell="B4" sqref="B4"/>
    </sheetView>
  </sheetViews>
  <sheetFormatPr defaultColWidth="9.00390625" defaultRowHeight="25.5" customHeight="1"/>
  <cols>
    <col min="1" max="1" width="3.875" style="36" customWidth="1"/>
    <col min="2" max="2" width="71.875" style="36" customWidth="1"/>
    <col min="3" max="3" width="16.75390625" style="36" customWidth="1"/>
    <col min="4" max="4" width="2.50390625" style="36" customWidth="1"/>
    <col min="5" max="5" width="2.25390625" style="36" customWidth="1"/>
    <col min="6" max="6" width="16.125" style="36" customWidth="1"/>
    <col min="7" max="7" width="2.375" style="36" customWidth="1"/>
    <col min="8" max="8" width="16.375" style="36" customWidth="1"/>
    <col min="9" max="13" width="9.25390625" style="36" customWidth="1"/>
    <col min="14" max="16" width="10.25390625" style="36" customWidth="1"/>
    <col min="17" max="17" width="13.00390625" style="46" customWidth="1"/>
    <col min="18" max="18" width="13.00390625" style="47" customWidth="1"/>
    <col min="19" max="19" width="13.00390625" style="36" customWidth="1"/>
    <col min="20" max="16384" width="9.75390625" style="8" customWidth="1"/>
  </cols>
  <sheetData>
    <row r="1" spans="1:18" s="2" customFormat="1" ht="25.5" customHeight="1">
      <c r="A1" s="89" t="s">
        <v>62</v>
      </c>
      <c r="H1" s="38"/>
      <c r="R1" s="45"/>
    </row>
    <row r="2" spans="1:18" s="2" customFormat="1" ht="25.5" customHeight="1">
      <c r="A2" s="89"/>
      <c r="H2" s="38"/>
      <c r="R2" s="45"/>
    </row>
    <row r="3" spans="1:19" ht="28.5" customHeight="1">
      <c r="A3" s="1047"/>
      <c r="B3" s="1047"/>
      <c r="C3" s="1047"/>
      <c r="D3" s="1047"/>
      <c r="E3" s="1047"/>
      <c r="F3" s="1047"/>
      <c r="G3" s="1047"/>
      <c r="H3" s="1047"/>
      <c r="I3" s="8"/>
      <c r="J3" s="8"/>
      <c r="K3" s="8"/>
      <c r="L3" s="8"/>
      <c r="M3" s="8"/>
      <c r="N3" s="8"/>
      <c r="O3" s="8"/>
      <c r="P3" s="8"/>
      <c r="Q3" s="8"/>
      <c r="R3" s="8"/>
      <c r="S3" s="8"/>
    </row>
    <row r="4" spans="1:19" ht="21" customHeight="1">
      <c r="A4" s="590" t="s">
        <v>680</v>
      </c>
      <c r="B4" s="8"/>
      <c r="C4" s="8"/>
      <c r="D4" s="8"/>
      <c r="E4" s="8"/>
      <c r="F4" s="8"/>
      <c r="G4" s="8"/>
      <c r="H4" s="8"/>
      <c r="I4" s="8"/>
      <c r="J4" s="8"/>
      <c r="K4" s="8"/>
      <c r="L4" s="8"/>
      <c r="M4" s="8"/>
      <c r="N4" s="8"/>
      <c r="O4" s="8"/>
      <c r="P4" s="8"/>
      <c r="Q4" s="8"/>
      <c r="R4" s="8"/>
      <c r="S4" s="8"/>
    </row>
    <row r="5" spans="1:19" ht="14.25" customHeight="1">
      <c r="A5" s="8"/>
      <c r="B5" s="8"/>
      <c r="C5" s="8"/>
      <c r="D5" s="8"/>
      <c r="E5" s="8"/>
      <c r="F5" s="8"/>
      <c r="G5" s="8"/>
      <c r="H5" s="8"/>
      <c r="I5" s="8"/>
      <c r="J5" s="8"/>
      <c r="K5" s="8"/>
      <c r="L5" s="8"/>
      <c r="M5" s="8"/>
      <c r="N5" s="8"/>
      <c r="O5" s="8"/>
      <c r="P5" s="8"/>
      <c r="Q5" s="8"/>
      <c r="R5" s="8"/>
      <c r="S5" s="8"/>
    </row>
    <row r="6" spans="1:19" ht="19.5" customHeight="1">
      <c r="A6" s="48" t="s">
        <v>485</v>
      </c>
      <c r="B6" s="48" t="s">
        <v>486</v>
      </c>
      <c r="C6" s="8"/>
      <c r="D6" s="8"/>
      <c r="E6" s="8"/>
      <c r="F6" s="8"/>
      <c r="G6" s="8"/>
      <c r="H6" s="8"/>
      <c r="I6" s="8"/>
      <c r="J6" s="8"/>
      <c r="K6" s="8"/>
      <c r="L6" s="8"/>
      <c r="M6" s="8"/>
      <c r="N6" s="8"/>
      <c r="O6" s="8"/>
      <c r="P6" s="8"/>
      <c r="Q6" s="8"/>
      <c r="R6" s="8"/>
      <c r="S6" s="8"/>
    </row>
    <row r="7" spans="1:19" ht="14.25" customHeight="1">
      <c r="A7" s="8"/>
      <c r="B7" s="8"/>
      <c r="C7" s="8"/>
      <c r="D7" s="8"/>
      <c r="E7" s="8"/>
      <c r="F7" s="8"/>
      <c r="G7" s="8"/>
      <c r="H7" s="8"/>
      <c r="I7" s="8"/>
      <c r="J7" s="8"/>
      <c r="K7" s="8"/>
      <c r="L7" s="8"/>
      <c r="M7" s="8"/>
      <c r="N7" s="8"/>
      <c r="O7" s="8"/>
      <c r="P7" s="8"/>
      <c r="Q7" s="8"/>
      <c r="R7" s="8"/>
      <c r="S7" s="8"/>
    </row>
    <row r="8" s="390" customFormat="1" ht="18" customHeight="1" hidden="1"/>
    <row r="9" spans="1:19" ht="51" customHeight="1">
      <c r="A9" s="976" t="s">
        <v>373</v>
      </c>
      <c r="B9" s="976"/>
      <c r="C9" s="976"/>
      <c r="D9" s="976"/>
      <c r="E9" s="976"/>
      <c r="F9" s="976"/>
      <c r="G9" s="976"/>
      <c r="H9" s="976"/>
      <c r="I9" s="8"/>
      <c r="J9" s="8"/>
      <c r="K9" s="8"/>
      <c r="L9" s="8"/>
      <c r="M9" s="8"/>
      <c r="N9" s="8"/>
      <c r="O9" s="8"/>
      <c r="P9" s="8"/>
      <c r="Q9" s="8"/>
      <c r="R9" s="8"/>
      <c r="S9" s="8"/>
    </row>
    <row r="10" spans="1:19" ht="9" customHeight="1">
      <c r="A10" s="8"/>
      <c r="B10" s="8"/>
      <c r="C10" s="8"/>
      <c r="D10" s="8"/>
      <c r="E10" s="8"/>
      <c r="F10" s="8"/>
      <c r="G10" s="8"/>
      <c r="H10" s="8"/>
      <c r="I10" s="8"/>
      <c r="J10" s="8"/>
      <c r="K10" s="8"/>
      <c r="L10" s="8"/>
      <c r="M10" s="8"/>
      <c r="N10" s="8"/>
      <c r="O10" s="8"/>
      <c r="P10" s="8"/>
      <c r="Q10" s="8"/>
      <c r="R10" s="8"/>
      <c r="S10" s="8"/>
    </row>
    <row r="11" spans="1:8" s="390" customFormat="1" ht="60.75" customHeight="1">
      <c r="A11" s="976" t="s">
        <v>327</v>
      </c>
      <c r="B11" s="976"/>
      <c r="C11" s="976"/>
      <c r="D11" s="976"/>
      <c r="E11" s="976"/>
      <c r="F11" s="976"/>
      <c r="G11" s="976"/>
      <c r="H11" s="976"/>
    </row>
    <row r="12" spans="1:3" ht="0.75" customHeight="1">
      <c r="A12" s="8"/>
      <c r="B12" s="8"/>
      <c r="C12" s="8"/>
    </row>
    <row r="13" spans="1:19" ht="15" customHeight="1">
      <c r="A13" s="8"/>
      <c r="B13" s="8"/>
      <c r="C13" s="8"/>
      <c r="D13" s="8"/>
      <c r="E13" s="8"/>
      <c r="F13" s="8"/>
      <c r="G13" s="8"/>
      <c r="H13" s="8"/>
      <c r="I13" s="8"/>
      <c r="J13" s="8"/>
      <c r="K13" s="8"/>
      <c r="L13" s="8"/>
      <c r="M13" s="8"/>
      <c r="N13" s="8"/>
      <c r="O13" s="8"/>
      <c r="P13" s="8"/>
      <c r="Q13" s="8"/>
      <c r="R13" s="8"/>
      <c r="S13" s="8"/>
    </row>
    <row r="14" spans="1:19" ht="42" customHeight="1">
      <c r="A14" s="976" t="s">
        <v>236</v>
      </c>
      <c r="B14" s="1025"/>
      <c r="C14" s="1025"/>
      <c r="D14" s="1025"/>
      <c r="E14" s="1025"/>
      <c r="F14" s="1025"/>
      <c r="G14" s="1025"/>
      <c r="H14" s="1025"/>
      <c r="I14" s="8"/>
      <c r="J14" s="8"/>
      <c r="K14" s="8"/>
      <c r="L14" s="8"/>
      <c r="M14" s="8"/>
      <c r="N14" s="8"/>
      <c r="O14" s="8"/>
      <c r="P14" s="8"/>
      <c r="Q14" s="8"/>
      <c r="R14" s="8"/>
      <c r="S14" s="8"/>
    </row>
    <row r="15" spans="1:19" ht="53.25" customHeight="1">
      <c r="A15" s="976" t="s">
        <v>328</v>
      </c>
      <c r="B15" s="1025"/>
      <c r="C15" s="1025"/>
      <c r="D15" s="1025"/>
      <c r="E15" s="1025"/>
      <c r="F15" s="1025"/>
      <c r="G15" s="1025"/>
      <c r="H15" s="1025"/>
      <c r="I15" s="8"/>
      <c r="J15" s="8"/>
      <c r="K15" s="8"/>
      <c r="L15" s="8"/>
      <c r="M15" s="8"/>
      <c r="N15" s="8"/>
      <c r="O15" s="8"/>
      <c r="P15" s="8"/>
      <c r="Q15" s="8"/>
      <c r="R15" s="8"/>
      <c r="S15" s="8"/>
    </row>
    <row r="16" spans="1:19" ht="42" customHeight="1">
      <c r="A16" s="976" t="s">
        <v>532</v>
      </c>
      <c r="B16" s="1025"/>
      <c r="C16" s="1025"/>
      <c r="D16" s="1025"/>
      <c r="E16" s="1025"/>
      <c r="F16" s="1025"/>
      <c r="G16" s="1025"/>
      <c r="H16" s="1025"/>
      <c r="I16" s="8"/>
      <c r="J16" s="8"/>
      <c r="K16" s="8"/>
      <c r="L16" s="8"/>
      <c r="M16" s="8"/>
      <c r="N16" s="8"/>
      <c r="O16" s="8"/>
      <c r="P16" s="8"/>
      <c r="Q16" s="8"/>
      <c r="R16" s="8"/>
      <c r="S16" s="8"/>
    </row>
    <row r="17" spans="1:19" ht="24" customHeight="1">
      <c r="A17" s="976" t="s">
        <v>96</v>
      </c>
      <c r="B17" s="1025"/>
      <c r="C17" s="1025"/>
      <c r="D17" s="1025"/>
      <c r="E17" s="1025"/>
      <c r="F17" s="1025"/>
      <c r="G17" s="1025"/>
      <c r="H17" s="1025"/>
      <c r="I17" s="8"/>
      <c r="J17" s="8"/>
      <c r="K17" s="8"/>
      <c r="L17" s="8"/>
      <c r="M17" s="8"/>
      <c r="N17" s="8"/>
      <c r="O17" s="8"/>
      <c r="P17" s="8"/>
      <c r="Q17" s="8"/>
      <c r="R17" s="8"/>
      <c r="S17" s="8"/>
    </row>
    <row r="18" spans="1:8" s="890" customFormat="1" ht="24" customHeight="1">
      <c r="A18" s="976" t="s">
        <v>97</v>
      </c>
      <c r="B18" s="976"/>
      <c r="C18" s="976"/>
      <c r="D18" s="976"/>
      <c r="E18" s="976"/>
      <c r="F18" s="976"/>
      <c r="G18" s="976"/>
      <c r="H18" s="976"/>
    </row>
    <row r="19" spans="1:19" ht="24" customHeight="1">
      <c r="A19" s="976" t="s">
        <v>98</v>
      </c>
      <c r="B19" s="1025"/>
      <c r="C19" s="1025"/>
      <c r="D19" s="1025"/>
      <c r="E19" s="1025"/>
      <c r="F19" s="1025"/>
      <c r="G19" s="1025"/>
      <c r="H19" s="1025"/>
      <c r="I19" s="8"/>
      <c r="J19" s="8"/>
      <c r="K19" s="8"/>
      <c r="L19" s="8"/>
      <c r="M19" s="8"/>
      <c r="N19" s="8"/>
      <c r="O19" s="8"/>
      <c r="P19" s="8"/>
      <c r="Q19" s="8"/>
      <c r="R19" s="8"/>
      <c r="S19" s="8"/>
    </row>
    <row r="20" spans="1:19" ht="24" customHeight="1">
      <c r="A20" s="48"/>
      <c r="B20" s="48"/>
      <c r="C20" s="8"/>
      <c r="D20" s="8"/>
      <c r="E20" s="8"/>
      <c r="F20" s="8"/>
      <c r="G20" s="8"/>
      <c r="H20" s="8"/>
      <c r="I20" s="8"/>
      <c r="J20" s="8"/>
      <c r="K20" s="8"/>
      <c r="L20" s="8"/>
      <c r="M20" s="8"/>
      <c r="N20" s="8"/>
      <c r="O20" s="8"/>
      <c r="P20" s="8"/>
      <c r="Q20" s="8"/>
      <c r="R20" s="8"/>
      <c r="S20" s="8"/>
    </row>
    <row r="21" spans="1:19" ht="18">
      <c r="A21" s="48" t="s">
        <v>488</v>
      </c>
      <c r="B21" s="48" t="s">
        <v>169</v>
      </c>
      <c r="C21"/>
      <c r="D21"/>
      <c r="E21"/>
      <c r="F21"/>
      <c r="G21" s="8"/>
      <c r="H21" s="8"/>
      <c r="I21" s="8"/>
      <c r="J21" s="8"/>
      <c r="K21" s="8"/>
      <c r="L21" s="8"/>
      <c r="M21" s="8"/>
      <c r="N21" s="8"/>
      <c r="O21" s="8"/>
      <c r="P21" s="8"/>
      <c r="Q21" s="8"/>
      <c r="R21" s="8"/>
      <c r="S21" s="8"/>
    </row>
    <row r="22" spans="1:19" ht="18" customHeight="1">
      <c r="A22" s="590"/>
      <c r="B22" s="590"/>
      <c r="C22" s="51"/>
      <c r="D22" s="51"/>
      <c r="E22" s="591"/>
      <c r="F22" s="601" t="s">
        <v>468</v>
      </c>
      <c r="G22" s="57"/>
      <c r="H22" s="602" t="s">
        <v>637</v>
      </c>
      <c r="I22" s="8"/>
      <c r="J22" s="8"/>
      <c r="K22" s="8"/>
      <c r="L22" s="8"/>
      <c r="M22" s="8"/>
      <c r="N22" s="8"/>
      <c r="O22" s="8"/>
      <c r="P22" s="8"/>
      <c r="Q22" s="8"/>
      <c r="R22" s="8"/>
      <c r="S22" s="8"/>
    </row>
    <row r="23" spans="1:19" ht="14.25" customHeight="1">
      <c r="A23" s="344"/>
      <c r="B23" s="592"/>
      <c r="C23" s="592"/>
      <c r="D23" s="592"/>
      <c r="E23" s="593"/>
      <c r="F23" s="603" t="s">
        <v>591</v>
      </c>
      <c r="G23" s="106"/>
      <c r="H23" s="146" t="s">
        <v>591</v>
      </c>
      <c r="I23" s="8"/>
      <c r="J23" s="8"/>
      <c r="K23" s="8"/>
      <c r="L23" s="8"/>
      <c r="M23" s="8"/>
      <c r="N23" s="8"/>
      <c r="O23" s="8"/>
      <c r="P23" s="8"/>
      <c r="Q23" s="8"/>
      <c r="R23" s="8"/>
      <c r="S23" s="8"/>
    </row>
    <row r="24" spans="1:19" ht="21" customHeight="1">
      <c r="A24" s="261" t="s">
        <v>479</v>
      </c>
      <c r="B24" s="51"/>
      <c r="C24" s="51"/>
      <c r="D24" s="51"/>
      <c r="E24" s="51"/>
      <c r="F24" s="96"/>
      <c r="G24" s="57"/>
      <c r="H24" s="57"/>
      <c r="I24" s="8"/>
      <c r="J24" s="8"/>
      <c r="K24" s="8"/>
      <c r="L24" s="8"/>
      <c r="M24" s="8"/>
      <c r="N24" s="8"/>
      <c r="O24" s="8"/>
      <c r="P24" s="8"/>
      <c r="Q24" s="8"/>
      <c r="R24" s="8"/>
      <c r="S24" s="8"/>
    </row>
    <row r="25" spans="1:19" ht="21" customHeight="1">
      <c r="A25" s="96" t="s">
        <v>596</v>
      </c>
      <c r="B25" s="96"/>
      <c r="C25" s="51"/>
      <c r="D25" s="51"/>
      <c r="E25" s="595"/>
      <c r="F25" s="147">
        <v>34197</v>
      </c>
      <c r="G25" s="57"/>
      <c r="H25" s="148">
        <v>39296</v>
      </c>
      <c r="I25" s="8"/>
      <c r="J25" s="8"/>
      <c r="K25" s="8"/>
      <c r="L25" s="8"/>
      <c r="M25" s="8"/>
      <c r="N25" s="8"/>
      <c r="O25" s="8"/>
      <c r="P25" s="8"/>
      <c r="Q25" s="8"/>
      <c r="R25" s="8"/>
      <c r="S25" s="8"/>
    </row>
    <row r="26" spans="1:19" ht="21" customHeight="1">
      <c r="A26" s="96" t="s">
        <v>100</v>
      </c>
      <c r="B26" s="96"/>
      <c r="C26" s="51"/>
      <c r="D26" s="51"/>
      <c r="E26" s="595"/>
      <c r="F26" s="147">
        <v>914</v>
      </c>
      <c r="G26" s="57"/>
      <c r="H26" s="148">
        <v>1115</v>
      </c>
      <c r="I26" s="8"/>
      <c r="J26" s="8"/>
      <c r="K26" s="8"/>
      <c r="L26" s="8"/>
      <c r="M26" s="8"/>
      <c r="N26" s="8"/>
      <c r="O26" s="8"/>
      <c r="P26" s="8"/>
      <c r="Q26" s="8"/>
      <c r="R26" s="8"/>
      <c r="S26" s="8"/>
    </row>
    <row r="27" spans="1:19" ht="21" customHeight="1">
      <c r="A27" s="96" t="s">
        <v>606</v>
      </c>
      <c r="B27" s="96"/>
      <c r="C27" s="51"/>
      <c r="D27" s="51"/>
      <c r="E27" s="595"/>
      <c r="F27" s="147">
        <v>1080</v>
      </c>
      <c r="G27" s="57"/>
      <c r="H27" s="148">
        <v>895</v>
      </c>
      <c r="I27" s="8"/>
      <c r="J27" s="8"/>
      <c r="K27" s="8"/>
      <c r="L27" s="8"/>
      <c r="M27" s="8"/>
      <c r="N27" s="8"/>
      <c r="O27" s="8"/>
      <c r="P27" s="8"/>
      <c r="Q27" s="8"/>
      <c r="R27" s="8"/>
      <c r="S27" s="8"/>
    </row>
    <row r="28" spans="1:19" ht="21" customHeight="1">
      <c r="A28" s="96" t="s">
        <v>481</v>
      </c>
      <c r="B28" s="96"/>
      <c r="C28" s="51"/>
      <c r="D28" s="51"/>
      <c r="E28" s="595"/>
      <c r="F28" s="147">
        <v>38</v>
      </c>
      <c r="G28" s="57"/>
      <c r="H28" s="148">
        <v>98</v>
      </c>
      <c r="I28" s="8"/>
      <c r="J28" s="8"/>
      <c r="K28" s="8"/>
      <c r="L28" s="8"/>
      <c r="M28" s="8"/>
      <c r="N28" s="8"/>
      <c r="O28" s="8"/>
      <c r="P28" s="8"/>
      <c r="Q28" s="8"/>
      <c r="R28" s="8"/>
      <c r="S28" s="8"/>
    </row>
    <row r="29" spans="1:19" ht="21" customHeight="1">
      <c r="A29" s="96" t="s">
        <v>170</v>
      </c>
      <c r="B29" s="96"/>
      <c r="C29" s="51"/>
      <c r="D29" s="51"/>
      <c r="E29" s="595"/>
      <c r="F29" s="147">
        <v>-284</v>
      </c>
      <c r="G29" s="57"/>
      <c r="H29" s="148">
        <v>-279</v>
      </c>
      <c r="I29" s="8"/>
      <c r="J29" s="8"/>
      <c r="K29" s="8"/>
      <c r="L29" s="8"/>
      <c r="M29" s="8"/>
      <c r="N29" s="8"/>
      <c r="O29" s="8"/>
      <c r="P29" s="8"/>
      <c r="Q29" s="8"/>
      <c r="R29" s="8"/>
      <c r="S29" s="8"/>
    </row>
    <row r="30" spans="1:19" ht="21" customHeight="1">
      <c r="A30" s="149" t="s">
        <v>319</v>
      </c>
      <c r="B30" s="596"/>
      <c r="C30" s="596"/>
      <c r="D30" s="596"/>
      <c r="E30" s="597"/>
      <c r="F30" s="151">
        <f>SUM(F25:F29)</f>
        <v>35945</v>
      </c>
      <c r="G30" s="152"/>
      <c r="H30" s="152">
        <f>SUM(H25:H29)</f>
        <v>41125</v>
      </c>
      <c r="I30" s="8"/>
      <c r="J30" s="8"/>
      <c r="K30" s="8"/>
      <c r="L30" s="8"/>
      <c r="M30" s="8"/>
      <c r="N30" s="8"/>
      <c r="O30" s="8"/>
      <c r="P30" s="8"/>
      <c r="Q30" s="8"/>
      <c r="R30" s="8"/>
      <c r="S30" s="8"/>
    </row>
    <row r="31" spans="1:19" ht="21" customHeight="1">
      <c r="A31" s="51"/>
      <c r="B31" s="51"/>
      <c r="C31" s="51"/>
      <c r="D31" s="51"/>
      <c r="E31" s="595"/>
      <c r="F31" s="595"/>
      <c r="G31" s="8"/>
      <c r="H31" s="8"/>
      <c r="I31" s="8"/>
      <c r="J31" s="8"/>
      <c r="K31" s="8"/>
      <c r="L31" s="8"/>
      <c r="M31" s="8"/>
      <c r="N31" s="8"/>
      <c r="O31" s="8"/>
      <c r="P31" s="8"/>
      <c r="Q31" s="8"/>
      <c r="R31" s="8"/>
      <c r="S31" s="8"/>
    </row>
    <row r="32" spans="1:19" ht="45" customHeight="1">
      <c r="A32" s="1048" t="s">
        <v>651</v>
      </c>
      <c r="B32" s="1048"/>
      <c r="C32" s="1048"/>
      <c r="D32" s="51"/>
      <c r="E32" s="595"/>
      <c r="F32" s="595"/>
      <c r="G32" s="8"/>
      <c r="H32" s="8"/>
      <c r="I32" s="8"/>
      <c r="J32" s="8"/>
      <c r="K32" s="8"/>
      <c r="L32" s="8"/>
      <c r="M32" s="8"/>
      <c r="N32" s="8"/>
      <c r="O32" s="8"/>
      <c r="P32" s="8"/>
      <c r="Q32" s="8"/>
      <c r="R32" s="8"/>
      <c r="S32" s="8"/>
    </row>
    <row r="33" spans="1:19" ht="18" hidden="1">
      <c r="A33" s="51" t="s">
        <v>187</v>
      </c>
      <c r="B33" s="51"/>
      <c r="C33" s="51"/>
      <c r="D33" s="51"/>
      <c r="E33" s="595"/>
      <c r="F33" s="595"/>
      <c r="G33" s="8"/>
      <c r="H33" s="8"/>
      <c r="I33" s="8"/>
      <c r="J33" s="8"/>
      <c r="K33" s="8"/>
      <c r="L33" s="8"/>
      <c r="M33" s="8"/>
      <c r="N33" s="8"/>
      <c r="O33" s="8"/>
      <c r="P33" s="8"/>
      <c r="Q33" s="8"/>
      <c r="R33" s="8"/>
      <c r="S33" s="8"/>
    </row>
    <row r="34" spans="1:19" ht="33" customHeight="1">
      <c r="A34" s="391" t="s">
        <v>171</v>
      </c>
      <c r="B34" s="385"/>
      <c r="C34" s="385"/>
      <c r="D34" s="96"/>
      <c r="E34" s="148"/>
      <c r="F34" s="147">
        <v>-32162</v>
      </c>
      <c r="G34" s="57"/>
      <c r="H34" s="148">
        <v>-36997</v>
      </c>
      <c r="I34" s="8"/>
      <c r="J34" s="8"/>
      <c r="K34" s="8"/>
      <c r="L34" s="8"/>
      <c r="M34" s="8"/>
      <c r="N34" s="8"/>
      <c r="O34" s="8"/>
      <c r="P34" s="8"/>
      <c r="Q34" s="8"/>
      <c r="R34" s="8"/>
      <c r="S34" s="8"/>
    </row>
    <row r="35" spans="1:19" ht="21" customHeight="1">
      <c r="A35" s="96" t="s">
        <v>480</v>
      </c>
      <c r="B35" s="96"/>
      <c r="C35" s="96"/>
      <c r="D35" s="96"/>
      <c r="E35" s="148"/>
      <c r="F35" s="147">
        <v>-1064</v>
      </c>
      <c r="G35" s="57"/>
      <c r="H35" s="148">
        <v>-1071</v>
      </c>
      <c r="I35" s="8"/>
      <c r="J35" s="8"/>
      <c r="K35" s="8"/>
      <c r="L35" s="8"/>
      <c r="M35" s="8"/>
      <c r="N35" s="8"/>
      <c r="O35" s="8"/>
      <c r="P35" s="8"/>
      <c r="Q35" s="8"/>
      <c r="R35" s="8"/>
      <c r="S35" s="8"/>
    </row>
    <row r="36" spans="1:19" ht="21" customHeight="1">
      <c r="A36" s="96" t="s">
        <v>606</v>
      </c>
      <c r="B36" s="96"/>
      <c r="C36" s="154"/>
      <c r="D36" s="96"/>
      <c r="E36" s="148"/>
      <c r="F36" s="147">
        <v>-797</v>
      </c>
      <c r="G36" s="57"/>
      <c r="H36" s="148">
        <v>-741</v>
      </c>
      <c r="I36" s="8"/>
      <c r="J36" s="8"/>
      <c r="K36" s="8"/>
      <c r="L36" s="8"/>
      <c r="M36" s="8"/>
      <c r="N36" s="8"/>
      <c r="O36" s="8"/>
      <c r="P36" s="8"/>
      <c r="Q36" s="8"/>
      <c r="R36" s="8"/>
      <c r="S36" s="8"/>
    </row>
    <row r="37" spans="1:19" ht="21" customHeight="1">
      <c r="A37" s="96" t="s">
        <v>481</v>
      </c>
      <c r="B37" s="96"/>
      <c r="C37" s="96"/>
      <c r="D37" s="96"/>
      <c r="E37" s="148"/>
      <c r="F37" s="147">
        <v>-135</v>
      </c>
      <c r="G37" s="57"/>
      <c r="H37" s="148">
        <v>-450</v>
      </c>
      <c r="I37" s="8"/>
      <c r="J37" s="8"/>
      <c r="K37" s="8"/>
      <c r="L37" s="8"/>
      <c r="M37" s="8"/>
      <c r="N37" s="8"/>
      <c r="O37" s="8"/>
      <c r="P37" s="8"/>
      <c r="Q37" s="8"/>
      <c r="R37" s="8"/>
      <c r="S37" s="8"/>
    </row>
    <row r="38" spans="1:19" ht="21" customHeight="1">
      <c r="A38" s="96" t="s">
        <v>670</v>
      </c>
      <c r="B38" s="96"/>
      <c r="C38" s="96"/>
      <c r="D38" s="96"/>
      <c r="E38" s="153"/>
      <c r="F38" s="155">
        <v>284</v>
      </c>
      <c r="G38" s="57"/>
      <c r="H38" s="153">
        <v>279</v>
      </c>
      <c r="I38" s="8"/>
      <c r="J38" s="8"/>
      <c r="K38" s="8"/>
      <c r="L38" s="8"/>
      <c r="M38" s="8"/>
      <c r="N38" s="8"/>
      <c r="O38" s="8"/>
      <c r="P38" s="8"/>
      <c r="Q38" s="8"/>
      <c r="R38" s="8"/>
      <c r="S38" s="8"/>
    </row>
    <row r="39" spans="1:19" ht="21" customHeight="1">
      <c r="A39" s="149" t="s">
        <v>482</v>
      </c>
      <c r="B39" s="150"/>
      <c r="C39" s="150"/>
      <c r="D39" s="150"/>
      <c r="E39" s="152"/>
      <c r="F39" s="151">
        <f>SUM(F33:F38)</f>
        <v>-33874</v>
      </c>
      <c r="G39" s="152"/>
      <c r="H39" s="152">
        <f>SUM(H33:H38)</f>
        <v>-38980</v>
      </c>
      <c r="I39" s="8"/>
      <c r="J39" s="8"/>
      <c r="K39" s="8"/>
      <c r="L39" s="8"/>
      <c r="M39" s="8"/>
      <c r="N39" s="8"/>
      <c r="O39" s="8"/>
      <c r="P39" s="8"/>
      <c r="Q39" s="8"/>
      <c r="R39" s="8"/>
      <c r="S39" s="8"/>
    </row>
    <row r="40" spans="1:19" ht="11.25" customHeight="1">
      <c r="A40" s="261"/>
      <c r="B40" s="96"/>
      <c r="C40" s="96"/>
      <c r="D40" s="96"/>
      <c r="E40" s="153"/>
      <c r="F40" s="155"/>
      <c r="G40" s="57"/>
      <c r="H40" s="57"/>
      <c r="I40" s="8"/>
      <c r="J40" s="8"/>
      <c r="K40" s="8"/>
      <c r="L40" s="8"/>
      <c r="M40" s="8"/>
      <c r="N40" s="8"/>
      <c r="O40" s="8"/>
      <c r="P40" s="8"/>
      <c r="Q40" s="8"/>
      <c r="R40" s="8"/>
      <c r="S40" s="8"/>
    </row>
    <row r="41" spans="1:19" ht="21" customHeight="1">
      <c r="A41" s="112" t="s">
        <v>284</v>
      </c>
      <c r="B41" s="96"/>
      <c r="C41" s="96"/>
      <c r="D41" s="96"/>
      <c r="E41" s="153"/>
      <c r="F41" s="155"/>
      <c r="G41" s="57"/>
      <c r="H41" s="57"/>
      <c r="I41" s="8"/>
      <c r="J41" s="8"/>
      <c r="K41" s="8"/>
      <c r="L41" s="8"/>
      <c r="M41" s="8"/>
      <c r="N41" s="8"/>
      <c r="O41" s="8"/>
      <c r="P41" s="8"/>
      <c r="Q41" s="8"/>
      <c r="R41" s="8"/>
      <c r="S41" s="8"/>
    </row>
    <row r="42" spans="1:19" ht="21" customHeight="1">
      <c r="A42" s="96" t="s">
        <v>626</v>
      </c>
      <c r="B42" s="96"/>
      <c r="C42" s="96"/>
      <c r="D42" s="96"/>
      <c r="E42" s="153"/>
      <c r="F42" s="155">
        <v>2035</v>
      </c>
      <c r="G42" s="57"/>
      <c r="H42" s="153">
        <f>H25+H34</f>
        <v>2299</v>
      </c>
      <c r="I42" s="8"/>
      <c r="J42" s="8"/>
      <c r="K42" s="8"/>
      <c r="L42" s="8"/>
      <c r="M42" s="8"/>
      <c r="N42" s="8"/>
      <c r="O42" s="8"/>
      <c r="P42" s="8"/>
      <c r="Q42" s="8"/>
      <c r="R42" s="8"/>
      <c r="S42" s="8"/>
    </row>
    <row r="43" spans="1:19" ht="21" customHeight="1">
      <c r="A43" s="96" t="s">
        <v>99</v>
      </c>
      <c r="B43" s="96"/>
      <c r="C43" s="96"/>
      <c r="D43" s="96"/>
      <c r="E43" s="153"/>
      <c r="F43" s="155">
        <v>-150</v>
      </c>
      <c r="G43" s="57"/>
      <c r="H43" s="153">
        <f>H26+H35</f>
        <v>44</v>
      </c>
      <c r="I43" s="8"/>
      <c r="J43" s="8"/>
      <c r="K43" s="8"/>
      <c r="L43" s="8"/>
      <c r="M43" s="8"/>
      <c r="N43" s="8"/>
      <c r="O43" s="8"/>
      <c r="P43" s="8"/>
      <c r="Q43" s="8"/>
      <c r="R43" s="8"/>
      <c r="S43" s="8"/>
    </row>
    <row r="44" spans="1:19" ht="21" customHeight="1">
      <c r="A44" s="96" t="s">
        <v>606</v>
      </c>
      <c r="B44" s="96"/>
      <c r="C44" s="96"/>
      <c r="D44" s="96"/>
      <c r="E44" s="153"/>
      <c r="F44" s="155">
        <v>283</v>
      </c>
      <c r="G44" s="57"/>
      <c r="H44" s="153">
        <f>H27+H36</f>
        <v>154</v>
      </c>
      <c r="I44" s="8"/>
      <c r="J44" s="8"/>
      <c r="K44" s="8"/>
      <c r="L44" s="8"/>
      <c r="M44" s="8"/>
      <c r="N44" s="8"/>
      <c r="O44" s="8"/>
      <c r="P44" s="8"/>
      <c r="Q44" s="8"/>
      <c r="R44" s="8"/>
      <c r="S44" s="8"/>
    </row>
    <row r="45" spans="1:19" ht="18.75" customHeight="1">
      <c r="A45" s="145" t="s">
        <v>481</v>
      </c>
      <c r="B45" s="145"/>
      <c r="C45" s="145"/>
      <c r="D45" s="145"/>
      <c r="E45" s="236"/>
      <c r="F45" s="235">
        <v>-97</v>
      </c>
      <c r="G45" s="236"/>
      <c r="H45" s="236">
        <f>H28+H37</f>
        <v>-352</v>
      </c>
      <c r="I45" s="8"/>
      <c r="J45" s="8"/>
      <c r="K45" s="8"/>
      <c r="L45" s="8"/>
      <c r="M45" s="8"/>
      <c r="N45" s="8"/>
      <c r="O45" s="8"/>
      <c r="P45" s="8"/>
      <c r="Q45" s="8"/>
      <c r="R45" s="8"/>
      <c r="S45" s="8"/>
    </row>
    <row r="46" spans="1:19" ht="3" customHeight="1">
      <c r="A46" s="112"/>
      <c r="B46" s="96"/>
      <c r="C46" s="96"/>
      <c r="D46" s="96"/>
      <c r="E46" s="153"/>
      <c r="F46" s="155"/>
      <c r="G46" s="57"/>
      <c r="H46" s="153"/>
      <c r="I46" s="8"/>
      <c r="J46" s="8"/>
      <c r="K46" s="8"/>
      <c r="L46" s="8"/>
      <c r="M46" s="8"/>
      <c r="N46" s="8"/>
      <c r="O46" s="8"/>
      <c r="P46" s="8"/>
      <c r="Q46" s="8"/>
      <c r="R46" s="8"/>
      <c r="S46" s="8"/>
    </row>
    <row r="47" spans="1:19" ht="18.75" customHeight="1">
      <c r="A47" s="1049" t="s">
        <v>101</v>
      </c>
      <c r="B47" s="974"/>
      <c r="C47" s="974"/>
      <c r="D47" s="974"/>
      <c r="E47" s="155"/>
      <c r="F47" s="155">
        <f>SUM(F42:F45)</f>
        <v>2071</v>
      </c>
      <c r="G47" s="153"/>
      <c r="H47" s="153">
        <f>SUM(H42:H45)</f>
        <v>2145</v>
      </c>
      <c r="I47" s="8"/>
      <c r="J47" s="8"/>
      <c r="K47" s="8"/>
      <c r="L47" s="8"/>
      <c r="M47" s="8"/>
      <c r="N47" s="8"/>
      <c r="O47" s="8"/>
      <c r="P47" s="8"/>
      <c r="Q47" s="8"/>
      <c r="R47" s="8"/>
      <c r="S47" s="8"/>
    </row>
    <row r="48" spans="1:19" ht="21" customHeight="1">
      <c r="A48" s="145" t="s">
        <v>178</v>
      </c>
      <c r="B48" s="145"/>
      <c r="C48" s="145"/>
      <c r="D48" s="145"/>
      <c r="E48" s="236"/>
      <c r="F48" s="235">
        <v>-849</v>
      </c>
      <c r="G48" s="236"/>
      <c r="H48" s="236">
        <v>-1147</v>
      </c>
      <c r="I48" s="8"/>
      <c r="J48" s="8"/>
      <c r="K48" s="8"/>
      <c r="L48" s="8"/>
      <c r="M48" s="8"/>
      <c r="N48" s="8"/>
      <c r="O48" s="8"/>
      <c r="P48" s="8"/>
      <c r="Q48" s="8"/>
      <c r="R48" s="8"/>
      <c r="S48" s="8"/>
    </row>
    <row r="49" spans="1:19" ht="21" customHeight="1">
      <c r="A49" s="96" t="s">
        <v>285</v>
      </c>
      <c r="B49" s="96"/>
      <c r="C49" s="96"/>
      <c r="D49" s="96"/>
      <c r="E49" s="153"/>
      <c r="F49" s="155">
        <f>SUM(F47:F48)</f>
        <v>1222</v>
      </c>
      <c r="G49" s="153"/>
      <c r="H49" s="153">
        <f>SUM(H47:H48)</f>
        <v>998</v>
      </c>
      <c r="I49" s="8"/>
      <c r="J49" s="8"/>
      <c r="K49" s="8"/>
      <c r="L49" s="8"/>
      <c r="M49" s="8"/>
      <c r="N49" s="8"/>
      <c r="O49" s="8"/>
      <c r="P49" s="8"/>
      <c r="Q49" s="8"/>
      <c r="R49" s="8"/>
      <c r="S49" s="8"/>
    </row>
    <row r="50" spans="1:19" ht="21" customHeight="1">
      <c r="A50" s="129" t="s">
        <v>183</v>
      </c>
      <c r="B50" s="96"/>
      <c r="C50" s="96"/>
      <c r="D50" s="96"/>
      <c r="E50" s="148"/>
      <c r="F50" s="147">
        <v>-347</v>
      </c>
      <c r="G50" s="148"/>
      <c r="H50" s="148">
        <v>-241</v>
      </c>
      <c r="I50" s="8"/>
      <c r="J50" s="8"/>
      <c r="K50" s="8"/>
      <c r="L50" s="8"/>
      <c r="M50" s="8"/>
      <c r="N50" s="8"/>
      <c r="O50" s="8"/>
      <c r="P50" s="8"/>
      <c r="Q50" s="8"/>
      <c r="R50" s="8"/>
      <c r="S50" s="8"/>
    </row>
    <row r="51" spans="1:19" ht="21" customHeight="1" thickBot="1">
      <c r="A51" s="604" t="s">
        <v>491</v>
      </c>
      <c r="B51" s="605"/>
      <c r="C51" s="605"/>
      <c r="D51" s="605"/>
      <c r="E51" s="340"/>
      <c r="F51" s="353">
        <f>SUM(F49:F50)</f>
        <v>875</v>
      </c>
      <c r="G51" s="340"/>
      <c r="H51" s="340">
        <f>SUM(H49:H50)</f>
        <v>757</v>
      </c>
      <c r="I51" s="8"/>
      <c r="J51" s="8"/>
      <c r="K51" s="8"/>
      <c r="L51" s="8"/>
      <c r="M51" s="8"/>
      <c r="N51" s="8"/>
      <c r="O51" s="8"/>
      <c r="P51" s="8"/>
      <c r="Q51" s="8"/>
      <c r="R51" s="8"/>
      <c r="S51" s="8"/>
    </row>
    <row r="52" spans="1:19" ht="8.25" customHeight="1">
      <c r="A52" s="96"/>
      <c r="B52" s="261"/>
      <c r="C52" s="96"/>
      <c r="D52" s="96"/>
      <c r="E52" s="96"/>
      <c r="F52" s="96"/>
      <c r="G52" s="57"/>
      <c r="H52" s="57"/>
      <c r="I52" s="8"/>
      <c r="J52" s="8"/>
      <c r="K52" s="8"/>
      <c r="L52" s="8"/>
      <c r="M52" s="8"/>
      <c r="N52" s="8"/>
      <c r="O52" s="8"/>
      <c r="P52" s="8"/>
      <c r="Q52" s="8"/>
      <c r="R52" s="8"/>
      <c r="S52" s="8"/>
    </row>
    <row r="53" spans="1:19" ht="21" customHeight="1">
      <c r="A53" s="112" t="s">
        <v>286</v>
      </c>
      <c r="B53" s="261"/>
      <c r="C53" s="96"/>
      <c r="D53" s="96"/>
      <c r="E53" s="96"/>
      <c r="F53" s="96"/>
      <c r="G53" s="57"/>
      <c r="H53" s="57"/>
      <c r="I53" s="8"/>
      <c r="J53" s="8"/>
      <c r="K53" s="8"/>
      <c r="L53" s="8"/>
      <c r="M53" s="8"/>
      <c r="N53" s="8"/>
      <c r="O53" s="8"/>
      <c r="P53" s="8"/>
      <c r="Q53" s="8"/>
      <c r="R53" s="8"/>
      <c r="S53" s="8"/>
    </row>
    <row r="54" spans="1:19" ht="21" customHeight="1">
      <c r="A54" s="96" t="s">
        <v>480</v>
      </c>
      <c r="B54" s="261"/>
      <c r="C54" s="96"/>
      <c r="D54" s="96"/>
      <c r="E54" s="96"/>
      <c r="F54" s="875">
        <v>0</v>
      </c>
      <c r="G54" s="236"/>
      <c r="H54" s="236">
        <v>3</v>
      </c>
      <c r="I54" s="8"/>
      <c r="J54" s="8"/>
      <c r="K54" s="8"/>
      <c r="L54" s="8"/>
      <c r="M54" s="8"/>
      <c r="N54" s="8"/>
      <c r="O54" s="8"/>
      <c r="P54" s="8"/>
      <c r="Q54" s="8"/>
      <c r="R54" s="8"/>
      <c r="S54" s="8"/>
    </row>
    <row r="55" spans="1:19" ht="21" customHeight="1" thickBot="1">
      <c r="A55" s="606" t="s">
        <v>476</v>
      </c>
      <c r="B55" s="606"/>
      <c r="C55" s="605"/>
      <c r="D55" s="605"/>
      <c r="E55" s="607"/>
      <c r="F55" s="869">
        <f>F54+F51</f>
        <v>875</v>
      </c>
      <c r="G55" s="607"/>
      <c r="H55" s="607">
        <f>H54+H51</f>
        <v>760</v>
      </c>
      <c r="I55" s="8"/>
      <c r="J55" s="8"/>
      <c r="K55" s="8"/>
      <c r="L55" s="8"/>
      <c r="M55" s="8"/>
      <c r="N55" s="8"/>
      <c r="O55" s="8"/>
      <c r="P55" s="8"/>
      <c r="Q55" s="8"/>
      <c r="R55" s="8"/>
      <c r="S55" s="8"/>
    </row>
    <row r="56" spans="1:19" ht="11.25" customHeight="1">
      <c r="A56" s="51"/>
      <c r="B56" s="594"/>
      <c r="C56" s="51"/>
      <c r="D56" s="51"/>
      <c r="E56" s="51"/>
      <c r="F56" s="51"/>
      <c r="G56" s="8"/>
      <c r="H56" s="8"/>
      <c r="I56" s="8"/>
      <c r="J56" s="8"/>
      <c r="K56" s="8"/>
      <c r="L56" s="8"/>
      <c r="M56" s="8"/>
      <c r="N56" s="8"/>
      <c r="O56" s="8"/>
      <c r="P56" s="8"/>
      <c r="Q56" s="8"/>
      <c r="R56" s="8"/>
      <c r="S56" s="8"/>
    </row>
    <row r="57" spans="1:19" ht="42" customHeight="1">
      <c r="A57" s="963" t="s">
        <v>374</v>
      </c>
      <c r="B57" s="963"/>
      <c r="C57" s="963"/>
      <c r="D57" s="963"/>
      <c r="E57" s="963"/>
      <c r="F57" s="963"/>
      <c r="G57" s="963"/>
      <c r="H57" s="963"/>
      <c r="I57" s="8"/>
      <c r="J57" s="8"/>
      <c r="K57" s="8"/>
      <c r="L57" s="8"/>
      <c r="M57" s="8"/>
      <c r="N57" s="8"/>
      <c r="O57" s="8"/>
      <c r="P57" s="8"/>
      <c r="Q57" s="8"/>
      <c r="R57" s="8"/>
      <c r="S57" s="8"/>
    </row>
    <row r="58" spans="1:19" ht="29.25" customHeight="1">
      <c r="A58" s="971" t="s">
        <v>102</v>
      </c>
      <c r="B58" s="971"/>
      <c r="C58" s="971"/>
      <c r="D58" s="971"/>
      <c r="E58" s="971"/>
      <c r="F58" s="971"/>
      <c r="G58" s="971"/>
      <c r="H58" s="971"/>
      <c r="I58" s="8"/>
      <c r="J58" s="8"/>
      <c r="K58" s="8"/>
      <c r="L58" s="8"/>
      <c r="M58" s="8"/>
      <c r="N58" s="8"/>
      <c r="O58" s="8"/>
      <c r="P58" s="8"/>
      <c r="Q58" s="8"/>
      <c r="R58" s="8"/>
      <c r="S58" s="8"/>
    </row>
    <row r="59" spans="1:19" ht="21" customHeight="1">
      <c r="A59" s="8"/>
      <c r="B59" s="8"/>
      <c r="C59" s="8"/>
      <c r="D59" s="8"/>
      <c r="E59" s="8"/>
      <c r="F59" s="8"/>
      <c r="G59" s="8"/>
      <c r="H59" s="8"/>
      <c r="I59" s="8"/>
      <c r="J59" s="8"/>
      <c r="K59" s="8"/>
      <c r="L59" s="8"/>
      <c r="M59" s="8"/>
      <c r="N59" s="8"/>
      <c r="O59" s="8"/>
      <c r="P59" s="8"/>
      <c r="Q59" s="8"/>
      <c r="R59" s="8"/>
      <c r="S59" s="8"/>
    </row>
    <row r="60" spans="1:19" ht="21" customHeight="1">
      <c r="A60" s="8"/>
      <c r="B60" s="8"/>
      <c r="C60" s="8"/>
      <c r="D60" s="8"/>
      <c r="E60" s="8"/>
      <c r="F60" s="8"/>
      <c r="G60" s="8"/>
      <c r="H60" s="8"/>
      <c r="I60" s="8"/>
      <c r="J60" s="8"/>
      <c r="K60" s="8"/>
      <c r="L60" s="8"/>
      <c r="M60" s="8"/>
      <c r="N60" s="8"/>
      <c r="O60" s="8"/>
      <c r="P60" s="8"/>
      <c r="Q60" s="8"/>
      <c r="R60" s="8"/>
      <c r="S60" s="8"/>
    </row>
    <row r="61" spans="1:19" ht="21" customHeight="1">
      <c r="A61" s="8"/>
      <c r="B61" s="8"/>
      <c r="C61" s="8"/>
      <c r="D61" s="8"/>
      <c r="E61" s="8"/>
      <c r="F61" s="8"/>
      <c r="G61" s="8"/>
      <c r="H61" s="8"/>
      <c r="I61" s="8"/>
      <c r="J61" s="8"/>
      <c r="K61" s="8"/>
      <c r="L61" s="8"/>
      <c r="M61" s="8"/>
      <c r="N61" s="8"/>
      <c r="O61" s="8"/>
      <c r="P61" s="8"/>
      <c r="Q61" s="8"/>
      <c r="R61" s="8"/>
      <c r="S61" s="8"/>
    </row>
    <row r="62" spans="1:19" ht="21" customHeight="1">
      <c r="A62" s="8"/>
      <c r="B62" s="8"/>
      <c r="C62" s="8"/>
      <c r="D62" s="8"/>
      <c r="E62" s="8"/>
      <c r="F62" s="8"/>
      <c r="G62" s="8"/>
      <c r="H62" s="8"/>
      <c r="I62" s="8"/>
      <c r="J62" s="8"/>
      <c r="K62" s="8"/>
      <c r="L62" s="8"/>
      <c r="M62" s="8"/>
      <c r="N62" s="8"/>
      <c r="O62" s="8"/>
      <c r="P62" s="8"/>
      <c r="Q62" s="8"/>
      <c r="R62" s="8"/>
      <c r="S62" s="8"/>
    </row>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sheetData>
  <mergeCells count="13">
    <mergeCell ref="A58:H58"/>
    <mergeCell ref="A9:H9"/>
    <mergeCell ref="A11:H11"/>
    <mergeCell ref="A14:H14"/>
    <mergeCell ref="A15:H15"/>
    <mergeCell ref="A17:H17"/>
    <mergeCell ref="A16:H16"/>
    <mergeCell ref="A19:H19"/>
    <mergeCell ref="A57:H57"/>
    <mergeCell ref="A3:H3"/>
    <mergeCell ref="A32:C32"/>
    <mergeCell ref="A47:D47"/>
    <mergeCell ref="A18:H18"/>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sheetPr>
    <pageSetUpPr fitToPage="1"/>
  </sheetPr>
  <dimension ref="A1:O175"/>
  <sheetViews>
    <sheetView showGridLines="0" view="pageBreakPreview" zoomScale="60" zoomScaleNormal="75" workbookViewId="0" topLeftCell="A76">
      <selection activeCell="B4" sqref="B4"/>
    </sheetView>
  </sheetViews>
  <sheetFormatPr defaultColWidth="9.00390625" defaultRowHeight="14.25"/>
  <cols>
    <col min="1" max="1" width="5.625" style="0" customWidth="1"/>
    <col min="2" max="2" width="118.00390625" style="0" customWidth="1"/>
    <col min="3" max="3" width="17.75390625" style="0" customWidth="1"/>
    <col min="4" max="4" width="6.125" style="0" customWidth="1"/>
    <col min="5" max="5" width="15.25390625" style="0" customWidth="1"/>
    <col min="6" max="6" width="2.375" style="0" customWidth="1"/>
    <col min="7" max="7" width="16.00390625" style="0" customWidth="1"/>
    <col min="8" max="8" width="13.625" style="0" customWidth="1"/>
  </cols>
  <sheetData>
    <row r="1" ht="21" customHeight="1">
      <c r="A1" s="89" t="s">
        <v>62</v>
      </c>
    </row>
    <row r="2" ht="21" customHeight="1">
      <c r="A2" s="89"/>
    </row>
    <row r="3" ht="15" customHeight="1">
      <c r="A3" s="520"/>
    </row>
    <row r="4" ht="22.5" customHeight="1">
      <c r="A4" s="590" t="s">
        <v>76</v>
      </c>
    </row>
    <row r="5" ht="18" customHeight="1">
      <c r="A5" s="590"/>
    </row>
    <row r="6" spans="1:5" ht="20.25">
      <c r="A6" s="608" t="s">
        <v>662</v>
      </c>
      <c r="B6" s="608" t="s">
        <v>287</v>
      </c>
      <c r="C6" s="2"/>
      <c r="D6" s="2"/>
      <c r="E6" s="2"/>
    </row>
    <row r="7" spans="1:5" ht="20.25">
      <c r="A7" s="609"/>
      <c r="B7" s="610"/>
      <c r="C7" s="8"/>
      <c r="D7" s="8"/>
      <c r="E7" s="8"/>
    </row>
    <row r="8" spans="1:5" ht="18">
      <c r="A8" s="8"/>
      <c r="B8" s="8"/>
      <c r="C8" s="649" t="s">
        <v>468</v>
      </c>
      <c r="D8" s="611"/>
      <c r="E8" s="651" t="s">
        <v>637</v>
      </c>
    </row>
    <row r="9" spans="1:8" ht="18.75" thickBot="1">
      <c r="A9" s="613" t="s">
        <v>652</v>
      </c>
      <c r="B9" s="614"/>
      <c r="C9" s="650" t="s">
        <v>591</v>
      </c>
      <c r="D9" s="615"/>
      <c r="E9" s="616" t="s">
        <v>591</v>
      </c>
      <c r="H9" s="51"/>
    </row>
    <row r="10" spans="1:8" ht="18">
      <c r="A10" s="36"/>
      <c r="B10" s="36"/>
      <c r="C10" s="36"/>
      <c r="D10" s="36"/>
      <c r="E10" s="36"/>
      <c r="H10" s="36"/>
    </row>
    <row r="11" spans="1:8" ht="18">
      <c r="A11" s="37" t="s">
        <v>645</v>
      </c>
      <c r="B11" s="36"/>
      <c r="C11" s="36"/>
      <c r="D11" s="36"/>
      <c r="E11" s="36"/>
      <c r="H11" s="36"/>
    </row>
    <row r="12" spans="1:8" ht="23.25" customHeight="1">
      <c r="A12" s="36" t="s">
        <v>125</v>
      </c>
      <c r="B12" s="36"/>
      <c r="C12" s="617">
        <v>500</v>
      </c>
      <c r="D12" s="617"/>
      <c r="E12" s="618">
        <v>400</v>
      </c>
      <c r="H12" s="36"/>
    </row>
    <row r="13" spans="1:8" ht="23.25" customHeight="1">
      <c r="A13" s="36" t="s">
        <v>614</v>
      </c>
      <c r="B13" s="36"/>
      <c r="C13" s="617">
        <v>204</v>
      </c>
      <c r="D13" s="617"/>
      <c r="E13" s="618">
        <v>163</v>
      </c>
      <c r="H13" s="36"/>
    </row>
    <row r="14" spans="1:8" ht="23.25" customHeight="1">
      <c r="A14" s="36" t="s">
        <v>615</v>
      </c>
      <c r="B14" s="36"/>
      <c r="C14" s="617">
        <v>-145</v>
      </c>
      <c r="D14" s="617"/>
      <c r="E14" s="618">
        <v>44</v>
      </c>
      <c r="H14" s="36"/>
    </row>
    <row r="15" spans="1:8" ht="23.25" customHeight="1">
      <c r="A15" s="345" t="s">
        <v>450</v>
      </c>
      <c r="B15" s="345"/>
      <c r="C15" s="619">
        <f>SUM(C12:C14)</f>
        <v>559</v>
      </c>
      <c r="D15" s="619"/>
      <c r="E15" s="620">
        <f>SUM(E12:E14)</f>
        <v>607</v>
      </c>
      <c r="H15" s="36"/>
    </row>
    <row r="16" spans="1:8" ht="23.25" customHeight="1">
      <c r="A16" s="37" t="s">
        <v>616</v>
      </c>
      <c r="B16" s="36"/>
      <c r="C16" s="617"/>
      <c r="D16" s="617"/>
      <c r="E16" s="618"/>
      <c r="H16" s="36"/>
    </row>
    <row r="17" spans="1:8" ht="23.25" customHeight="1">
      <c r="A17" s="36" t="s">
        <v>517</v>
      </c>
      <c r="B17" s="36"/>
      <c r="C17" s="617">
        <v>398</v>
      </c>
      <c r="D17" s="617"/>
      <c r="E17" s="618">
        <v>348</v>
      </c>
      <c r="H17" s="36"/>
    </row>
    <row r="18" spans="1:8" ht="23.25" customHeight="1">
      <c r="A18" s="36" t="s">
        <v>606</v>
      </c>
      <c r="B18" s="36"/>
      <c r="C18" s="617">
        <v>18</v>
      </c>
      <c r="D18" s="617"/>
      <c r="E18" s="618">
        <v>24</v>
      </c>
      <c r="H18" s="36"/>
    </row>
    <row r="19" spans="1:8" ht="18" customHeight="1">
      <c r="A19" s="36" t="s">
        <v>660</v>
      </c>
      <c r="B19" s="36"/>
      <c r="C19" s="617">
        <v>-8</v>
      </c>
      <c r="D19" s="617"/>
      <c r="E19" s="618">
        <v>-10</v>
      </c>
      <c r="H19" s="51"/>
    </row>
    <row r="20" spans="1:8" ht="23.25" customHeight="1">
      <c r="A20" s="345" t="s">
        <v>450</v>
      </c>
      <c r="B20" s="345"/>
      <c r="C20" s="619">
        <f>SUM(C17:C19)</f>
        <v>408</v>
      </c>
      <c r="D20" s="619"/>
      <c r="E20" s="620">
        <f>SUM(E17:E19)</f>
        <v>362</v>
      </c>
      <c r="H20" s="36"/>
    </row>
    <row r="21" spans="1:8" ht="15" customHeight="1">
      <c r="A21" s="37" t="s">
        <v>617</v>
      </c>
      <c r="B21" s="36"/>
      <c r="C21" s="617"/>
      <c r="D21" s="617"/>
      <c r="E21" s="618"/>
      <c r="H21" s="36"/>
    </row>
    <row r="22" spans="1:8" ht="24.75" customHeight="1">
      <c r="A22" s="36" t="s">
        <v>126</v>
      </c>
      <c r="B22" s="36"/>
      <c r="C22" s="617">
        <v>189</v>
      </c>
      <c r="D22" s="617"/>
      <c r="E22" s="618">
        <v>195</v>
      </c>
      <c r="H22" s="36"/>
    </row>
    <row r="23" spans="1:8" ht="23.25" customHeight="1">
      <c r="A23" s="36" t="s">
        <v>186</v>
      </c>
      <c r="B23" s="36"/>
      <c r="C23" s="617">
        <v>50</v>
      </c>
      <c r="D23" s="617"/>
      <c r="E23" s="618">
        <v>12</v>
      </c>
      <c r="H23" s="36"/>
    </row>
    <row r="24" spans="1:8" ht="23.25" customHeight="1">
      <c r="A24" s="36" t="s">
        <v>654</v>
      </c>
      <c r="B24" s="36"/>
      <c r="C24" s="617">
        <v>-15</v>
      </c>
      <c r="D24" s="617"/>
      <c r="E24" s="618">
        <v>-20</v>
      </c>
      <c r="H24" s="36"/>
    </row>
    <row r="25" spans="1:8" ht="23.25" customHeight="1">
      <c r="A25" s="345" t="s">
        <v>450</v>
      </c>
      <c r="B25" s="345"/>
      <c r="C25" s="619">
        <f>SUM(C22:C24)</f>
        <v>224</v>
      </c>
      <c r="D25" s="619"/>
      <c r="E25" s="620">
        <f>SUM(E22:E24)</f>
        <v>187</v>
      </c>
      <c r="H25" s="36"/>
    </row>
    <row r="26" spans="1:8" ht="23.25" customHeight="1">
      <c r="A26" s="37" t="s">
        <v>103</v>
      </c>
      <c r="B26" s="36"/>
      <c r="C26" s="617"/>
      <c r="D26" s="617"/>
      <c r="E26" s="618"/>
      <c r="H26" s="36"/>
    </row>
    <row r="27" spans="1:8" ht="23.25" customHeight="1">
      <c r="A27" s="36" t="s">
        <v>600</v>
      </c>
      <c r="B27" s="36"/>
      <c r="C27" s="617">
        <v>58</v>
      </c>
      <c r="D27" s="617"/>
      <c r="E27" s="618">
        <v>87</v>
      </c>
      <c r="H27" s="36"/>
    </row>
    <row r="28" spans="1:8" ht="24" customHeight="1">
      <c r="A28" s="36" t="s">
        <v>601</v>
      </c>
      <c r="B28" s="36"/>
      <c r="C28" s="617">
        <v>-177</v>
      </c>
      <c r="D28" s="617"/>
      <c r="E28" s="618">
        <v>-175</v>
      </c>
      <c r="H28" s="36"/>
    </row>
    <row r="29" spans="1:8" ht="23.25" customHeight="1">
      <c r="A29" s="36" t="s">
        <v>602</v>
      </c>
      <c r="B29" s="36"/>
      <c r="C29" s="617"/>
      <c r="D29" s="617"/>
      <c r="E29" s="618"/>
      <c r="H29" s="36"/>
    </row>
    <row r="30" spans="1:8" ht="23.25" customHeight="1">
      <c r="A30" s="36"/>
      <c r="B30" s="36" t="s">
        <v>622</v>
      </c>
      <c r="C30" s="617">
        <v>-83</v>
      </c>
      <c r="D30" s="617"/>
      <c r="E30" s="618">
        <v>-70</v>
      </c>
      <c r="H30" s="36"/>
    </row>
    <row r="31" spans="1:8" ht="23.25" customHeight="1">
      <c r="A31" s="36"/>
      <c r="B31" s="36" t="s">
        <v>623</v>
      </c>
      <c r="C31" s="617">
        <v>-36</v>
      </c>
      <c r="D31" s="617"/>
      <c r="E31" s="618">
        <v>-30</v>
      </c>
      <c r="H31" s="36"/>
    </row>
    <row r="32" spans="1:8" ht="23.25" customHeight="1">
      <c r="A32" s="8" t="s">
        <v>546</v>
      </c>
      <c r="B32" s="36"/>
      <c r="C32" s="617">
        <v>-10</v>
      </c>
      <c r="D32" s="617"/>
      <c r="E32" s="618">
        <v>-11</v>
      </c>
      <c r="H32" s="36"/>
    </row>
    <row r="33" spans="1:8" ht="23.25" customHeight="1">
      <c r="A33" s="345" t="s">
        <v>450</v>
      </c>
      <c r="B33" s="345"/>
      <c r="C33" s="619">
        <f>SUM(C27:C32)</f>
        <v>-248</v>
      </c>
      <c r="D33" s="619"/>
      <c r="E33" s="620">
        <f>SUM(E27:E32)</f>
        <v>-199</v>
      </c>
      <c r="H33" s="36"/>
    </row>
    <row r="34" spans="1:8" ht="15" customHeight="1">
      <c r="A34" s="36"/>
      <c r="B34" s="36"/>
      <c r="C34" s="617"/>
      <c r="D34" s="617"/>
      <c r="E34" s="618"/>
      <c r="H34" s="36"/>
    </row>
    <row r="35" spans="1:8" ht="24.75" customHeight="1">
      <c r="A35" s="621" t="s">
        <v>288</v>
      </c>
      <c r="B35" s="622"/>
      <c r="C35" s="623">
        <v>-50</v>
      </c>
      <c r="D35" s="623"/>
      <c r="E35" s="624">
        <v>0</v>
      </c>
      <c r="H35" s="36"/>
    </row>
    <row r="36" spans="1:8" ht="25.5" customHeight="1">
      <c r="A36" s="1050" t="s">
        <v>184</v>
      </c>
      <c r="B36" s="1050"/>
      <c r="C36" s="913">
        <f>C15+C20+C25+C33+C35</f>
        <v>893</v>
      </c>
      <c r="D36" s="913"/>
      <c r="E36" s="914">
        <f>E15+E20+E25+E33+E35</f>
        <v>957</v>
      </c>
      <c r="H36" s="36"/>
    </row>
    <row r="37" spans="1:8" ht="24" customHeight="1">
      <c r="A37" s="915" t="s">
        <v>104</v>
      </c>
      <c r="B37" s="915"/>
      <c r="C37" s="916">
        <v>0</v>
      </c>
      <c r="D37" s="913"/>
      <c r="E37" s="914">
        <v>-120</v>
      </c>
      <c r="H37" s="36"/>
    </row>
    <row r="38" spans="1:8" ht="23.25" customHeight="1">
      <c r="A38" s="915" t="s">
        <v>105</v>
      </c>
      <c r="B38" s="915"/>
      <c r="C38" s="913">
        <v>162</v>
      </c>
      <c r="D38" s="913"/>
      <c r="E38" s="914">
        <v>211</v>
      </c>
      <c r="H38" s="36"/>
    </row>
    <row r="39" spans="1:8" ht="23.25" customHeight="1">
      <c r="A39" s="915" t="s">
        <v>106</v>
      </c>
      <c r="B39" s="915"/>
      <c r="C39" s="913">
        <v>167</v>
      </c>
      <c r="D39" s="913"/>
      <c r="E39" s="914">
        <v>-50</v>
      </c>
      <c r="H39" s="36"/>
    </row>
    <row r="40" spans="1:8" ht="5.25" customHeight="1">
      <c r="A40" s="915"/>
      <c r="B40" s="915"/>
      <c r="C40" s="913"/>
      <c r="D40" s="913"/>
      <c r="E40" s="914"/>
      <c r="H40" s="36"/>
    </row>
    <row r="41" spans="1:8" ht="27" customHeight="1" thickBot="1">
      <c r="A41" s="600" t="s">
        <v>289</v>
      </c>
      <c r="B41" s="625"/>
      <c r="C41" s="626">
        <f>SUM(C36:C39)</f>
        <v>1222</v>
      </c>
      <c r="D41" s="626"/>
      <c r="E41" s="627">
        <f>SUM(E36:E40)</f>
        <v>998</v>
      </c>
      <c r="H41" s="44"/>
    </row>
    <row r="42" spans="1:8" ht="12" customHeight="1">
      <c r="A42" s="48"/>
      <c r="B42" s="656"/>
      <c r="C42" s="902"/>
      <c r="D42" s="902"/>
      <c r="E42" s="903"/>
      <c r="H42" s="44"/>
    </row>
    <row r="43" spans="1:8" s="904" customFormat="1" ht="18">
      <c r="A43" s="1051" t="s">
        <v>158</v>
      </c>
      <c r="B43" s="1051"/>
      <c r="C43" s="628"/>
      <c r="D43" s="628"/>
      <c r="E43" s="30"/>
      <c r="H43" s="44"/>
    </row>
    <row r="44" spans="1:8" ht="24" customHeight="1">
      <c r="A44" s="599" t="s">
        <v>159</v>
      </c>
      <c r="B44" s="598" t="s">
        <v>489</v>
      </c>
      <c r="C44" s="611"/>
      <c r="D44" s="611"/>
      <c r="E44" s="612"/>
      <c r="H44" s="44"/>
    </row>
    <row r="45" spans="1:5" ht="17.25" customHeight="1">
      <c r="A45" s="36"/>
      <c r="B45" s="36"/>
      <c r="C45" s="629"/>
      <c r="D45" s="629"/>
      <c r="E45" s="630"/>
    </row>
    <row r="46" spans="1:9" ht="18" customHeight="1">
      <c r="A46" s="25" t="s">
        <v>107</v>
      </c>
      <c r="B46" s="25"/>
      <c r="C46" s="631"/>
      <c r="D46" s="631"/>
      <c r="E46" s="632"/>
      <c r="F46" s="40"/>
      <c r="G46" s="40"/>
      <c r="H46" s="8"/>
      <c r="I46" s="8"/>
    </row>
    <row r="47" spans="1:8" ht="20.25" customHeight="1">
      <c r="A47" s="392"/>
      <c r="B47" s="392"/>
      <c r="C47" s="392"/>
      <c r="D47" s="392"/>
      <c r="E47" s="392"/>
      <c r="H47" s="44"/>
    </row>
    <row r="48" spans="1:8" ht="27" customHeight="1">
      <c r="A48" s="599" t="s">
        <v>247</v>
      </c>
      <c r="B48" s="907" t="s">
        <v>272</v>
      </c>
      <c r="C48" s="649" t="s">
        <v>468</v>
      </c>
      <c r="D48" s="611"/>
      <c r="E48" s="651" t="s">
        <v>637</v>
      </c>
      <c r="H48" s="44"/>
    </row>
    <row r="49" spans="1:8" ht="20.25" customHeight="1" thickBot="1">
      <c r="A49" s="905"/>
      <c r="B49" s="906"/>
      <c r="C49" s="650" t="s">
        <v>591</v>
      </c>
      <c r="D49" s="615"/>
      <c r="E49" s="616" t="s">
        <v>591</v>
      </c>
      <c r="H49" s="44"/>
    </row>
    <row r="50" spans="1:8" ht="24.75" customHeight="1">
      <c r="A50" s="36" t="s">
        <v>157</v>
      </c>
      <c r="B50" s="36"/>
      <c r="C50" s="36"/>
      <c r="D50" s="36"/>
      <c r="E50" s="36"/>
      <c r="H50" s="44"/>
    </row>
    <row r="51" spans="1:8" ht="18" customHeight="1">
      <c r="A51" s="36"/>
      <c r="B51" s="36" t="s">
        <v>656</v>
      </c>
      <c r="C51" s="617">
        <v>34</v>
      </c>
      <c r="D51" s="629"/>
      <c r="E51" s="618">
        <v>122</v>
      </c>
      <c r="H51" s="44"/>
    </row>
    <row r="52" spans="1:8" ht="18" customHeight="1">
      <c r="A52" s="36"/>
      <c r="B52" s="36" t="s">
        <v>608</v>
      </c>
      <c r="C52" s="617">
        <v>20</v>
      </c>
      <c r="D52" s="629"/>
      <c r="E52" s="618">
        <v>56</v>
      </c>
      <c r="H52" s="44"/>
    </row>
    <row r="53" spans="1:5" ht="17.25" customHeight="1">
      <c r="A53" s="36" t="s">
        <v>617</v>
      </c>
      <c r="B53" s="36"/>
      <c r="C53" s="617">
        <v>134</v>
      </c>
      <c r="D53" s="629"/>
      <c r="E53" s="618">
        <v>32</v>
      </c>
    </row>
    <row r="54" spans="1:9" ht="18" customHeight="1">
      <c r="A54" s="36" t="s">
        <v>341</v>
      </c>
      <c r="B54" s="36"/>
      <c r="C54" s="623">
        <v>-26</v>
      </c>
      <c r="D54" s="629"/>
      <c r="E54" s="633">
        <v>1</v>
      </c>
      <c r="F54" s="40"/>
      <c r="G54" s="40"/>
      <c r="H54" s="8"/>
      <c r="I54" s="8"/>
    </row>
    <row r="55" spans="1:9" ht="24" customHeight="1" thickBot="1">
      <c r="A55" s="346"/>
      <c r="B55" s="346"/>
      <c r="C55" s="634">
        <f>SUM(C51:C54)</f>
        <v>162</v>
      </c>
      <c r="D55" s="635"/>
      <c r="E55" s="636">
        <f>SUM(E51:E54)</f>
        <v>211</v>
      </c>
      <c r="F55" s="46"/>
      <c r="G55" s="36"/>
      <c r="H55" s="8"/>
      <c r="I55" s="8"/>
    </row>
    <row r="56" spans="1:9" ht="20.25" customHeight="1">
      <c r="A56" s="392"/>
      <c r="B56" s="392"/>
      <c r="C56" s="649"/>
      <c r="D56" s="611"/>
      <c r="E56" s="651"/>
      <c r="F56" s="46"/>
      <c r="G56" s="36"/>
      <c r="H56" s="8"/>
      <c r="I56" s="8"/>
    </row>
    <row r="57" spans="1:8" ht="18">
      <c r="A57" s="599" t="s">
        <v>640</v>
      </c>
      <c r="B57" s="598" t="s">
        <v>273</v>
      </c>
      <c r="C57" s="649" t="s">
        <v>468</v>
      </c>
      <c r="D57" s="611"/>
      <c r="E57" s="651" t="s">
        <v>637</v>
      </c>
      <c r="H57" s="44"/>
    </row>
    <row r="58" spans="1:8" ht="18.75" customHeight="1" thickBot="1">
      <c r="A58" s="614"/>
      <c r="B58" s="614"/>
      <c r="C58" s="650" t="s">
        <v>591</v>
      </c>
      <c r="D58" s="615"/>
      <c r="E58" s="616" t="s">
        <v>591</v>
      </c>
      <c r="H58" s="44"/>
    </row>
    <row r="59" spans="1:8" ht="24.75" customHeight="1">
      <c r="A59" s="637" t="s">
        <v>274</v>
      </c>
      <c r="B59" s="36"/>
      <c r="C59" s="36"/>
      <c r="D59" s="36"/>
      <c r="E59" s="36"/>
      <c r="H59" s="44"/>
    </row>
    <row r="60" spans="1:8" ht="18" customHeight="1">
      <c r="A60" s="36" t="s">
        <v>275</v>
      </c>
      <c r="B60" s="36"/>
      <c r="C60" s="617">
        <v>156</v>
      </c>
      <c r="D60" s="629"/>
      <c r="E60" s="618">
        <v>544</v>
      </c>
      <c r="H60" s="44"/>
    </row>
    <row r="61" spans="1:8" ht="18.75" customHeight="1">
      <c r="A61" s="36" t="s">
        <v>342</v>
      </c>
      <c r="B61" s="36"/>
      <c r="C61" s="617">
        <v>18</v>
      </c>
      <c r="D61" s="629"/>
      <c r="E61" s="618">
        <v>1</v>
      </c>
      <c r="H61" s="44"/>
    </row>
    <row r="62" spans="1:5" ht="18.75" customHeight="1">
      <c r="A62" s="36" t="s">
        <v>276</v>
      </c>
      <c r="B62" s="36"/>
      <c r="C62" s="623">
        <v>311</v>
      </c>
      <c r="D62" s="629"/>
      <c r="E62" s="633">
        <v>-489</v>
      </c>
    </row>
    <row r="63" spans="1:9" ht="24" customHeight="1">
      <c r="A63" s="638"/>
      <c r="B63" s="638"/>
      <c r="C63" s="617">
        <f>SUM(C60:C62)</f>
        <v>485</v>
      </c>
      <c r="D63" s="639"/>
      <c r="E63" s="618">
        <f>SUM(E60:E62)</f>
        <v>56</v>
      </c>
      <c r="F63" s="46"/>
      <c r="G63" s="36"/>
      <c r="H63" s="8"/>
      <c r="I63" s="8"/>
    </row>
    <row r="64" spans="1:9" ht="24" customHeight="1">
      <c r="A64" s="25" t="s">
        <v>134</v>
      </c>
      <c r="B64" s="25"/>
      <c r="C64" s="617">
        <v>-318</v>
      </c>
      <c r="D64" s="631"/>
      <c r="E64" s="618">
        <v>-58</v>
      </c>
      <c r="F64" s="46"/>
      <c r="G64" s="36"/>
      <c r="H64" s="8"/>
      <c r="I64" s="8"/>
    </row>
    <row r="65" spans="1:9" ht="24" customHeight="1">
      <c r="A65" s="345"/>
      <c r="B65" s="345"/>
      <c r="C65" s="619">
        <f>SUM(C63:C64)</f>
        <v>167</v>
      </c>
      <c r="D65" s="640"/>
      <c r="E65" s="620">
        <f>SUM(E63:E64)</f>
        <v>-2</v>
      </c>
      <c r="F65" s="46"/>
      <c r="G65" s="36"/>
      <c r="H65" s="8"/>
      <c r="I65" s="8"/>
    </row>
    <row r="66" spans="1:9" ht="24" customHeight="1">
      <c r="A66" s="641" t="s">
        <v>204</v>
      </c>
      <c r="B66" s="25"/>
      <c r="C66" s="631"/>
      <c r="D66" s="631"/>
      <c r="E66" s="632"/>
      <c r="F66" s="46"/>
      <c r="G66" s="36"/>
      <c r="H66" s="8"/>
      <c r="I66" s="8"/>
    </row>
    <row r="67" spans="1:9" ht="24" customHeight="1">
      <c r="A67" s="25" t="s">
        <v>277</v>
      </c>
      <c r="B67" s="25"/>
      <c r="C67" s="631"/>
      <c r="D67" s="631"/>
      <c r="E67" s="632"/>
      <c r="F67" s="46"/>
      <c r="G67" s="36"/>
      <c r="H67" s="8"/>
      <c r="I67" s="8"/>
    </row>
    <row r="68" spans="1:9" ht="17.25" customHeight="1">
      <c r="A68" s="642" t="s">
        <v>278</v>
      </c>
      <c r="B68" s="25"/>
      <c r="C68" s="580">
        <v>0</v>
      </c>
      <c r="D68" s="580"/>
      <c r="E68" s="618">
        <v>35</v>
      </c>
      <c r="F68" s="46"/>
      <c r="G68" s="36"/>
      <c r="H68" s="8"/>
      <c r="I68" s="8"/>
    </row>
    <row r="69" spans="1:9" ht="24" customHeight="1">
      <c r="A69" s="25" t="s">
        <v>279</v>
      </c>
      <c r="B69" s="25"/>
      <c r="C69" s="580"/>
      <c r="D69" s="580"/>
      <c r="E69" s="618"/>
      <c r="F69" s="46"/>
      <c r="G69" s="36"/>
      <c r="H69" s="8"/>
      <c r="I69" s="8"/>
    </row>
    <row r="70" spans="1:9" ht="15" customHeight="1">
      <c r="A70" s="642" t="s">
        <v>280</v>
      </c>
      <c r="B70" s="25"/>
      <c r="C70" s="580">
        <v>0</v>
      </c>
      <c r="D70" s="580"/>
      <c r="E70" s="618">
        <v>-63</v>
      </c>
      <c r="F70" s="46"/>
      <c r="G70" s="36"/>
      <c r="H70" s="8"/>
      <c r="I70" s="8"/>
    </row>
    <row r="71" spans="1:9" ht="24" customHeight="1">
      <c r="A71" s="25" t="s">
        <v>281</v>
      </c>
      <c r="B71" s="25"/>
      <c r="C71" s="580"/>
      <c r="D71" s="580"/>
      <c r="E71" s="618"/>
      <c r="F71" s="46"/>
      <c r="G71" s="36"/>
      <c r="H71" s="8"/>
      <c r="I71" s="8"/>
    </row>
    <row r="72" spans="1:9" ht="18" customHeight="1">
      <c r="A72" s="642" t="s">
        <v>282</v>
      </c>
      <c r="B72" s="25"/>
      <c r="C72" s="643">
        <v>0</v>
      </c>
      <c r="D72" s="643"/>
      <c r="E72" s="618">
        <v>-20</v>
      </c>
      <c r="F72" s="46"/>
      <c r="G72" s="36"/>
      <c r="H72" s="8"/>
      <c r="I72" s="8"/>
    </row>
    <row r="73" spans="1:9" ht="24" customHeight="1">
      <c r="A73" s="345"/>
      <c r="B73" s="345"/>
      <c r="C73" s="580">
        <v>0</v>
      </c>
      <c r="D73" s="644"/>
      <c r="E73" s="620">
        <f>SUM(E68:E72)</f>
        <v>-48</v>
      </c>
      <c r="F73" s="46"/>
      <c r="G73" s="36"/>
      <c r="H73" s="8"/>
      <c r="I73" s="8"/>
    </row>
    <row r="74" spans="1:9" ht="24" customHeight="1" thickBot="1">
      <c r="A74" s="346"/>
      <c r="B74" s="346"/>
      <c r="C74" s="626">
        <f>SUM(C65+C73)</f>
        <v>167</v>
      </c>
      <c r="D74" s="635"/>
      <c r="E74" s="626">
        <f>SUM(E65+E73)</f>
        <v>-50</v>
      </c>
      <c r="F74" s="46"/>
      <c r="G74" s="36"/>
      <c r="H74" s="8"/>
      <c r="I74" s="8"/>
    </row>
    <row r="75" spans="1:9" ht="24" customHeight="1">
      <c r="A75" s="25"/>
      <c r="B75" s="25"/>
      <c r="C75" s="631"/>
      <c r="D75" s="631"/>
      <c r="E75" s="632"/>
      <c r="F75" s="46"/>
      <c r="G75" s="36"/>
      <c r="H75" s="8"/>
      <c r="I75" s="8"/>
    </row>
    <row r="76" spans="1:9" ht="50.25" customHeight="1">
      <c r="A76" s="1050" t="s">
        <v>283</v>
      </c>
      <c r="B76" s="1050"/>
      <c r="C76" s="1050"/>
      <c r="D76" s="1050"/>
      <c r="E76" s="1050"/>
      <c r="F76" s="46"/>
      <c r="G76" s="36"/>
      <c r="H76" s="8"/>
      <c r="I76" s="8"/>
    </row>
    <row r="77" spans="1:9" s="370" customFormat="1" ht="24" customHeight="1">
      <c r="A77" s="645" t="s">
        <v>386</v>
      </c>
      <c r="B77" s="645"/>
      <c r="C77" s="646"/>
      <c r="D77" s="646"/>
      <c r="E77" s="647"/>
      <c r="F77" s="648"/>
      <c r="G77" s="648"/>
      <c r="H77" s="3"/>
      <c r="I77" s="3"/>
    </row>
    <row r="78" spans="1:9" s="370" customFormat="1" ht="24" customHeight="1">
      <c r="A78" s="645"/>
      <c r="B78" s="25" t="s">
        <v>343</v>
      </c>
      <c r="C78" s="646"/>
      <c r="D78" s="646"/>
      <c r="E78" s="647"/>
      <c r="F78" s="648"/>
      <c r="G78" s="648"/>
      <c r="H78" s="3"/>
      <c r="I78" s="3"/>
    </row>
    <row r="79" spans="2:9" ht="24" customHeight="1">
      <c r="B79" s="25" t="s">
        <v>127</v>
      </c>
      <c r="C79" s="631"/>
      <c r="D79" s="631"/>
      <c r="E79" s="632"/>
      <c r="F79" s="46"/>
      <c r="G79" s="36"/>
      <c r="H79" s="8"/>
      <c r="I79" s="8"/>
    </row>
    <row r="80" spans="2:9" ht="24" customHeight="1">
      <c r="B80" s="25"/>
      <c r="C80" s="631"/>
      <c r="D80" s="631"/>
      <c r="E80" s="632"/>
      <c r="F80" s="46"/>
      <c r="G80" s="36"/>
      <c r="H80" s="8"/>
      <c r="I80" s="8"/>
    </row>
    <row r="81" spans="1:9" ht="24" customHeight="1">
      <c r="A81" s="25"/>
      <c r="B81" s="25"/>
      <c r="C81" s="631"/>
      <c r="D81" s="631"/>
      <c r="E81" s="632"/>
      <c r="F81" s="46"/>
      <c r="G81" s="36"/>
      <c r="H81" s="8"/>
      <c r="I81" s="8"/>
    </row>
    <row r="82" spans="1:9" ht="24" customHeight="1">
      <c r="A82" s="25"/>
      <c r="B82" s="25"/>
      <c r="C82" s="631"/>
      <c r="D82" s="631"/>
      <c r="E82" s="632"/>
      <c r="F82" s="46"/>
      <c r="G82" s="36"/>
      <c r="H82" s="8"/>
      <c r="I82" s="8"/>
    </row>
    <row r="83" spans="1:9" ht="24" customHeight="1">
      <c r="A83" s="25"/>
      <c r="B83" s="8"/>
      <c r="C83" s="631"/>
      <c r="D83" s="631"/>
      <c r="E83" s="632"/>
      <c r="F83" s="46"/>
      <c r="G83" s="36"/>
      <c r="H83" s="8"/>
      <c r="I83" s="8"/>
    </row>
    <row r="84" spans="1:9" ht="24" customHeight="1">
      <c r="A84" s="25"/>
      <c r="B84" s="8"/>
      <c r="C84" s="631"/>
      <c r="D84" s="631"/>
      <c r="E84" s="632"/>
      <c r="F84" s="46"/>
      <c r="G84" s="36"/>
      <c r="H84" s="8"/>
      <c r="I84" s="8"/>
    </row>
    <row r="85" spans="1:9" ht="24" customHeight="1">
      <c r="A85" s="25"/>
      <c r="B85" s="8"/>
      <c r="C85" s="631"/>
      <c r="D85" s="631"/>
      <c r="E85" s="632"/>
      <c r="F85" s="46"/>
      <c r="G85" s="36"/>
      <c r="H85" s="8"/>
      <c r="I85" s="8"/>
    </row>
    <row r="86" spans="1:2" ht="20.25">
      <c r="A86" s="34"/>
      <c r="B86" s="8"/>
    </row>
    <row r="87" spans="1:2" ht="20.25">
      <c r="A87" s="34"/>
      <c r="B87" s="8"/>
    </row>
    <row r="88" spans="1:2" ht="20.25">
      <c r="A88" s="34"/>
      <c r="B88" s="8"/>
    </row>
    <row r="89" spans="1:2" ht="20.25">
      <c r="A89" s="34"/>
      <c r="B89" s="8"/>
    </row>
    <row r="90" spans="1:2" ht="20.25">
      <c r="A90" s="34"/>
      <c r="B90" s="8"/>
    </row>
    <row r="91" spans="1:2" ht="20.25">
      <c r="A91" s="34"/>
      <c r="B91" s="8"/>
    </row>
    <row r="92" spans="1:2" ht="20.25">
      <c r="A92" s="34"/>
      <c r="B92" s="8"/>
    </row>
    <row r="93" spans="1:2" ht="20.25">
      <c r="A93" s="34"/>
      <c r="B93" s="8"/>
    </row>
    <row r="94" spans="1:2" ht="20.25">
      <c r="A94" s="34"/>
      <c r="B94" s="8"/>
    </row>
    <row r="95" spans="1:2" ht="20.25">
      <c r="A95" s="34"/>
      <c r="B95" s="8"/>
    </row>
    <row r="96" spans="1:2" ht="20.25">
      <c r="A96" s="34"/>
      <c r="B96" s="8"/>
    </row>
    <row r="97" spans="1:2" ht="20.25">
      <c r="A97" s="34"/>
      <c r="B97" s="8"/>
    </row>
    <row r="98" spans="1:2" ht="20.25">
      <c r="A98" s="34"/>
      <c r="B98" s="8"/>
    </row>
    <row r="99" spans="1:2" ht="20.25">
      <c r="A99" s="34"/>
      <c r="B99" s="8"/>
    </row>
    <row r="100" spans="1:2" ht="20.25">
      <c r="A100" s="34"/>
      <c r="B100" s="8"/>
    </row>
    <row r="101" spans="1:2" ht="20.25">
      <c r="A101" s="34"/>
      <c r="B101" s="8"/>
    </row>
    <row r="102" spans="1:2" ht="20.25">
      <c r="A102" s="34"/>
      <c r="B102" s="8"/>
    </row>
    <row r="103" spans="1:2" ht="20.25">
      <c r="A103" s="34"/>
      <c r="B103" s="8"/>
    </row>
    <row r="104" spans="1:2" ht="20.25">
      <c r="A104" s="34"/>
      <c r="B104" s="8"/>
    </row>
    <row r="105" spans="1:2" ht="20.25">
      <c r="A105" s="34"/>
      <c r="B105" s="8"/>
    </row>
    <row r="106" spans="1:2" ht="20.25">
      <c r="A106" s="34"/>
      <c r="B106" s="8"/>
    </row>
    <row r="107" spans="1:2" ht="20.25">
      <c r="A107" s="34"/>
      <c r="B107" s="8"/>
    </row>
    <row r="108" spans="1:2" ht="20.25">
      <c r="A108" s="34"/>
      <c r="B108" s="8"/>
    </row>
    <row r="109" spans="1:2" ht="20.25">
      <c r="A109" s="34"/>
      <c r="B109" s="8"/>
    </row>
    <row r="110" spans="1:2" ht="20.25">
      <c r="A110" s="34"/>
      <c r="B110" s="8"/>
    </row>
    <row r="111" spans="1:2" ht="20.25">
      <c r="A111" s="34"/>
      <c r="B111" s="8"/>
    </row>
    <row r="112" spans="1:2" ht="20.25">
      <c r="A112" s="34"/>
      <c r="B112" s="8"/>
    </row>
    <row r="113" spans="1:2" ht="20.25">
      <c r="A113" s="34"/>
      <c r="B113" s="8"/>
    </row>
    <row r="114" spans="1:2" ht="20.25">
      <c r="A114" s="34"/>
      <c r="B114" s="8"/>
    </row>
    <row r="115" spans="1:2" ht="20.25">
      <c r="A115" s="34"/>
      <c r="B115" s="8"/>
    </row>
    <row r="116" spans="1:2" ht="20.25">
      <c r="A116" s="34"/>
      <c r="B116" s="8"/>
    </row>
    <row r="117" spans="1:2" ht="20.25">
      <c r="A117" s="34"/>
      <c r="B117" s="8"/>
    </row>
    <row r="118" spans="1:2" ht="20.25">
      <c r="A118" s="34"/>
      <c r="B118" s="8"/>
    </row>
    <row r="119" spans="1:2" ht="20.25">
      <c r="A119" s="34"/>
      <c r="B119" s="8"/>
    </row>
    <row r="120" spans="1:2" ht="20.25">
      <c r="A120" s="34"/>
      <c r="B120" s="8"/>
    </row>
    <row r="121" spans="1:2" ht="20.25">
      <c r="A121" s="34"/>
      <c r="B121" s="8"/>
    </row>
    <row r="122" spans="1:2" ht="20.25">
      <c r="A122" s="34"/>
      <c r="B122" s="8"/>
    </row>
    <row r="123" spans="1:2" ht="20.25">
      <c r="A123" s="34"/>
      <c r="B123" s="8"/>
    </row>
    <row r="124" spans="1:2" ht="20.25">
      <c r="A124" s="34"/>
      <c r="B124" s="8"/>
    </row>
    <row r="125" spans="1:2" ht="20.25">
      <c r="A125" s="34"/>
      <c r="B125" s="8"/>
    </row>
    <row r="126" spans="1:2" ht="20.25">
      <c r="A126" s="34"/>
      <c r="B126" s="8"/>
    </row>
    <row r="127" spans="1:2" ht="20.25">
      <c r="A127" s="34"/>
      <c r="B127" s="8"/>
    </row>
    <row r="128" spans="1:2" ht="20.25">
      <c r="A128" s="34"/>
      <c r="B128" s="8"/>
    </row>
    <row r="129" spans="1:2" ht="20.25">
      <c r="A129" s="34"/>
      <c r="B129" s="8"/>
    </row>
    <row r="130" spans="1:2" ht="20.25">
      <c r="A130" s="34"/>
      <c r="B130" s="8"/>
    </row>
    <row r="131" spans="1:2" ht="20.25">
      <c r="A131" s="34"/>
      <c r="B131" s="8"/>
    </row>
    <row r="132" spans="1:2" ht="20.25">
      <c r="A132" s="34"/>
      <c r="B132" s="8"/>
    </row>
    <row r="133" spans="1:2" ht="20.25">
      <c r="A133" s="34"/>
      <c r="B133" s="8"/>
    </row>
    <row r="134" spans="1:2" ht="20.25">
      <c r="A134" s="34"/>
      <c r="B134" s="8"/>
    </row>
    <row r="135" spans="1:2" ht="20.25">
      <c r="A135" s="34"/>
      <c r="B135" s="8"/>
    </row>
    <row r="136" spans="1:2" ht="20.25">
      <c r="A136" s="34"/>
      <c r="B136" s="8"/>
    </row>
    <row r="137" spans="1:2" ht="20.25">
      <c r="A137" s="34"/>
      <c r="B137" s="8"/>
    </row>
    <row r="138" spans="1:2" ht="20.25">
      <c r="A138" s="34"/>
      <c r="B138" s="8"/>
    </row>
    <row r="139" spans="1:2" ht="20.25">
      <c r="A139" s="34"/>
      <c r="B139" s="8"/>
    </row>
    <row r="140" spans="1:2" ht="20.25">
      <c r="A140" s="34"/>
      <c r="B140" s="8"/>
    </row>
    <row r="141" spans="1:2" ht="20.25">
      <c r="A141" s="34"/>
      <c r="B141" s="8"/>
    </row>
    <row r="142" spans="1:2" ht="20.25">
      <c r="A142" s="34"/>
      <c r="B142" s="8"/>
    </row>
    <row r="143" spans="1:2" ht="20.25">
      <c r="A143" s="34"/>
      <c r="B143" s="8"/>
    </row>
    <row r="144" spans="1:2" ht="20.25">
      <c r="A144" s="34"/>
      <c r="B144" s="8"/>
    </row>
    <row r="145" spans="1:2" ht="20.25">
      <c r="A145" s="34"/>
      <c r="B145" s="8"/>
    </row>
    <row r="146" spans="1:2" ht="20.25">
      <c r="A146" s="34"/>
      <c r="B146" s="8"/>
    </row>
    <row r="147" spans="1:2" ht="20.25">
      <c r="A147" s="34"/>
      <c r="B147" s="8"/>
    </row>
    <row r="148" spans="1:2" ht="20.25">
      <c r="A148" s="34"/>
      <c r="B148" s="8"/>
    </row>
    <row r="149" spans="1:2" ht="20.25">
      <c r="A149" s="34"/>
      <c r="B149" s="8"/>
    </row>
    <row r="150" spans="1:2" ht="20.25">
      <c r="A150" s="34"/>
      <c r="B150" s="8"/>
    </row>
    <row r="151" spans="1:2" ht="20.25">
      <c r="A151" s="34"/>
      <c r="B151" s="8"/>
    </row>
    <row r="152" spans="1:2" ht="20.25">
      <c r="A152" s="34"/>
      <c r="B152" s="8"/>
    </row>
    <row r="153" spans="1:2" ht="20.25">
      <c r="A153" s="34"/>
      <c r="B153" s="8"/>
    </row>
    <row r="154" spans="1:2" ht="20.25">
      <c r="A154" s="34"/>
      <c r="B154" s="8"/>
    </row>
    <row r="155" spans="1:2" ht="20.25">
      <c r="A155" s="34"/>
      <c r="B155" s="8"/>
    </row>
    <row r="156" spans="1:2" ht="20.25">
      <c r="A156" s="34"/>
      <c r="B156" s="8"/>
    </row>
    <row r="157" spans="1:2" ht="20.25">
      <c r="A157" s="34"/>
      <c r="B157" s="8"/>
    </row>
    <row r="158" spans="1:2" ht="20.25">
      <c r="A158" s="34"/>
      <c r="B158" s="8"/>
    </row>
    <row r="159" spans="1:2" ht="20.25">
      <c r="A159" s="34"/>
      <c r="B159" s="8"/>
    </row>
    <row r="160" spans="1:2" ht="20.25">
      <c r="A160" s="34"/>
      <c r="B160" s="8"/>
    </row>
    <row r="161" spans="1:2" ht="20.25">
      <c r="A161" s="34"/>
      <c r="B161" s="8"/>
    </row>
    <row r="162" spans="1:2" ht="20.25">
      <c r="A162" s="34"/>
      <c r="B162" s="52"/>
    </row>
    <row r="163" spans="1:2" ht="20.25">
      <c r="A163" s="34"/>
      <c r="B163" s="52"/>
    </row>
    <row r="164" ht="20.25">
      <c r="A164" s="34"/>
    </row>
    <row r="166" ht="18">
      <c r="B166" s="51"/>
    </row>
    <row r="167" spans="2:15" ht="18">
      <c r="B167" s="51"/>
      <c r="H167" s="51"/>
      <c r="I167" s="51"/>
      <c r="J167" s="51"/>
      <c r="K167" s="51"/>
      <c r="L167" s="51"/>
      <c r="M167" s="51"/>
      <c r="N167" s="51"/>
      <c r="O167" s="51"/>
    </row>
    <row r="168" spans="2:15" ht="18">
      <c r="B168" s="51"/>
      <c r="H168" s="51"/>
      <c r="I168" s="51"/>
      <c r="J168" s="51"/>
      <c r="K168" s="51"/>
      <c r="L168" s="51"/>
      <c r="M168" s="51"/>
      <c r="N168" s="51"/>
      <c r="O168" s="51"/>
    </row>
    <row r="169" spans="1:15" ht="18">
      <c r="A169" s="51"/>
      <c r="B169" s="51"/>
      <c r="C169" s="51"/>
      <c r="D169" s="51"/>
      <c r="E169" s="51"/>
      <c r="F169" s="51"/>
      <c r="G169" s="51"/>
      <c r="H169" s="51"/>
      <c r="I169" s="51"/>
      <c r="J169" s="51"/>
      <c r="K169" s="51"/>
      <c r="L169" s="51"/>
      <c r="M169" s="51"/>
      <c r="N169" s="51"/>
      <c r="O169" s="51"/>
    </row>
    <row r="170" spans="1:15" ht="18">
      <c r="A170" s="51"/>
      <c r="B170" s="51"/>
      <c r="C170" s="51"/>
      <c r="D170" s="51"/>
      <c r="E170" s="51"/>
      <c r="F170" s="51"/>
      <c r="G170" s="51"/>
      <c r="H170" s="51"/>
      <c r="I170" s="51"/>
      <c r="J170" s="51"/>
      <c r="K170" s="51"/>
      <c r="L170" s="51"/>
      <c r="M170" s="51"/>
      <c r="N170" s="51"/>
      <c r="O170" s="51"/>
    </row>
    <row r="171" spans="1:15" ht="18">
      <c r="A171" s="51"/>
      <c r="B171" s="51"/>
      <c r="C171" s="51"/>
      <c r="D171" s="51"/>
      <c r="E171" s="51"/>
      <c r="F171" s="51"/>
      <c r="G171" s="51"/>
      <c r="H171" s="51"/>
      <c r="I171" s="51"/>
      <c r="J171" s="51"/>
      <c r="K171" s="51"/>
      <c r="L171" s="51"/>
      <c r="M171" s="51"/>
      <c r="N171" s="51"/>
      <c r="O171" s="51"/>
    </row>
    <row r="172" spans="1:15" ht="18">
      <c r="A172" s="51"/>
      <c r="B172" s="51"/>
      <c r="C172" s="51"/>
      <c r="D172" s="51"/>
      <c r="E172" s="51"/>
      <c r="F172" s="51"/>
      <c r="G172" s="51"/>
      <c r="H172" s="51"/>
      <c r="I172" s="51"/>
      <c r="J172" s="51"/>
      <c r="K172" s="51"/>
      <c r="L172" s="51"/>
      <c r="M172" s="51"/>
      <c r="N172" s="51"/>
      <c r="O172" s="51"/>
    </row>
    <row r="173" spans="1:15" ht="18">
      <c r="A173" s="51"/>
      <c r="C173" s="51"/>
      <c r="D173" s="51"/>
      <c r="E173" s="51"/>
      <c r="F173" s="51"/>
      <c r="G173" s="51"/>
      <c r="H173" s="51"/>
      <c r="I173" s="51"/>
      <c r="J173" s="51"/>
      <c r="K173" s="51"/>
      <c r="L173" s="51"/>
      <c r="M173" s="51"/>
      <c r="N173" s="51"/>
      <c r="O173" s="51"/>
    </row>
    <row r="174" spans="1:15" ht="18">
      <c r="A174" s="51"/>
      <c r="C174" s="51"/>
      <c r="D174" s="51"/>
      <c r="E174" s="51"/>
      <c r="F174" s="51"/>
      <c r="G174" s="51"/>
      <c r="H174" s="51"/>
      <c r="I174" s="51"/>
      <c r="J174" s="51"/>
      <c r="K174" s="51"/>
      <c r="L174" s="51"/>
      <c r="M174" s="51"/>
      <c r="N174" s="51"/>
      <c r="O174" s="51"/>
    </row>
    <row r="175" spans="1:15" ht="18">
      <c r="A175" s="51"/>
      <c r="C175" s="51"/>
      <c r="D175" s="51"/>
      <c r="E175" s="51"/>
      <c r="F175" s="51"/>
      <c r="G175" s="51"/>
      <c r="H175" s="51"/>
      <c r="I175" s="51"/>
      <c r="J175" s="51"/>
      <c r="K175" s="51"/>
      <c r="L175" s="51"/>
      <c r="M175" s="51"/>
      <c r="N175" s="51"/>
      <c r="O175" s="51"/>
    </row>
  </sheetData>
  <mergeCells count="3">
    <mergeCell ref="A76:E76"/>
    <mergeCell ref="A36:B36"/>
    <mergeCell ref="A43:B43"/>
  </mergeCells>
  <printOptions horizontalCentered="1" verticalCentered="1"/>
  <pageMargins left="0" right="0" top="0.1968503937007874" bottom="0.1968503937007874" header="0.1968503937007874" footer="0.1968503937007874"/>
  <pageSetup fitToHeight="1" fitToWidth="1" horizontalDpi="600" verticalDpi="600" orientation="portrait" paperSize="9" scale="47" r:id="rId1"/>
</worksheet>
</file>

<file path=xl/worksheets/sheet14.xml><?xml version="1.0" encoding="utf-8"?>
<worksheet xmlns="http://schemas.openxmlformats.org/spreadsheetml/2006/main" xmlns:r="http://schemas.openxmlformats.org/officeDocument/2006/relationships">
  <sheetPr>
    <pageSetUpPr fitToPage="1"/>
  </sheetPr>
  <dimension ref="A1:M62"/>
  <sheetViews>
    <sheetView showGridLines="0" view="pageBreakPreview" zoomScale="55" zoomScaleNormal="50" zoomScaleSheetLayoutView="55" workbookViewId="0" topLeftCell="A1">
      <selection activeCell="B4" sqref="B4"/>
    </sheetView>
  </sheetViews>
  <sheetFormatPr defaultColWidth="9.00390625" defaultRowHeight="25.5" customHeight="1"/>
  <cols>
    <col min="1" max="1" width="4.625" style="36" customWidth="1"/>
    <col min="2" max="2" width="127.625" style="53" customWidth="1"/>
    <col min="3" max="3" width="13.00390625" style="36" customWidth="1"/>
    <col min="4" max="4" width="2.375" style="36" customWidth="1"/>
    <col min="5" max="5" width="13.875" style="46" customWidth="1"/>
    <col min="6" max="6" width="15.00390625" style="46" customWidth="1"/>
    <col min="7" max="7" width="13.125" style="46" customWidth="1"/>
    <col min="8" max="8" width="17.625" style="46" customWidth="1"/>
    <col min="9" max="9" width="13.00390625" style="47" customWidth="1"/>
    <col min="10" max="16384" width="9.75390625" style="8" customWidth="1"/>
  </cols>
  <sheetData>
    <row r="1" spans="1:11" ht="25.5" customHeight="1">
      <c r="A1" s="89" t="s">
        <v>62</v>
      </c>
      <c r="B1" s="43"/>
      <c r="C1" s="8"/>
      <c r="I1" s="46"/>
      <c r="J1" s="12"/>
      <c r="K1" s="12"/>
    </row>
    <row r="2" spans="1:11" ht="25.5" customHeight="1">
      <c r="A2" s="89"/>
      <c r="B2" s="43"/>
      <c r="C2" s="8"/>
      <c r="I2" s="46"/>
      <c r="J2" s="12"/>
      <c r="K2" s="12"/>
    </row>
    <row r="3" spans="1:11" ht="25.5" customHeight="1">
      <c r="A3" s="89"/>
      <c r="B3" s="43"/>
      <c r="C3" s="8"/>
      <c r="I3" s="46"/>
      <c r="J3" s="12"/>
      <c r="K3" s="12"/>
    </row>
    <row r="4" spans="1:11" ht="21.75" customHeight="1">
      <c r="A4" s="590" t="s">
        <v>76</v>
      </c>
      <c r="B4" s="43"/>
      <c r="C4" s="8"/>
      <c r="I4" s="46"/>
      <c r="J4" s="12"/>
      <c r="K4" s="12"/>
    </row>
    <row r="5" spans="1:11" ht="14.25" customHeight="1">
      <c r="A5" s="590"/>
      <c r="B5" s="43"/>
      <c r="C5" s="8"/>
      <c r="I5" s="46"/>
      <c r="J5" s="12"/>
      <c r="K5" s="12"/>
    </row>
    <row r="6" spans="1:11" ht="25.5" customHeight="1">
      <c r="A6" s="590" t="s">
        <v>567</v>
      </c>
      <c r="B6" s="851" t="s">
        <v>128</v>
      </c>
      <c r="C6" s="8"/>
      <c r="I6" s="46"/>
      <c r="J6" s="12"/>
      <c r="K6" s="12"/>
    </row>
    <row r="7" spans="1:11" ht="15" customHeight="1">
      <c r="A7" s="590"/>
      <c r="B7" s="851"/>
      <c r="C7" s="8"/>
      <c r="I7" s="46"/>
      <c r="J7" s="12"/>
      <c r="K7" s="12"/>
    </row>
    <row r="8" spans="1:11" ht="25.5" customHeight="1">
      <c r="A8" s="590" t="s">
        <v>129</v>
      </c>
      <c r="B8" s="866" t="s">
        <v>635</v>
      </c>
      <c r="C8" s="8"/>
      <c r="I8" s="46"/>
      <c r="J8" s="12"/>
      <c r="K8" s="12"/>
    </row>
    <row r="9" spans="1:11" ht="25.5" customHeight="1">
      <c r="A9" s="590"/>
      <c r="B9" s="866">
        <v>2006</v>
      </c>
      <c r="C9" s="8"/>
      <c r="I9" s="46"/>
      <c r="J9" s="12"/>
      <c r="K9" s="12"/>
    </row>
    <row r="10" spans="1:11" ht="47.25" customHeight="1">
      <c r="A10" s="847"/>
      <c r="B10" s="1053" t="s">
        <v>303</v>
      </c>
      <c r="C10" s="1021"/>
      <c r="D10" s="1021"/>
      <c r="E10" s="1021"/>
      <c r="I10" s="46"/>
      <c r="J10" s="12"/>
      <c r="K10" s="12"/>
    </row>
    <row r="11" spans="1:11" ht="21" customHeight="1">
      <c r="A11" s="847"/>
      <c r="B11" s="1053" t="s">
        <v>304</v>
      </c>
      <c r="C11" s="1021"/>
      <c r="D11" s="1021"/>
      <c r="E11" s="1021"/>
      <c r="F11" s="791"/>
      <c r="I11" s="46"/>
      <c r="J11" s="12"/>
      <c r="K11" s="12"/>
    </row>
    <row r="12" spans="1:11" ht="15" customHeight="1">
      <c r="A12" s="847"/>
      <c r="B12" s="848"/>
      <c r="C12" s="848"/>
      <c r="D12" s="848"/>
      <c r="E12" s="848"/>
      <c r="F12" s="791"/>
      <c r="I12" s="46"/>
      <c r="J12" s="12"/>
      <c r="K12" s="12"/>
    </row>
    <row r="13" spans="1:11" ht="39.75" customHeight="1">
      <c r="A13" s="262" t="s">
        <v>679</v>
      </c>
      <c r="B13" s="1053" t="s">
        <v>568</v>
      </c>
      <c r="C13" s="1025"/>
      <c r="D13" s="1025"/>
      <c r="E13" s="1025"/>
      <c r="F13" s="791"/>
      <c r="I13" s="46"/>
      <c r="J13" s="12"/>
      <c r="K13" s="12"/>
    </row>
    <row r="14" spans="1:11" ht="27.75" customHeight="1">
      <c r="A14" s="262" t="s">
        <v>679</v>
      </c>
      <c r="B14" s="1053" t="s">
        <v>539</v>
      </c>
      <c r="C14" s="1021"/>
      <c r="D14" s="1021"/>
      <c r="E14" s="1021"/>
      <c r="F14" s="848"/>
      <c r="I14" s="46"/>
      <c r="J14" s="12"/>
      <c r="K14" s="12"/>
    </row>
    <row r="15" spans="1:11" ht="44.25" customHeight="1">
      <c r="A15" s="858"/>
      <c r="B15" s="1053" t="s">
        <v>522</v>
      </c>
      <c r="C15" s="1021"/>
      <c r="D15" s="1021"/>
      <c r="E15" s="1021"/>
      <c r="F15" s="791"/>
      <c r="I15" s="46"/>
      <c r="J15" s="12"/>
      <c r="K15" s="12"/>
    </row>
    <row r="16" spans="1:11" ht="34.5" customHeight="1">
      <c r="A16" s="858"/>
      <c r="B16" s="1053" t="s">
        <v>528</v>
      </c>
      <c r="C16" s="1021"/>
      <c r="D16" s="1021"/>
      <c r="E16" s="1021"/>
      <c r="F16" s="791"/>
      <c r="I16" s="46"/>
      <c r="J16" s="12"/>
      <c r="K16" s="12"/>
    </row>
    <row r="17" spans="1:11" ht="25.5" customHeight="1">
      <c r="A17" s="590"/>
      <c r="B17" s="866">
        <v>2005</v>
      </c>
      <c r="C17" s="8"/>
      <c r="I17" s="46"/>
      <c r="J17" s="12"/>
      <c r="K17" s="12"/>
    </row>
    <row r="18" spans="1:13" ht="49.5" customHeight="1">
      <c r="A18" s="590"/>
      <c r="B18" s="1057" t="s">
        <v>523</v>
      </c>
      <c r="C18" s="948"/>
      <c r="D18" s="948"/>
      <c r="E18" s="948"/>
      <c r="F18" s="389"/>
      <c r="G18" s="389"/>
      <c r="H18" s="389"/>
      <c r="I18" s="389"/>
      <c r="J18" s="389"/>
      <c r="K18" s="389"/>
      <c r="L18" s="389"/>
      <c r="M18" s="389"/>
    </row>
    <row r="19" spans="1:11" ht="15" customHeight="1">
      <c r="A19" s="8"/>
      <c r="B19" s="8"/>
      <c r="C19" s="8"/>
      <c r="D19" s="8"/>
      <c r="E19" s="8"/>
      <c r="F19" s="791"/>
      <c r="I19" s="46"/>
      <c r="J19" s="12"/>
      <c r="K19" s="12"/>
    </row>
    <row r="20" spans="1:2" ht="25.5" customHeight="1">
      <c r="A20" s="590" t="s">
        <v>130</v>
      </c>
      <c r="B20" s="856" t="s">
        <v>616</v>
      </c>
    </row>
    <row r="21" ht="25.5" customHeight="1">
      <c r="B21" s="857">
        <v>2006</v>
      </c>
    </row>
    <row r="22" spans="1:9" s="55" customFormat="1" ht="76.5" customHeight="1">
      <c r="A22" s="587"/>
      <c r="B22" s="1055" t="s">
        <v>524</v>
      </c>
      <c r="C22" s="1056"/>
      <c r="D22" s="1056"/>
      <c r="E22" s="1056"/>
      <c r="F22" s="587"/>
      <c r="G22" s="587"/>
      <c r="H22" s="587"/>
      <c r="I22" s="871"/>
    </row>
    <row r="23" ht="25.5" customHeight="1">
      <c r="B23" s="866">
        <v>2005</v>
      </c>
    </row>
    <row r="24" spans="1:13" s="55" customFormat="1" ht="102.75" customHeight="1">
      <c r="A24" s="587"/>
      <c r="B24" s="1052" t="s">
        <v>525</v>
      </c>
      <c r="C24" s="948"/>
      <c r="D24" s="948"/>
      <c r="E24" s="948"/>
      <c r="F24" s="870"/>
      <c r="G24" s="870"/>
      <c r="H24" s="870"/>
      <c r="I24" s="870"/>
      <c r="J24" s="870"/>
      <c r="K24" s="870"/>
      <c r="L24" s="870"/>
      <c r="M24" s="870"/>
    </row>
    <row r="25" ht="13.5" customHeight="1"/>
    <row r="26" spans="1:2" ht="25.5" customHeight="1">
      <c r="A26" s="37" t="s">
        <v>390</v>
      </c>
      <c r="B26" s="856" t="s">
        <v>617</v>
      </c>
    </row>
    <row r="27" spans="1:2" ht="25.5" customHeight="1">
      <c r="A27" s="37"/>
      <c r="B27" s="857">
        <v>2006</v>
      </c>
    </row>
    <row r="28" spans="1:2" ht="25.5" customHeight="1">
      <c r="A28" s="37"/>
      <c r="B28" s="53" t="s">
        <v>540</v>
      </c>
    </row>
    <row r="29" spans="1:2" ht="25.5" customHeight="1">
      <c r="A29" s="37"/>
      <c r="B29" s="866">
        <v>2005</v>
      </c>
    </row>
    <row r="30" spans="1:11" ht="24.75" customHeight="1">
      <c r="A30" s="8"/>
      <c r="B30" s="858" t="s">
        <v>541</v>
      </c>
      <c r="C30" s="859"/>
      <c r="D30" s="859"/>
      <c r="E30" s="859"/>
      <c r="F30" s="791"/>
      <c r="I30" s="46"/>
      <c r="J30" s="12"/>
      <c r="K30" s="12"/>
    </row>
    <row r="31" spans="1:11" ht="42" customHeight="1">
      <c r="A31" s="858"/>
      <c r="B31" s="1053" t="s">
        <v>526</v>
      </c>
      <c r="C31" s="1054"/>
      <c r="D31" s="1054"/>
      <c r="E31" s="1054"/>
      <c r="F31" s="791"/>
      <c r="I31" s="46"/>
      <c r="J31" s="12"/>
      <c r="K31" s="12"/>
    </row>
    <row r="32" spans="1:11" ht="11.25" customHeight="1">
      <c r="A32" s="847"/>
      <c r="B32" s="848"/>
      <c r="C32" s="848"/>
      <c r="D32" s="848"/>
      <c r="E32" s="848"/>
      <c r="F32" s="791"/>
      <c r="I32" s="46"/>
      <c r="J32" s="12"/>
      <c r="K32" s="12"/>
    </row>
    <row r="33" spans="1:11" ht="36" customHeight="1">
      <c r="A33" s="8"/>
      <c r="B33" s="1053" t="s">
        <v>527</v>
      </c>
      <c r="C33" s="1021"/>
      <c r="D33" s="1021"/>
      <c r="E33" s="1021"/>
      <c r="F33" s="791"/>
      <c r="I33" s="46"/>
      <c r="J33" s="12"/>
      <c r="K33" s="12"/>
    </row>
    <row r="34" spans="1:11" ht="36" customHeight="1">
      <c r="A34" s="34" t="s">
        <v>483</v>
      </c>
      <c r="B34" s="590" t="s">
        <v>260</v>
      </c>
      <c r="E34" s="632"/>
      <c r="I34" s="46"/>
      <c r="J34" s="12"/>
      <c r="K34" s="12"/>
    </row>
    <row r="35" spans="1:11" ht="25.5" customHeight="1">
      <c r="A35" s="841"/>
      <c r="B35" s="128"/>
      <c r="C35" s="128"/>
      <c r="D35" s="128"/>
      <c r="E35" s="128"/>
      <c r="F35" s="128"/>
      <c r="I35" s="46"/>
      <c r="J35" s="12"/>
      <c r="K35" s="12"/>
    </row>
    <row r="36" spans="1:11" ht="56.25" customHeight="1">
      <c r="A36" s="1053" t="s">
        <v>329</v>
      </c>
      <c r="B36" s="1021"/>
      <c r="C36" s="1021"/>
      <c r="D36" s="1021"/>
      <c r="E36" s="1021"/>
      <c r="F36" s="791"/>
      <c r="I36" s="46"/>
      <c r="J36" s="12"/>
      <c r="K36" s="12"/>
    </row>
    <row r="37" spans="1:11" ht="38.25" customHeight="1">
      <c r="A37" s="590"/>
      <c r="B37" s="43"/>
      <c r="C37" s="649" t="s">
        <v>468</v>
      </c>
      <c r="D37" s="611"/>
      <c r="E37" s="651" t="s">
        <v>637</v>
      </c>
      <c r="F37" s="652"/>
      <c r="I37" s="46"/>
      <c r="J37" s="12"/>
      <c r="K37" s="12"/>
    </row>
    <row r="38" spans="1:11" ht="21" thickBot="1">
      <c r="A38" s="653" t="s">
        <v>548</v>
      </c>
      <c r="B38" s="654" t="s">
        <v>387</v>
      </c>
      <c r="C38" s="650" t="s">
        <v>591</v>
      </c>
      <c r="D38" s="615"/>
      <c r="E38" s="616" t="s">
        <v>591</v>
      </c>
      <c r="F38" s="655"/>
      <c r="I38" s="46"/>
      <c r="J38" s="12"/>
      <c r="K38" s="12"/>
    </row>
    <row r="39" spans="1:11" ht="25.5" customHeight="1">
      <c r="A39" s="25"/>
      <c r="B39" s="656"/>
      <c r="C39" s="392"/>
      <c r="D39" s="40"/>
      <c r="E39" s="40"/>
      <c r="F39" s="657"/>
      <c r="I39" s="46"/>
      <c r="J39" s="12"/>
      <c r="K39" s="12"/>
    </row>
    <row r="40" spans="1:11" s="3" customFormat="1" ht="25.5" customHeight="1">
      <c r="A40" s="658" t="s">
        <v>388</v>
      </c>
      <c r="B40" s="370"/>
      <c r="C40" s="659">
        <v>26.4</v>
      </c>
      <c r="D40" s="659"/>
      <c r="E40" s="660">
        <v>32.2</v>
      </c>
      <c r="F40" s="660"/>
      <c r="G40" s="648"/>
      <c r="H40" s="648"/>
      <c r="I40" s="648"/>
      <c r="J40" s="661"/>
      <c r="K40" s="661"/>
    </row>
    <row r="41" spans="1:11" s="3" customFormat="1" ht="25.5" customHeight="1">
      <c r="A41" s="658" t="s">
        <v>492</v>
      </c>
      <c r="B41" s="370"/>
      <c r="C41" s="842">
        <v>0</v>
      </c>
      <c r="D41" s="659"/>
      <c r="E41" s="660">
        <v>-5.1</v>
      </c>
      <c r="F41" s="660"/>
      <c r="G41" s="648"/>
      <c r="H41" s="648"/>
      <c r="I41" s="648"/>
      <c r="J41" s="661"/>
      <c r="K41" s="661"/>
    </row>
    <row r="42" spans="1:11" s="3" customFormat="1" ht="29.25" customHeight="1">
      <c r="A42" s="1059" t="s">
        <v>206</v>
      </c>
      <c r="B42" s="1060"/>
      <c r="C42" s="659">
        <v>5</v>
      </c>
      <c r="D42" s="659"/>
      <c r="E42" s="660">
        <v>5.9</v>
      </c>
      <c r="F42" s="660"/>
      <c r="G42" s="648"/>
      <c r="H42" s="648"/>
      <c r="I42" s="648"/>
      <c r="J42" s="661"/>
      <c r="K42" s="661"/>
    </row>
    <row r="43" spans="1:11" s="3" customFormat="1" ht="25.5" customHeight="1">
      <c r="A43" s="1061" t="s">
        <v>155</v>
      </c>
      <c r="B43" s="1061"/>
      <c r="C43" s="659">
        <v>4.8</v>
      </c>
      <c r="D43" s="659"/>
      <c r="E43" s="660">
        <v>-1.5</v>
      </c>
      <c r="F43" s="660"/>
      <c r="G43" s="648"/>
      <c r="H43" s="648"/>
      <c r="I43" s="648"/>
      <c r="J43" s="661"/>
      <c r="K43" s="661"/>
    </row>
    <row r="44" spans="1:10" s="3" customFormat="1" ht="33.75" customHeight="1" thickBot="1">
      <c r="A44" s="662" t="s">
        <v>389</v>
      </c>
      <c r="B44" s="662"/>
      <c r="C44" s="663">
        <f>SUM(C40:C43)</f>
        <v>36.199999999999996</v>
      </c>
      <c r="D44" s="663"/>
      <c r="E44" s="664">
        <f>SUM(E40:E43)</f>
        <v>31.5</v>
      </c>
      <c r="F44" s="660"/>
      <c r="G44" s="648"/>
      <c r="H44" s="648"/>
      <c r="I44" s="648"/>
      <c r="J44" s="665"/>
    </row>
    <row r="45" spans="1:10" ht="16.5" customHeight="1">
      <c r="A45" s="590"/>
      <c r="B45" s="43"/>
      <c r="F45" s="26"/>
      <c r="I45" s="46"/>
      <c r="J45" s="47"/>
    </row>
    <row r="46" spans="1:11" ht="12" customHeight="1">
      <c r="A46" s="590"/>
      <c r="B46" s="43"/>
      <c r="F46" s="26"/>
      <c r="I46" s="46"/>
      <c r="J46" s="12"/>
      <c r="K46" s="12"/>
    </row>
    <row r="47" spans="1:11" ht="24.75" customHeight="1">
      <c r="A47" s="34" t="s">
        <v>550</v>
      </c>
      <c r="B47" s="590" t="s">
        <v>607</v>
      </c>
      <c r="F47" s="26"/>
      <c r="I47" s="46"/>
      <c r="J47" s="12"/>
      <c r="K47" s="12"/>
    </row>
    <row r="48" spans="1:11" ht="21" customHeight="1">
      <c r="A48" s="34"/>
      <c r="B48" s="590"/>
      <c r="F48" s="26"/>
      <c r="I48" s="46"/>
      <c r="J48" s="12"/>
      <c r="K48" s="12"/>
    </row>
    <row r="49" spans="1:11" ht="58.5" customHeight="1">
      <c r="A49" s="1053" t="s">
        <v>295</v>
      </c>
      <c r="B49" s="1021"/>
      <c r="C49" s="1021"/>
      <c r="D49" s="1021"/>
      <c r="E49" s="1021"/>
      <c r="F49" s="791"/>
      <c r="I49" s="46"/>
      <c r="J49" s="12"/>
      <c r="K49" s="12"/>
    </row>
    <row r="50" spans="6:11" ht="21" customHeight="1">
      <c r="F50" s="26"/>
      <c r="I50" s="46"/>
      <c r="J50" s="12"/>
      <c r="K50" s="12"/>
    </row>
    <row r="51" spans="1:10" ht="18" customHeight="1">
      <c r="A51" s="590" t="s">
        <v>551</v>
      </c>
      <c r="B51" s="590" t="s">
        <v>665</v>
      </c>
      <c r="C51" s="649" t="s">
        <v>468</v>
      </c>
      <c r="D51" s="611"/>
      <c r="E51" s="651" t="s">
        <v>637</v>
      </c>
      <c r="I51" s="46"/>
      <c r="J51" s="47"/>
    </row>
    <row r="52" spans="1:10" ht="18.75" customHeight="1">
      <c r="A52" s="344"/>
      <c r="B52" s="666"/>
      <c r="C52" s="674" t="s">
        <v>591</v>
      </c>
      <c r="D52" s="667"/>
      <c r="E52" s="668" t="s">
        <v>591</v>
      </c>
      <c r="G52"/>
      <c r="I52" s="46"/>
      <c r="J52" s="47"/>
    </row>
    <row r="53" spans="1:10" ht="17.25" customHeight="1">
      <c r="A53" s="590"/>
      <c r="B53" s="43"/>
      <c r="G53"/>
      <c r="I53" s="46"/>
      <c r="J53" s="47"/>
    </row>
    <row r="54" spans="1:10" ht="18.75" customHeight="1">
      <c r="A54" s="36" t="s">
        <v>666</v>
      </c>
      <c r="B54" s="43"/>
      <c r="C54" s="908">
        <v>122</v>
      </c>
      <c r="D54" s="576"/>
      <c r="E54" s="669">
        <v>119</v>
      </c>
      <c r="G54"/>
      <c r="I54" s="46"/>
      <c r="J54" s="47"/>
    </row>
    <row r="55" spans="1:10" ht="21" customHeight="1">
      <c r="A55" s="36" t="s">
        <v>667</v>
      </c>
      <c r="B55" s="43"/>
      <c r="C55" s="908">
        <v>1822</v>
      </c>
      <c r="D55" s="576"/>
      <c r="E55" s="669">
        <v>1564</v>
      </c>
      <c r="G55"/>
      <c r="I55" s="46"/>
      <c r="J55" s="47"/>
    </row>
    <row r="56" spans="1:10" ht="21" customHeight="1">
      <c r="A56" s="36" t="s">
        <v>180</v>
      </c>
      <c r="B56" s="43"/>
      <c r="C56" s="908">
        <v>3544</v>
      </c>
      <c r="D56" s="576"/>
      <c r="E56" s="669">
        <f>3236+173+102</f>
        <v>3511</v>
      </c>
      <c r="G56"/>
      <c r="I56" s="46"/>
      <c r="J56" s="47"/>
    </row>
    <row r="57" spans="1:10" ht="26.25" customHeight="1" thickBot="1">
      <c r="A57" s="346" t="s">
        <v>253</v>
      </c>
      <c r="B57" s="670"/>
      <c r="C57" s="909">
        <f>SUM(C54:C56)</f>
        <v>5488</v>
      </c>
      <c r="D57" s="586"/>
      <c r="E57" s="671">
        <f>SUM(E54:E56)</f>
        <v>5194</v>
      </c>
      <c r="G57"/>
      <c r="I57" s="46"/>
      <c r="J57" s="47"/>
    </row>
    <row r="58" spans="7:10" ht="21" customHeight="1">
      <c r="G58"/>
      <c r="I58" s="46"/>
      <c r="J58" s="47"/>
    </row>
    <row r="62" spans="3:4" ht="25.5" customHeight="1">
      <c r="C62" s="1058"/>
      <c r="D62" s="1025"/>
    </row>
  </sheetData>
  <mergeCells count="16">
    <mergeCell ref="B10:E10"/>
    <mergeCell ref="B14:E14"/>
    <mergeCell ref="C62:D62"/>
    <mergeCell ref="A49:E49"/>
    <mergeCell ref="A36:E36"/>
    <mergeCell ref="A42:B42"/>
    <mergeCell ref="A43:B43"/>
    <mergeCell ref="B33:E33"/>
    <mergeCell ref="B13:E13"/>
    <mergeCell ref="B11:E11"/>
    <mergeCell ref="B24:E24"/>
    <mergeCell ref="B15:E15"/>
    <mergeCell ref="B31:E31"/>
    <mergeCell ref="B16:E16"/>
    <mergeCell ref="B22:E22"/>
    <mergeCell ref="B18:E18"/>
  </mergeCells>
  <printOptions horizontalCentered="1" verticalCentered="1"/>
  <pageMargins left="0" right="0" top="0" bottom="0" header="0" footer="0"/>
  <pageSetup fitToHeight="1" fitToWidth="1" horizontalDpi="600" verticalDpi="600" orientation="portrait" paperSize="9" scale="47" r:id="rId1"/>
  <rowBreaks count="2" manualBreakCount="2">
    <brk id="57" max="4" man="1"/>
    <brk id="73" max="255" man="1"/>
  </rowBreaks>
</worksheet>
</file>

<file path=xl/worksheets/sheet15.xml><?xml version="1.0" encoding="utf-8"?>
<worksheet xmlns="http://schemas.openxmlformats.org/spreadsheetml/2006/main" xmlns:r="http://schemas.openxmlformats.org/officeDocument/2006/relationships">
  <sheetPr codeName="Sheet343">
    <pageSetUpPr fitToPage="1"/>
  </sheetPr>
  <dimension ref="A1:G56"/>
  <sheetViews>
    <sheetView showGridLines="0" view="pageBreakPreview" zoomScale="50" zoomScaleNormal="75" zoomScaleSheetLayoutView="50" workbookViewId="0" topLeftCell="A1">
      <selection activeCell="B4" sqref="B4"/>
    </sheetView>
  </sheetViews>
  <sheetFormatPr defaultColWidth="9.00390625" defaultRowHeight="25.5" customHeight="1"/>
  <cols>
    <col min="1" max="1" width="5.75390625" style="36" customWidth="1"/>
    <col min="2" max="2" width="105.875" style="53" customWidth="1"/>
    <col min="3" max="3" width="13.625" style="46" customWidth="1"/>
    <col min="4" max="4" width="4.25390625" style="46" customWidth="1"/>
    <col min="5" max="5" width="14.00390625" style="46" customWidth="1"/>
    <col min="6" max="6" width="17.625" style="46" customWidth="1"/>
    <col min="7" max="7" width="13.00390625" style="47" customWidth="1"/>
    <col min="8" max="16384" width="9.75390625" style="8" customWidth="1"/>
  </cols>
  <sheetData>
    <row r="1" ht="25.5" customHeight="1">
      <c r="A1" s="89" t="s">
        <v>62</v>
      </c>
    </row>
    <row r="2" ht="25.5" customHeight="1">
      <c r="A2" s="89"/>
    </row>
    <row r="3" ht="25.5" customHeight="1">
      <c r="A3" s="590" t="s">
        <v>76</v>
      </c>
    </row>
    <row r="4" spans="1:5" ht="33.75" customHeight="1">
      <c r="A4" s="48" t="s">
        <v>552</v>
      </c>
      <c r="B4" s="48" t="s">
        <v>669</v>
      </c>
      <c r="C4" s="910" t="s">
        <v>468</v>
      </c>
      <c r="D4" s="910"/>
      <c r="E4" s="911" t="s">
        <v>637</v>
      </c>
    </row>
    <row r="5" spans="1:5" ht="18">
      <c r="A5" s="344"/>
      <c r="B5" s="666"/>
      <c r="C5" s="674" t="s">
        <v>591</v>
      </c>
      <c r="D5" s="674"/>
      <c r="E5" s="668" t="s">
        <v>591</v>
      </c>
    </row>
    <row r="6" spans="1:5" ht="11.25" customHeight="1">
      <c r="A6" s="8"/>
      <c r="B6" s="34"/>
      <c r="C6"/>
      <c r="D6"/>
      <c r="E6"/>
    </row>
    <row r="7" spans="1:5" ht="18">
      <c r="A7" s="8"/>
      <c r="B7" s="116" t="s">
        <v>57</v>
      </c>
      <c r="C7" s="96"/>
      <c r="D7" s="96"/>
      <c r="E7" s="96"/>
    </row>
    <row r="8" spans="1:5" ht="18">
      <c r="A8" s="8"/>
      <c r="B8" s="134" t="s">
        <v>74</v>
      </c>
      <c r="C8" s="878">
        <v>2032</v>
      </c>
      <c r="D8" s="136"/>
      <c r="E8" s="879">
        <v>1472</v>
      </c>
    </row>
    <row r="9" spans="1:5" ht="18">
      <c r="A9" s="8"/>
      <c r="B9" s="134" t="s">
        <v>259</v>
      </c>
      <c r="C9" s="878">
        <v>743</v>
      </c>
      <c r="D9" s="136"/>
      <c r="E9" s="879">
        <v>1085</v>
      </c>
    </row>
    <row r="10" spans="1:5" ht="18">
      <c r="A10" s="8"/>
      <c r="B10" s="134" t="s">
        <v>350</v>
      </c>
      <c r="C10" s="878">
        <v>2819</v>
      </c>
      <c r="D10" s="136"/>
      <c r="E10" s="880">
        <v>3856</v>
      </c>
    </row>
    <row r="11" spans="1:5" ht="18">
      <c r="A11" s="8"/>
      <c r="B11" s="134" t="s">
        <v>669</v>
      </c>
      <c r="C11" s="882">
        <v>15</v>
      </c>
      <c r="D11" s="136"/>
      <c r="E11" s="883">
        <v>19</v>
      </c>
    </row>
    <row r="12" spans="1:5" ht="24" customHeight="1" thickBot="1">
      <c r="A12" s="8"/>
      <c r="B12" s="237" t="s">
        <v>253</v>
      </c>
      <c r="C12" s="876">
        <f>SUM(C8:C11)</f>
        <v>5609</v>
      </c>
      <c r="D12" s="876"/>
      <c r="E12" s="877">
        <f>SUM(E8:E11)</f>
        <v>6432</v>
      </c>
    </row>
    <row r="13" spans="1:5" ht="9" customHeight="1">
      <c r="A13" s="8"/>
      <c r="B13" s="57"/>
      <c r="C13" s="96"/>
      <c r="D13" s="96"/>
      <c r="E13" s="96"/>
    </row>
    <row r="14" spans="1:5" ht="18.75" customHeight="1">
      <c r="A14" s="8"/>
      <c r="B14" s="192" t="s">
        <v>493</v>
      </c>
      <c r="C14" s="96"/>
      <c r="D14" s="96"/>
      <c r="E14" s="96"/>
    </row>
    <row r="15" spans="1:5" ht="18.75" customHeight="1">
      <c r="A15" s="8"/>
      <c r="B15" s="95" t="s">
        <v>75</v>
      </c>
      <c r="C15" s="878">
        <v>926</v>
      </c>
      <c r="D15" s="878"/>
      <c r="E15" s="879">
        <v>988</v>
      </c>
    </row>
    <row r="16" spans="1:5" ht="18.75" customHeight="1">
      <c r="A16" s="8"/>
      <c r="B16" s="134" t="s">
        <v>108</v>
      </c>
      <c r="C16" s="878">
        <v>100</v>
      </c>
      <c r="D16" s="878"/>
      <c r="E16" s="880">
        <v>100</v>
      </c>
    </row>
    <row r="17" spans="1:5" ht="18.75" customHeight="1">
      <c r="A17" s="8"/>
      <c r="B17" s="881" t="s">
        <v>135</v>
      </c>
      <c r="C17" s="882">
        <v>750</v>
      </c>
      <c r="D17" s="882"/>
      <c r="E17" s="883">
        <v>810</v>
      </c>
    </row>
    <row r="18" spans="1:5" ht="26.25" customHeight="1" thickBot="1">
      <c r="A18" s="8"/>
      <c r="B18" s="884" t="s">
        <v>253</v>
      </c>
      <c r="C18" s="876">
        <f>SUM(C15:C17)</f>
        <v>1776</v>
      </c>
      <c r="D18" s="876"/>
      <c r="E18" s="877">
        <f>SUM(E15:E17)</f>
        <v>1898</v>
      </c>
    </row>
    <row r="19" spans="1:5" ht="18.75" customHeight="1">
      <c r="A19" s="34"/>
      <c r="B19" s="43"/>
      <c r="C19" s="673"/>
      <c r="D19" s="673"/>
      <c r="E19" s="673"/>
    </row>
    <row r="20" spans="1:7" s="2" customFormat="1" ht="25.5" customHeight="1">
      <c r="A20" s="16" t="s">
        <v>553</v>
      </c>
      <c r="B20" s="48" t="s">
        <v>77</v>
      </c>
      <c r="C20" s="46"/>
      <c r="D20" s="46"/>
      <c r="F20" s="46"/>
      <c r="G20" s="45"/>
    </row>
    <row r="21" spans="1:7" s="678" customFormat="1" ht="25.5" customHeight="1">
      <c r="A21" s="133" t="s">
        <v>159</v>
      </c>
      <c r="B21" s="112" t="s">
        <v>353</v>
      </c>
      <c r="C21" s="94"/>
      <c r="D21" s="94"/>
      <c r="F21" s="46"/>
      <c r="G21" s="679"/>
    </row>
    <row r="22" spans="1:7" s="678" customFormat="1" ht="16.5" customHeight="1">
      <c r="A22" s="133"/>
      <c r="B22" s="112"/>
      <c r="C22" s="94"/>
      <c r="D22" s="94"/>
      <c r="G22" s="679"/>
    </row>
    <row r="23" spans="1:7" s="678" customFormat="1" ht="54" customHeight="1">
      <c r="A23" s="98"/>
      <c r="B23" s="1031" t="s">
        <v>78</v>
      </c>
      <c r="C23" s="1025"/>
      <c r="D23" s="1025"/>
      <c r="E23" s="1025"/>
      <c r="G23" s="679"/>
    </row>
    <row r="24" spans="1:7" s="678" customFormat="1" ht="2.25" customHeight="1">
      <c r="A24" s="98"/>
      <c r="B24" s="680"/>
      <c r="C24" s="680"/>
      <c r="D24" s="680"/>
      <c r="G24" s="679"/>
    </row>
    <row r="25" spans="1:7" s="678" customFormat="1" ht="46.5" customHeight="1">
      <c r="A25" s="133"/>
      <c r="B25" s="1031" t="s">
        <v>354</v>
      </c>
      <c r="C25" s="1025"/>
      <c r="D25" s="1025"/>
      <c r="E25" s="1025"/>
      <c r="G25" s="679"/>
    </row>
    <row r="26" spans="1:7" s="678" customFormat="1" ht="2.25" customHeight="1">
      <c r="A26" s="98"/>
      <c r="B26" s="680"/>
      <c r="C26" s="680"/>
      <c r="D26" s="680"/>
      <c r="G26" s="679"/>
    </row>
    <row r="27" spans="1:7" s="678" customFormat="1" ht="48.75" customHeight="1">
      <c r="A27" s="133"/>
      <c r="B27" s="1031" t="s">
        <v>109</v>
      </c>
      <c r="C27" s="1025"/>
      <c r="D27" s="1025"/>
      <c r="E27" s="1025"/>
      <c r="G27" s="679"/>
    </row>
    <row r="28" spans="1:7" s="2" customFormat="1" ht="11.25" customHeight="1">
      <c r="A28" s="34"/>
      <c r="B28" s="575"/>
      <c r="C28" s="389"/>
      <c r="D28" s="389"/>
      <c r="G28" s="45"/>
    </row>
    <row r="29" spans="1:7" s="678" customFormat="1" ht="25.5" customHeight="1">
      <c r="A29" s="133" t="s">
        <v>160</v>
      </c>
      <c r="B29" s="112" t="s">
        <v>339</v>
      </c>
      <c r="C29" s="94"/>
      <c r="D29" s="94"/>
      <c r="G29" s="679"/>
    </row>
    <row r="30" spans="1:7" s="678" customFormat="1" ht="6" customHeight="1">
      <c r="A30" s="133"/>
      <c r="B30" s="112"/>
      <c r="C30" s="94"/>
      <c r="D30" s="94"/>
      <c r="G30" s="679"/>
    </row>
    <row r="31" spans="1:7" s="678" customFormat="1" ht="47.25" customHeight="1">
      <c r="A31" s="95"/>
      <c r="B31" s="1064" t="s">
        <v>200</v>
      </c>
      <c r="C31" s="1025"/>
      <c r="D31" s="1025"/>
      <c r="E31" s="1025"/>
      <c r="G31" s="679"/>
    </row>
    <row r="32" spans="1:7" s="678" customFormat="1" ht="10.5" customHeight="1">
      <c r="A32" s="95"/>
      <c r="B32" s="134"/>
      <c r="C32" s="94"/>
      <c r="D32" s="94"/>
      <c r="G32" s="679"/>
    </row>
    <row r="33" spans="1:7" s="678" customFormat="1" ht="25.5" customHeight="1">
      <c r="A33" s="95"/>
      <c r="B33" s="172" t="s">
        <v>197</v>
      </c>
      <c r="C33" s="172"/>
      <c r="D33" s="172"/>
      <c r="G33" s="679"/>
    </row>
    <row r="34" spans="1:7" s="678" customFormat="1" ht="25.5" customHeight="1">
      <c r="A34" s="95"/>
      <c r="B34" s="1064" t="s">
        <v>198</v>
      </c>
      <c r="C34" s="1064"/>
      <c r="D34" s="827"/>
      <c r="G34" s="679"/>
    </row>
    <row r="35" spans="1:7" s="678" customFormat="1" ht="24" customHeight="1">
      <c r="A35" s="95"/>
      <c r="B35" s="1064" t="s">
        <v>199</v>
      </c>
      <c r="C35" s="1064"/>
      <c r="D35" s="827"/>
      <c r="G35" s="679"/>
    </row>
    <row r="36" spans="1:7" s="678" customFormat="1" ht="9" customHeight="1">
      <c r="A36" s="95"/>
      <c r="B36" s="827"/>
      <c r="C36" s="827"/>
      <c r="D36" s="827"/>
      <c r="G36" s="679"/>
    </row>
    <row r="37" spans="1:7" s="678" customFormat="1" ht="63" customHeight="1">
      <c r="A37" s="95"/>
      <c r="B37" s="1065" t="s">
        <v>110</v>
      </c>
      <c r="C37" s="1066"/>
      <c r="D37" s="1066"/>
      <c r="E37" s="1066"/>
      <c r="G37" s="679"/>
    </row>
    <row r="38" spans="1:7" s="678" customFormat="1" ht="40.5" customHeight="1">
      <c r="A38" s="95"/>
      <c r="B38" s="1065" t="s">
        <v>201</v>
      </c>
      <c r="C38" s="1066"/>
      <c r="D38" s="1066"/>
      <c r="E38" s="1066"/>
      <c r="G38" s="679"/>
    </row>
    <row r="39" spans="1:7" s="678" customFormat="1" ht="30">
      <c r="A39" s="95"/>
      <c r="B39" s="829"/>
      <c r="C39" s="831" t="s">
        <v>7</v>
      </c>
      <c r="D39" s="831"/>
      <c r="G39" s="679"/>
    </row>
    <row r="40" spans="1:7" s="678" customFormat="1" ht="15">
      <c r="A40" s="95"/>
      <c r="B40" s="829"/>
      <c r="C40" s="831" t="s">
        <v>591</v>
      </c>
      <c r="D40" s="831"/>
      <c r="G40" s="679"/>
    </row>
    <row r="41" spans="1:7" s="678" customFormat="1" ht="15">
      <c r="A41" s="95"/>
      <c r="B41" s="918"/>
      <c r="C41" s="919"/>
      <c r="D41" s="831"/>
      <c r="G41" s="679"/>
    </row>
    <row r="42" spans="1:7" s="678" customFormat="1" ht="15">
      <c r="A42" s="95"/>
      <c r="B42" s="829" t="s">
        <v>499</v>
      </c>
      <c r="C42" s="832">
        <v>18</v>
      </c>
      <c r="D42" s="832"/>
      <c r="G42" s="679"/>
    </row>
    <row r="43" spans="1:7" s="678" customFormat="1" ht="15">
      <c r="A43" s="95"/>
      <c r="B43" s="829" t="s">
        <v>8</v>
      </c>
      <c r="C43" s="832">
        <v>31</v>
      </c>
      <c r="D43" s="832"/>
      <c r="G43" s="679"/>
    </row>
    <row r="44" spans="1:7" s="678" customFormat="1" ht="15">
      <c r="A44" s="95"/>
      <c r="B44" s="829" t="s">
        <v>496</v>
      </c>
      <c r="C44" s="832">
        <v>45</v>
      </c>
      <c r="D44" s="832"/>
      <c r="G44" s="679"/>
    </row>
    <row r="45" spans="1:7" s="678" customFormat="1" ht="15">
      <c r="A45" s="95"/>
      <c r="B45" s="829" t="s">
        <v>111</v>
      </c>
      <c r="C45" s="832">
        <v>139</v>
      </c>
      <c r="D45" s="832"/>
      <c r="G45" s="679"/>
    </row>
    <row r="46" spans="1:7" s="678" customFormat="1" ht="15">
      <c r="A46" s="95"/>
      <c r="B46" s="829" t="s">
        <v>9</v>
      </c>
      <c r="C46" s="832">
        <v>100</v>
      </c>
      <c r="D46" s="832"/>
      <c r="G46" s="679"/>
    </row>
    <row r="47" spans="1:7" s="678" customFormat="1" ht="15">
      <c r="A47" s="95"/>
      <c r="B47" s="830" t="s">
        <v>10</v>
      </c>
      <c r="C47" s="833">
        <v>-581</v>
      </c>
      <c r="D47" s="834"/>
      <c r="G47" s="679"/>
    </row>
    <row r="48" spans="1:7" s="678" customFormat="1" ht="15">
      <c r="A48" s="95"/>
      <c r="B48" s="829" t="s">
        <v>11</v>
      </c>
      <c r="C48" s="832">
        <f>SUM(C42:C47)</f>
        <v>-248</v>
      </c>
      <c r="D48" s="832"/>
      <c r="G48" s="679"/>
    </row>
    <row r="49" spans="1:7" s="678" customFormat="1" ht="15.75" customHeight="1">
      <c r="A49" s="95"/>
      <c r="B49" s="830" t="s">
        <v>55</v>
      </c>
      <c r="C49" s="833">
        <v>336</v>
      </c>
      <c r="D49" s="834"/>
      <c r="G49" s="679"/>
    </row>
    <row r="50" spans="1:7" s="678" customFormat="1" ht="19.5" customHeight="1">
      <c r="A50" s="95"/>
      <c r="B50" s="835" t="s">
        <v>12</v>
      </c>
      <c r="C50" s="833">
        <f>SUM(C48:C49)</f>
        <v>88</v>
      </c>
      <c r="D50" s="834"/>
      <c r="G50" s="679"/>
    </row>
    <row r="51" spans="1:7" s="678" customFormat="1" ht="15">
      <c r="A51" s="95"/>
      <c r="B51" s="836"/>
      <c r="C51" s="834"/>
      <c r="D51" s="834"/>
      <c r="G51" s="679"/>
    </row>
    <row r="52" spans="1:7" s="678" customFormat="1" ht="36" customHeight="1">
      <c r="A52" s="95"/>
      <c r="B52" s="1067" t="s">
        <v>320</v>
      </c>
      <c r="C52" s="1025"/>
      <c r="D52" s="1025"/>
      <c r="E52" s="1025"/>
      <c r="G52" s="679"/>
    </row>
    <row r="53" spans="1:7" s="57" customFormat="1" ht="56.25" customHeight="1">
      <c r="A53" s="98"/>
      <c r="B53" s="1062" t="s">
        <v>565</v>
      </c>
      <c r="C53" s="1025"/>
      <c r="D53" s="1025"/>
      <c r="E53" s="1025"/>
      <c r="F53" s="94"/>
      <c r="G53" s="137"/>
    </row>
    <row r="54" spans="1:7" s="7" customFormat="1" ht="6" customHeight="1">
      <c r="A54" s="15"/>
      <c r="B54" s="676"/>
      <c r="C54" s="677"/>
      <c r="D54" s="677"/>
      <c r="E54" s="65"/>
      <c r="F54" s="65"/>
      <c r="G54" s="672"/>
    </row>
    <row r="55" spans="1:7" s="678" customFormat="1" ht="42" customHeight="1">
      <c r="A55" s="958" t="s">
        <v>73</v>
      </c>
      <c r="B55" s="1068" t="s">
        <v>566</v>
      </c>
      <c r="C55" s="1010"/>
      <c r="D55" s="1010"/>
      <c r="E55" s="1010"/>
      <c r="G55" s="679"/>
    </row>
    <row r="56" spans="1:5" ht="115.5" customHeight="1">
      <c r="A56" s="675"/>
      <c r="B56" s="1063" t="s">
        <v>520</v>
      </c>
      <c r="C56" s="1056"/>
      <c r="D56" s="1056"/>
      <c r="E56" s="1056"/>
    </row>
    <row r="57" ht="11.25" customHeight="1"/>
    <row r="60" ht="6.75" customHeight="1"/>
  </sheetData>
  <mergeCells count="12">
    <mergeCell ref="B23:E23"/>
    <mergeCell ref="B25:E25"/>
    <mergeCell ref="B27:E27"/>
    <mergeCell ref="B31:E31"/>
    <mergeCell ref="B53:E53"/>
    <mergeCell ref="B56:E56"/>
    <mergeCell ref="B34:C34"/>
    <mergeCell ref="B35:C35"/>
    <mergeCell ref="B37:E37"/>
    <mergeCell ref="B38:E38"/>
    <mergeCell ref="B52:E52"/>
    <mergeCell ref="B55:E55"/>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57" r:id="rId1"/>
</worksheet>
</file>

<file path=xl/worksheets/sheet16.xml><?xml version="1.0" encoding="utf-8"?>
<worksheet xmlns="http://schemas.openxmlformats.org/spreadsheetml/2006/main" xmlns:r="http://schemas.openxmlformats.org/officeDocument/2006/relationships">
  <sheetPr codeName="Sheet3431"/>
  <dimension ref="A1:I43"/>
  <sheetViews>
    <sheetView showGridLines="0" view="pageBreakPreview" zoomScale="70" zoomScaleNormal="75" zoomScaleSheetLayoutView="70" workbookViewId="0" topLeftCell="A1">
      <selection activeCell="B4" sqref="B4"/>
    </sheetView>
  </sheetViews>
  <sheetFormatPr defaultColWidth="9.00390625" defaultRowHeight="25.5" customHeight="1"/>
  <cols>
    <col min="1" max="1" width="7.875" style="36" customWidth="1"/>
    <col min="2" max="2" width="5.50390625" style="36" customWidth="1"/>
    <col min="3" max="3" width="55.75390625" style="36" customWidth="1"/>
    <col min="4" max="4" width="13.625" style="36" customWidth="1"/>
    <col min="5" max="5" width="13.375" style="36" customWidth="1"/>
    <col min="6" max="6" width="10.875" style="36" customWidth="1"/>
    <col min="7" max="16384" width="9.75390625" style="8" customWidth="1"/>
  </cols>
  <sheetData>
    <row r="1" spans="1:7" s="2" customFormat="1" ht="23.25" customHeight="1">
      <c r="A1" s="1047" t="s">
        <v>62</v>
      </c>
      <c r="B1" s="1025"/>
      <c r="C1" s="1025"/>
      <c r="D1" s="1025"/>
      <c r="E1" s="1025"/>
      <c r="F1" s="1025"/>
      <c r="G1" s="1025"/>
    </row>
    <row r="2" s="2" customFormat="1" ht="25.5" customHeight="1">
      <c r="A2" s="520"/>
    </row>
    <row r="3" spans="1:7" ht="25.5" customHeight="1">
      <c r="A3" s="1069" t="s">
        <v>76</v>
      </c>
      <c r="B3" s="1025"/>
      <c r="C3" s="1025"/>
      <c r="D3" s="1025"/>
      <c r="E3" s="1025"/>
      <c r="F3" s="1025"/>
      <c r="G3" s="1025"/>
    </row>
    <row r="4" ht="10.5" customHeight="1"/>
    <row r="5" spans="1:2" ht="24.75" customHeight="1">
      <c r="A5" s="37" t="s">
        <v>668</v>
      </c>
      <c r="B5" s="48" t="s">
        <v>36</v>
      </c>
    </row>
    <row r="6" ht="16.5" customHeight="1"/>
    <row r="7" spans="1:7" s="57" customFormat="1" ht="51" customHeight="1">
      <c r="A7" s="1065" t="s">
        <v>306</v>
      </c>
      <c r="B7" s="1065"/>
      <c r="C7" s="1065"/>
      <c r="D7" s="1065"/>
      <c r="E7" s="1065"/>
      <c r="F7" s="1065"/>
      <c r="G7" s="1025"/>
    </row>
    <row r="8" spans="1:6" s="57" customFormat="1" ht="7.5" customHeight="1">
      <c r="A8" s="681"/>
      <c r="B8" s="681"/>
      <c r="C8" s="681"/>
      <c r="D8" s="681"/>
      <c r="E8" s="681"/>
      <c r="F8" s="681"/>
    </row>
    <row r="9" spans="1:7" s="57" customFormat="1" ht="63" customHeight="1">
      <c r="A9" s="1070" t="s">
        <v>112</v>
      </c>
      <c r="B9" s="1070"/>
      <c r="C9" s="1070"/>
      <c r="D9" s="1070"/>
      <c r="E9" s="1070"/>
      <c r="F9" s="1070"/>
      <c r="G9" s="1025"/>
    </row>
    <row r="10" spans="1:6" s="57" customFormat="1" ht="9" customHeight="1">
      <c r="A10" s="800"/>
      <c r="B10" s="800"/>
      <c r="C10" s="800"/>
      <c r="D10" s="800"/>
      <c r="E10" s="800"/>
      <c r="F10" s="800"/>
    </row>
    <row r="11" spans="1:7" ht="23.25" customHeight="1">
      <c r="A11" s="1071" t="s">
        <v>113</v>
      </c>
      <c r="B11" s="1025"/>
      <c r="C11" s="1025"/>
      <c r="D11" s="1025"/>
      <c r="E11" s="1025"/>
      <c r="F11" s="1025"/>
      <c r="G11" s="1025"/>
    </row>
    <row r="12" spans="1:9" ht="22.5" customHeight="1">
      <c r="A12" s="57" t="s">
        <v>400</v>
      </c>
      <c r="B12" s="57"/>
      <c r="C12" s="343"/>
      <c r="D12" s="343"/>
      <c r="E12" s="343"/>
      <c r="F12" s="343"/>
      <c r="G12" s="343"/>
      <c r="H12" s="343"/>
      <c r="I12" s="57"/>
    </row>
    <row r="13" spans="1:9" ht="13.5" customHeight="1">
      <c r="A13" s="57"/>
      <c r="B13" s="57"/>
      <c r="C13" s="343"/>
      <c r="D13" s="343"/>
      <c r="E13" s="343"/>
      <c r="F13" s="343"/>
      <c r="G13" s="343"/>
      <c r="H13" s="343"/>
      <c r="I13" s="57"/>
    </row>
    <row r="14" spans="1:9" ht="13.5" customHeight="1">
      <c r="A14" s="8"/>
      <c r="B14" s="8"/>
      <c r="C14" s="8"/>
      <c r="D14" s="97" t="s">
        <v>591</v>
      </c>
      <c r="E14" s="485"/>
      <c r="F14" s="60"/>
      <c r="G14" s="60"/>
      <c r="H14" s="60"/>
      <c r="I14" s="60"/>
    </row>
    <row r="15" spans="1:9" ht="14.25" customHeight="1">
      <c r="A15" s="921" t="s">
        <v>26</v>
      </c>
      <c r="B15" s="922"/>
      <c r="C15" s="922"/>
      <c r="D15" s="920">
        <v>31</v>
      </c>
      <c r="E15" s="485"/>
      <c r="F15" s="60"/>
      <c r="G15" s="60"/>
      <c r="H15" s="60"/>
      <c r="I15" s="60"/>
    </row>
    <row r="16" spans="1:9" ht="16.5" customHeight="1">
      <c r="A16" s="243" t="s">
        <v>614</v>
      </c>
      <c r="B16" s="8"/>
      <c r="C16" s="8"/>
      <c r="D16" s="242">
        <v>2</v>
      </c>
      <c r="E16" s="485"/>
      <c r="F16" s="60"/>
      <c r="G16" s="60"/>
      <c r="H16" s="60"/>
      <c r="I16" s="60"/>
    </row>
    <row r="17" spans="1:9" ht="18" customHeight="1">
      <c r="A17" s="485" t="s">
        <v>615</v>
      </c>
      <c r="B17" s="8"/>
      <c r="C17" s="8"/>
      <c r="D17" s="327">
        <v>12</v>
      </c>
      <c r="E17" s="485"/>
      <c r="F17" s="60"/>
      <c r="G17" s="60"/>
      <c r="H17" s="60"/>
      <c r="I17" s="60"/>
    </row>
    <row r="18" spans="1:9" s="57" customFormat="1" ht="18" customHeight="1">
      <c r="A18" s="485" t="s">
        <v>481</v>
      </c>
      <c r="B18" s="485"/>
      <c r="D18" s="327">
        <v>5</v>
      </c>
      <c r="E18" s="485"/>
      <c r="F18" s="60"/>
      <c r="G18" s="60"/>
      <c r="H18" s="60"/>
      <c r="I18" s="60"/>
    </row>
    <row r="19" spans="1:9" s="57" customFormat="1" ht="18" customHeight="1">
      <c r="A19" s="923"/>
      <c r="B19" s="923"/>
      <c r="C19" s="164"/>
      <c r="D19" s="867">
        <f>SUM(D15:D18)</f>
        <v>50</v>
      </c>
      <c r="E19" s="485"/>
      <c r="F19" s="60"/>
      <c r="G19" s="60"/>
      <c r="H19" s="60"/>
      <c r="I19" s="60"/>
    </row>
    <row r="20" spans="1:9" s="57" customFormat="1" ht="25.5" customHeight="1">
      <c r="A20" s="48" t="s">
        <v>79</v>
      </c>
      <c r="B20" s="48" t="s">
        <v>0</v>
      </c>
      <c r="C20" s="8"/>
      <c r="D20" s="327"/>
      <c r="E20" s="485"/>
      <c r="F20" s="60"/>
      <c r="G20" s="60"/>
      <c r="H20" s="60"/>
      <c r="I20" s="60"/>
    </row>
    <row r="21" spans="1:9" s="57" customFormat="1" ht="25.5" customHeight="1">
      <c r="A21" s="590"/>
      <c r="B21" s="590"/>
      <c r="C21" s="8"/>
      <c r="E21" s="485"/>
      <c r="F21" s="60"/>
      <c r="G21" s="60"/>
      <c r="H21" s="60"/>
      <c r="I21" s="60"/>
    </row>
    <row r="22" spans="1:9" s="57" customFormat="1" ht="18" customHeight="1">
      <c r="A22" s="1074" t="s">
        <v>1</v>
      </c>
      <c r="B22" s="1025"/>
      <c r="C22" s="1025"/>
      <c r="D22" s="1025"/>
      <c r="E22" s="1025"/>
      <c r="F22" s="1025"/>
      <c r="G22" s="60"/>
      <c r="H22" s="60"/>
      <c r="I22" s="60"/>
    </row>
    <row r="23" spans="2:6" s="57" customFormat="1" ht="38.25" customHeight="1">
      <c r="B23" s="95"/>
      <c r="D23" s="139" t="s">
        <v>2</v>
      </c>
      <c r="E23" s="139" t="s">
        <v>3</v>
      </c>
      <c r="F23" s="139" t="s">
        <v>4</v>
      </c>
    </row>
    <row r="24" spans="1:6" s="57" customFormat="1" ht="18" customHeight="1">
      <c r="A24" s="175"/>
      <c r="B24" s="175"/>
      <c r="C24" s="175"/>
      <c r="D24" s="687" t="s">
        <v>591</v>
      </c>
      <c r="E24" s="687" t="s">
        <v>591</v>
      </c>
      <c r="F24" s="687" t="s">
        <v>591</v>
      </c>
    </row>
    <row r="25" spans="1:6" s="57" customFormat="1" ht="25.5" customHeight="1">
      <c r="A25" s="957" t="s">
        <v>5</v>
      </c>
      <c r="B25" s="112"/>
      <c r="D25" s="95"/>
      <c r="E25" s="95"/>
      <c r="F25" s="95"/>
    </row>
    <row r="26" spans="1:6" s="57" customFormat="1" ht="13.5" customHeight="1">
      <c r="A26" s="129" t="s">
        <v>114</v>
      </c>
      <c r="D26" s="684">
        <v>-22</v>
      </c>
      <c r="E26" s="684"/>
      <c r="F26" s="684">
        <f>SUM(D26:E26)</f>
        <v>-22</v>
      </c>
    </row>
    <row r="27" spans="1:6" s="57" customFormat="1" ht="16.5" customHeight="1">
      <c r="A27" s="129" t="s">
        <v>115</v>
      </c>
      <c r="D27" s="684">
        <v>273</v>
      </c>
      <c r="E27" s="684"/>
      <c r="F27" s="684">
        <f>SUM(D27:E27)</f>
        <v>273</v>
      </c>
    </row>
    <row r="28" spans="1:6" s="57" customFormat="1" ht="18" customHeight="1">
      <c r="A28" s="129" t="s">
        <v>116</v>
      </c>
      <c r="D28" s="684">
        <v>-25</v>
      </c>
      <c r="E28" s="684">
        <v>-3</v>
      </c>
      <c r="F28" s="684">
        <f>SUM(D28:E28)</f>
        <v>-28</v>
      </c>
    </row>
    <row r="29" spans="1:6" s="57" customFormat="1" ht="15.75" customHeight="1">
      <c r="A29" s="685" t="s">
        <v>253</v>
      </c>
      <c r="B29" s="685"/>
      <c r="C29" s="164"/>
      <c r="D29" s="686">
        <f>SUM(D26:D28)</f>
        <v>226</v>
      </c>
      <c r="E29" s="686">
        <f>SUM(E26:E28)</f>
        <v>-3</v>
      </c>
      <c r="F29" s="686">
        <f>SUM(F26:F28)</f>
        <v>223</v>
      </c>
    </row>
    <row r="30" spans="1:3" ht="14.25" customHeight="1">
      <c r="A30" s="48"/>
      <c r="B30" s="590"/>
      <c r="C30" s="8"/>
    </row>
    <row r="31" spans="1:6" s="57" customFormat="1" ht="23.25" customHeight="1">
      <c r="A31" s="682" t="s">
        <v>158</v>
      </c>
      <c r="B31" s="172"/>
      <c r="C31" s="172"/>
      <c r="D31" s="172"/>
      <c r="E31" s="172"/>
      <c r="F31" s="120"/>
    </row>
    <row r="32" spans="1:6" s="57" customFormat="1" ht="11.25" customHeight="1">
      <c r="A32" s="172"/>
      <c r="B32" s="172"/>
      <c r="C32" s="172"/>
      <c r="D32" s="172"/>
      <c r="E32" s="172"/>
      <c r="F32" s="120"/>
    </row>
    <row r="33" spans="1:6" s="57" customFormat="1" ht="22.5" customHeight="1">
      <c r="A33" s="1072" t="s">
        <v>307</v>
      </c>
      <c r="B33" s="1073"/>
      <c r="C33" s="1073"/>
      <c r="D33" s="1073"/>
      <c r="E33" s="1073"/>
      <c r="F33" s="1073"/>
    </row>
    <row r="34" spans="1:6" s="57" customFormat="1" ht="7.5" customHeight="1">
      <c r="A34" s="172"/>
      <c r="B34" s="172"/>
      <c r="C34" s="172"/>
      <c r="D34" s="172"/>
      <c r="E34" s="172"/>
      <c r="F34" s="120"/>
    </row>
    <row r="35" spans="1:6" s="57" customFormat="1" ht="23.25" customHeight="1">
      <c r="A35" s="683" t="s">
        <v>6</v>
      </c>
      <c r="B35" s="172" t="s">
        <v>635</v>
      </c>
      <c r="C35" s="172"/>
      <c r="D35" s="172"/>
      <c r="E35" s="172"/>
      <c r="F35" s="120"/>
    </row>
    <row r="36" spans="1:7" s="57" customFormat="1" ht="36.75" customHeight="1">
      <c r="A36" s="120"/>
      <c r="B36" s="1075" t="s">
        <v>618</v>
      </c>
      <c r="C36" s="968"/>
      <c r="D36" s="968"/>
      <c r="E36" s="968"/>
      <c r="F36" s="968"/>
      <c r="G36" s="1066"/>
    </row>
    <row r="37" spans="1:6" s="57" customFormat="1" ht="23.25" customHeight="1">
      <c r="A37" s="172" t="s">
        <v>619</v>
      </c>
      <c r="B37" s="172" t="s">
        <v>653</v>
      </c>
      <c r="C37" s="172"/>
      <c r="D37" s="172"/>
      <c r="E37" s="172"/>
      <c r="F37" s="172"/>
    </row>
    <row r="38" spans="1:7" s="57" customFormat="1" ht="75" customHeight="1">
      <c r="A38" s="172"/>
      <c r="B38" s="1075" t="s">
        <v>195</v>
      </c>
      <c r="C38" s="1076"/>
      <c r="D38" s="1076"/>
      <c r="E38" s="1076"/>
      <c r="F38" s="1076"/>
      <c r="G38" s="1066"/>
    </row>
    <row r="39" spans="1:6" s="57" customFormat="1" ht="23.25" customHeight="1">
      <c r="A39" s="172" t="s">
        <v>620</v>
      </c>
      <c r="B39" s="172" t="s">
        <v>549</v>
      </c>
      <c r="C39" s="172"/>
      <c r="D39" s="172"/>
      <c r="E39" s="172"/>
      <c r="F39" s="172"/>
    </row>
    <row r="40" spans="1:7" s="57" customFormat="1" ht="84.75" customHeight="1">
      <c r="A40" s="172"/>
      <c r="B40" s="1065" t="s">
        <v>516</v>
      </c>
      <c r="C40" s="1065"/>
      <c r="D40" s="1065"/>
      <c r="E40" s="1065"/>
      <c r="F40" s="1065"/>
      <c r="G40" s="1066"/>
    </row>
    <row r="41" spans="1:7" s="57" customFormat="1" ht="38.25" customHeight="1">
      <c r="A41" s="917" t="s">
        <v>416</v>
      </c>
      <c r="B41" s="917" t="s">
        <v>684</v>
      </c>
      <c r="C41" s="3"/>
      <c r="D41" s="890"/>
      <c r="E41" s="890"/>
      <c r="F41" s="890"/>
      <c r="G41" s="890"/>
    </row>
    <row r="42" spans="1:7" s="57" customFormat="1" ht="64.5" customHeight="1">
      <c r="A42" s="172"/>
      <c r="B42" s="963" t="s">
        <v>531</v>
      </c>
      <c r="C42" s="963"/>
      <c r="D42" s="963"/>
      <c r="E42" s="963"/>
      <c r="F42" s="963"/>
      <c r="G42" s="963"/>
    </row>
    <row r="43" ht="14.25" customHeight="1">
      <c r="A43" s="95"/>
    </row>
    <row r="53" ht="6.75" customHeight="1"/>
  </sheetData>
  <mergeCells count="11">
    <mergeCell ref="B40:G40"/>
    <mergeCell ref="A1:G1"/>
    <mergeCell ref="A3:G3"/>
    <mergeCell ref="B42:G42"/>
    <mergeCell ref="A7:G7"/>
    <mergeCell ref="A9:G9"/>
    <mergeCell ref="A11:G11"/>
    <mergeCell ref="A33:F33"/>
    <mergeCell ref="A22:F22"/>
    <mergeCell ref="B36:G36"/>
    <mergeCell ref="B38:G38"/>
  </mergeCells>
  <printOptions horizontalCentered="1"/>
  <pageMargins left="0.7874015748031497" right="0.7874015748031497" top="0.3937007874015748" bottom="0.3937007874015748" header="0.1968503937007874" footer="0.1968503937007874"/>
  <pageSetup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M27"/>
  <sheetViews>
    <sheetView showGridLines="0" view="pageBreakPreview" zoomScale="75" zoomScaleNormal="75" zoomScaleSheetLayoutView="75" workbookViewId="0" topLeftCell="A14">
      <selection activeCell="B4" sqref="B4"/>
    </sheetView>
  </sheetViews>
  <sheetFormatPr defaultColWidth="9.00390625" defaultRowHeight="25.5" customHeight="1"/>
  <cols>
    <col min="1" max="1" width="4.625" style="36" customWidth="1"/>
    <col min="2" max="2" width="5.50390625" style="36" customWidth="1"/>
    <col min="3" max="3" width="68.625" style="36" customWidth="1"/>
    <col min="4" max="4" width="16.00390625" style="36" customWidth="1"/>
    <col min="5" max="5" width="13.375" style="36" customWidth="1"/>
    <col min="6" max="6" width="10.00390625" style="36" customWidth="1"/>
    <col min="7" max="16384" width="9.75390625" style="8" customWidth="1"/>
  </cols>
  <sheetData>
    <row r="1" s="2" customFormat="1" ht="25.5" customHeight="1">
      <c r="A1" s="520" t="s">
        <v>62</v>
      </c>
    </row>
    <row r="2" s="2" customFormat="1" ht="25.5" customHeight="1">
      <c r="A2" s="520"/>
    </row>
    <row r="3" spans="1:5" ht="9" customHeight="1">
      <c r="A3" s="34"/>
      <c r="B3" s="8"/>
      <c r="C3" s="8"/>
      <c r="D3" s="8"/>
      <c r="E3" s="8"/>
    </row>
    <row r="4" ht="25.5" customHeight="1">
      <c r="A4" s="590" t="s">
        <v>76</v>
      </c>
    </row>
    <row r="5" ht="10.5" customHeight="1"/>
    <row r="6" ht="14.25" customHeight="1">
      <c r="A6" s="95"/>
    </row>
    <row r="7" spans="1:3" ht="25.5" customHeight="1">
      <c r="A7" s="48" t="s">
        <v>683</v>
      </c>
      <c r="B7" s="48" t="s">
        <v>340</v>
      </c>
      <c r="C7" s="8"/>
    </row>
    <row r="8" spans="1:3" ht="7.5" customHeight="1">
      <c r="A8" s="590"/>
      <c r="B8" s="590"/>
      <c r="C8" s="8"/>
    </row>
    <row r="9" spans="1:12" s="120" customFormat="1" ht="98.25" customHeight="1">
      <c r="A9" s="827"/>
      <c r="B9" s="1063" t="s">
        <v>529</v>
      </c>
      <c r="C9" s="1077"/>
      <c r="D9" s="1077"/>
      <c r="E9" s="1077"/>
      <c r="F9" s="1077"/>
      <c r="G9" s="1077"/>
      <c r="H9" s="828"/>
      <c r="I9" s="828"/>
      <c r="J9" s="828"/>
      <c r="K9" s="828"/>
      <c r="L9" s="828"/>
    </row>
    <row r="10" spans="1:13" s="57" customFormat="1" ht="74.25" customHeight="1">
      <c r="A10" s="826"/>
      <c r="B10" s="1063" t="s">
        <v>202</v>
      </c>
      <c r="C10" s="1056"/>
      <c r="D10" s="1056"/>
      <c r="E10" s="1056"/>
      <c r="F10" s="1056"/>
      <c r="G10" s="1056"/>
      <c r="H10" s="389"/>
      <c r="I10" s="389"/>
      <c r="J10" s="389"/>
      <c r="K10" s="389"/>
      <c r="L10" s="389"/>
      <c r="M10" s="389"/>
    </row>
    <row r="11" spans="1:13" s="57" customFormat="1" ht="99.75" customHeight="1">
      <c r="A11" s="826"/>
      <c r="B11" s="1063" t="s">
        <v>372</v>
      </c>
      <c r="C11" s="1056"/>
      <c r="D11" s="1056"/>
      <c r="E11" s="1056"/>
      <c r="F11" s="1056"/>
      <c r="G11" s="1056"/>
      <c r="H11" s="389"/>
      <c r="I11" s="389"/>
      <c r="J11" s="389"/>
      <c r="K11" s="389"/>
      <c r="L11" s="389"/>
      <c r="M11" s="389"/>
    </row>
    <row r="12" spans="1:13" s="57" customFormat="1" ht="111.75" customHeight="1">
      <c r="A12" s="826"/>
      <c r="B12" s="1063" t="s">
        <v>143</v>
      </c>
      <c r="C12" s="1056"/>
      <c r="D12" s="1056"/>
      <c r="E12" s="1056"/>
      <c r="F12" s="1056"/>
      <c r="G12" s="1056"/>
      <c r="H12" s="389"/>
      <c r="I12" s="389"/>
      <c r="J12" s="389"/>
      <c r="K12" s="389"/>
      <c r="L12" s="389"/>
      <c r="M12" s="389"/>
    </row>
    <row r="13" spans="1:13" s="57" customFormat="1" ht="51.75" customHeight="1">
      <c r="A13" s="826"/>
      <c r="B13" s="1063" t="s">
        <v>16</v>
      </c>
      <c r="C13" s="1056"/>
      <c r="D13" s="1056"/>
      <c r="E13" s="1056"/>
      <c r="F13" s="1056"/>
      <c r="G13" s="1056"/>
      <c r="H13" s="389"/>
      <c r="I13" s="389"/>
      <c r="J13" s="389"/>
      <c r="K13" s="389"/>
      <c r="L13" s="389"/>
      <c r="M13" s="389"/>
    </row>
    <row r="14" spans="1:13" s="57" customFormat="1" ht="74.25" customHeight="1">
      <c r="A14" s="826"/>
      <c r="B14" s="1063" t="s">
        <v>15</v>
      </c>
      <c r="C14" s="1056"/>
      <c r="D14" s="1056"/>
      <c r="E14" s="1056"/>
      <c r="F14" s="1056"/>
      <c r="G14" s="1056"/>
      <c r="H14" s="389"/>
      <c r="I14" s="389"/>
      <c r="J14" s="389"/>
      <c r="K14" s="389"/>
      <c r="L14" s="389"/>
      <c r="M14" s="389"/>
    </row>
    <row r="15" spans="1:13" s="57" customFormat="1" ht="113.25" customHeight="1">
      <c r="A15" s="826"/>
      <c r="B15" s="963" t="s">
        <v>530</v>
      </c>
      <c r="C15" s="963"/>
      <c r="D15" s="963"/>
      <c r="E15" s="963"/>
      <c r="F15" s="963"/>
      <c r="G15" s="963"/>
      <c r="H15" s="389"/>
      <c r="I15" s="389"/>
      <c r="J15" s="389"/>
      <c r="K15" s="389"/>
      <c r="L15" s="389"/>
      <c r="M15" s="389"/>
    </row>
    <row r="16" spans="1:13" s="57" customFormat="1" ht="3" customHeight="1">
      <c r="A16" s="826"/>
      <c r="B16" s="385"/>
      <c r="C16" s="385"/>
      <c r="D16" s="385"/>
      <c r="E16" s="385"/>
      <c r="F16" s="385"/>
      <c r="G16" s="385"/>
      <c r="H16" s="389"/>
      <c r="I16" s="389"/>
      <c r="J16" s="389"/>
      <c r="K16" s="389"/>
      <c r="L16" s="389"/>
      <c r="M16" s="389"/>
    </row>
    <row r="17" spans="1:13" s="57" customFormat="1" ht="19.5" customHeight="1">
      <c r="A17" s="826"/>
      <c r="B17" s="971" t="s">
        <v>694</v>
      </c>
      <c r="C17" s="971"/>
      <c r="D17" s="971"/>
      <c r="E17" s="971"/>
      <c r="F17" s="971"/>
      <c r="G17" s="971"/>
      <c r="H17" s="389"/>
      <c r="I17" s="389"/>
      <c r="J17" s="389"/>
      <c r="K17" s="389"/>
      <c r="L17" s="389"/>
      <c r="M17" s="389"/>
    </row>
    <row r="18" spans="1:13" s="57" customFormat="1" ht="9" customHeight="1">
      <c r="A18" s="826"/>
      <c r="B18" s="912"/>
      <c r="C18" s="912"/>
      <c r="D18" s="912"/>
      <c r="E18" s="912"/>
      <c r="F18" s="912"/>
      <c r="G18" s="912"/>
      <c r="H18" s="389"/>
      <c r="I18" s="389"/>
      <c r="J18" s="389"/>
      <c r="K18" s="389"/>
      <c r="L18" s="389"/>
      <c r="M18" s="389"/>
    </row>
    <row r="19" spans="1:7" ht="20.25">
      <c r="A19" s="609" t="s">
        <v>515</v>
      </c>
      <c r="B19" s="48" t="s">
        <v>371</v>
      </c>
      <c r="C19" s="48"/>
      <c r="D19" s="48"/>
      <c r="E19" s="48"/>
      <c r="F19" s="48"/>
      <c r="G19" s="48"/>
    </row>
    <row r="20" ht="11.25" customHeight="1"/>
    <row r="21" spans="2:7" ht="80.25" customHeight="1">
      <c r="B21" s="1030" t="s">
        <v>569</v>
      </c>
      <c r="C21" s="1030"/>
      <c r="D21" s="1030"/>
      <c r="E21" s="1030"/>
      <c r="F21" s="1030"/>
      <c r="G21" s="1078"/>
    </row>
    <row r="22" ht="8.25" customHeight="1">
      <c r="B22" s="48"/>
    </row>
    <row r="23" spans="2:7" ht="95.25" customHeight="1">
      <c r="B23" s="1030" t="s">
        <v>302</v>
      </c>
      <c r="C23" s="974"/>
      <c r="D23" s="974"/>
      <c r="E23" s="974"/>
      <c r="F23" s="974"/>
      <c r="G23" s="974"/>
    </row>
    <row r="24" ht="9" customHeight="1"/>
    <row r="25" spans="2:7" ht="63.75" customHeight="1">
      <c r="B25" s="1030" t="s">
        <v>570</v>
      </c>
      <c r="C25" s="1010"/>
      <c r="D25" s="1010"/>
      <c r="E25" s="1010"/>
      <c r="F25" s="1010"/>
      <c r="G25" s="1010"/>
    </row>
    <row r="26" ht="8.25" customHeight="1"/>
    <row r="27" spans="2:7" ht="48" customHeight="1">
      <c r="B27" s="1030" t="s">
        <v>299</v>
      </c>
      <c r="C27" s="974"/>
      <c r="D27" s="974"/>
      <c r="E27" s="974"/>
      <c r="F27" s="974"/>
      <c r="G27" s="974"/>
    </row>
    <row r="47" ht="6.75" customHeight="1"/>
  </sheetData>
  <mergeCells count="12">
    <mergeCell ref="B23:G23"/>
    <mergeCell ref="B25:G25"/>
    <mergeCell ref="B27:G27"/>
    <mergeCell ref="B21:G21"/>
    <mergeCell ref="B13:G13"/>
    <mergeCell ref="B14:G14"/>
    <mergeCell ref="B15:G15"/>
    <mergeCell ref="B17:G17"/>
    <mergeCell ref="B9:G9"/>
    <mergeCell ref="B10:G10"/>
    <mergeCell ref="B11:G11"/>
    <mergeCell ref="B12:G12"/>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H70"/>
  <sheetViews>
    <sheetView showGridLines="0" view="pageBreakPreview" zoomScale="75" zoomScaleNormal="75" zoomScaleSheetLayoutView="75" workbookViewId="0" topLeftCell="A1">
      <selection activeCell="B4" sqref="B4"/>
    </sheetView>
  </sheetViews>
  <sheetFormatPr defaultColWidth="9.00390625" defaultRowHeight="14.25"/>
  <cols>
    <col min="1" max="1" width="5.00390625" style="8" customWidth="1"/>
    <col min="2" max="2" width="98.25390625" style="8" customWidth="1"/>
    <col min="3" max="3" width="10.00390625" style="8" customWidth="1"/>
    <col min="4" max="4" width="15.375" style="8" customWidth="1"/>
    <col min="5" max="5" width="14.375" style="8" customWidth="1"/>
    <col min="6" max="6" width="12.00390625" style="8" customWidth="1"/>
    <col min="7" max="16384" width="9.75390625" style="8" customWidth="1"/>
  </cols>
  <sheetData>
    <row r="1" spans="1:4" ht="25.5" customHeight="1">
      <c r="A1" s="87" t="s">
        <v>463</v>
      </c>
      <c r="B1" s="11"/>
      <c r="C1" s="11"/>
      <c r="D1" s="11"/>
    </row>
    <row r="2" spans="1:4" ht="25.5" customHeight="1">
      <c r="A2" s="87"/>
      <c r="B2" s="11"/>
      <c r="C2" s="11"/>
      <c r="D2" s="11"/>
    </row>
    <row r="3" spans="1:3" ht="17.25" customHeight="1">
      <c r="A3" s="27"/>
      <c r="B3" s="11"/>
      <c r="C3" s="11"/>
    </row>
    <row r="4" spans="1:5" ht="21" customHeight="1">
      <c r="A4" s="14" t="s">
        <v>402</v>
      </c>
      <c r="B4" s="2"/>
      <c r="C4" s="2"/>
      <c r="E4" s="10"/>
    </row>
    <row r="5" spans="1:8" ht="61.5" customHeight="1" thickBot="1">
      <c r="A5" s="690"/>
      <c r="B5" s="315"/>
      <c r="C5" s="13"/>
      <c r="D5" s="92" t="s">
        <v>469</v>
      </c>
      <c r="E5" s="93" t="s">
        <v>613</v>
      </c>
      <c r="G5" s="57"/>
      <c r="H5" s="57"/>
    </row>
    <row r="6" spans="1:5" ht="25.5" customHeight="1">
      <c r="A6" s="98" t="s">
        <v>635</v>
      </c>
      <c r="B6" s="15"/>
      <c r="C6" s="15"/>
      <c r="D6" s="117">
        <v>686</v>
      </c>
      <c r="E6" s="213">
        <v>426</v>
      </c>
    </row>
    <row r="7" spans="1:8" ht="25.5" customHeight="1">
      <c r="A7" s="98" t="s">
        <v>614</v>
      </c>
      <c r="B7" s="60"/>
      <c r="C7" s="60"/>
      <c r="D7" s="117">
        <v>204</v>
      </c>
      <c r="E7" s="195">
        <v>163</v>
      </c>
      <c r="F7" s="57"/>
      <c r="G7" s="57"/>
      <c r="H7" s="57"/>
    </row>
    <row r="8" spans="1:8" ht="25.5" customHeight="1">
      <c r="A8" s="106" t="s">
        <v>615</v>
      </c>
      <c r="B8" s="106"/>
      <c r="C8" s="106"/>
      <c r="D8" s="123">
        <v>-145</v>
      </c>
      <c r="E8" s="199">
        <v>44</v>
      </c>
      <c r="F8" s="57"/>
      <c r="G8" s="57"/>
      <c r="H8" s="57"/>
    </row>
    <row r="9" spans="1:8" ht="25.5" customHeight="1">
      <c r="A9" s="57" t="s">
        <v>645</v>
      </c>
      <c r="B9" s="57"/>
      <c r="C9" s="57"/>
      <c r="D9" s="222">
        <f>SUM(D6:D8)</f>
        <v>745</v>
      </c>
      <c r="E9" s="223">
        <f>SUM(E6:E8)</f>
        <v>633</v>
      </c>
      <c r="F9" s="59"/>
      <c r="G9" s="57"/>
      <c r="H9" s="57"/>
    </row>
    <row r="10" spans="1:8" ht="25.5" customHeight="1">
      <c r="A10" s="57" t="s">
        <v>616</v>
      </c>
      <c r="B10" s="57"/>
      <c r="C10" s="57"/>
      <c r="D10" s="117">
        <v>718</v>
      </c>
      <c r="E10" s="213">
        <v>755</v>
      </c>
      <c r="F10" s="57"/>
      <c r="G10" s="57"/>
      <c r="H10" s="57"/>
    </row>
    <row r="11" spans="1:8" ht="25.5" customHeight="1">
      <c r="A11" s="98" t="s">
        <v>617</v>
      </c>
      <c r="B11" s="60"/>
      <c r="C11" s="60"/>
      <c r="D11" s="117">
        <v>864</v>
      </c>
      <c r="E11" s="195">
        <v>568</v>
      </c>
      <c r="F11" s="57"/>
      <c r="G11" s="57"/>
      <c r="H11" s="57"/>
    </row>
    <row r="12" spans="1:8" ht="25.5" customHeight="1">
      <c r="A12" s="98" t="s">
        <v>599</v>
      </c>
      <c r="B12" s="60"/>
      <c r="C12" s="60"/>
      <c r="D12" s="117">
        <v>-298</v>
      </c>
      <c r="E12" s="195">
        <v>-244</v>
      </c>
      <c r="F12" s="57"/>
      <c r="G12" s="57"/>
      <c r="H12" s="57"/>
    </row>
    <row r="13" spans="1:8" ht="25.5" customHeight="1">
      <c r="A13" s="100" t="s">
        <v>121</v>
      </c>
      <c r="B13" s="106"/>
      <c r="C13" s="106"/>
      <c r="D13" s="123">
        <v>-53</v>
      </c>
      <c r="E13" s="840">
        <v>0</v>
      </c>
      <c r="F13" s="57"/>
      <c r="G13" s="57"/>
      <c r="H13" s="57"/>
    </row>
    <row r="14" spans="1:8" ht="28.5" customHeight="1">
      <c r="A14" s="1003" t="s">
        <v>184</v>
      </c>
      <c r="B14" s="1003"/>
      <c r="C14" s="224"/>
      <c r="D14" s="117">
        <f>SUM(D9:D13)</f>
        <v>1976</v>
      </c>
      <c r="E14" s="118">
        <f>SUM(E9:E13)</f>
        <v>1712</v>
      </c>
      <c r="F14" s="57"/>
      <c r="G14" s="57"/>
      <c r="H14" s="57"/>
    </row>
    <row r="15" spans="1:8" ht="22.5" customHeight="1">
      <c r="A15" s="98" t="s">
        <v>489</v>
      </c>
      <c r="B15" s="98"/>
      <c r="C15" s="98"/>
      <c r="D15" s="839">
        <v>0</v>
      </c>
      <c r="E15" s="214">
        <v>-120</v>
      </c>
      <c r="F15" s="57"/>
      <c r="G15" s="57"/>
      <c r="H15" s="57"/>
    </row>
    <row r="16" spans="1:8" ht="27" customHeight="1">
      <c r="A16" s="104" t="s">
        <v>245</v>
      </c>
      <c r="B16" s="60"/>
      <c r="C16" s="60"/>
      <c r="D16" s="117">
        <v>745</v>
      </c>
      <c r="E16" s="118">
        <v>1068</v>
      </c>
      <c r="F16" s="57"/>
      <c r="G16" s="57"/>
      <c r="H16" s="57"/>
    </row>
    <row r="17" spans="1:8" ht="27" customHeight="1">
      <c r="A17" s="104" t="s">
        <v>674</v>
      </c>
      <c r="B17" s="60"/>
      <c r="C17" s="60"/>
      <c r="D17" s="117">
        <v>85</v>
      </c>
      <c r="E17" s="118">
        <v>-67</v>
      </c>
      <c r="F17" s="57"/>
      <c r="G17" s="57"/>
      <c r="H17" s="57"/>
    </row>
    <row r="18" spans="1:8" ht="25.5" customHeight="1">
      <c r="A18" s="104" t="s">
        <v>237</v>
      </c>
      <c r="B18" s="60"/>
      <c r="C18" s="60"/>
      <c r="D18" s="117">
        <v>207</v>
      </c>
      <c r="E18" s="118">
        <v>-47</v>
      </c>
      <c r="F18" s="57"/>
      <c r="G18" s="57"/>
      <c r="H18" s="57"/>
    </row>
    <row r="19" spans="1:8" ht="25.5" customHeight="1">
      <c r="A19" s="105" t="s">
        <v>462</v>
      </c>
      <c r="B19" s="106"/>
      <c r="C19" s="106"/>
      <c r="D19" s="123">
        <v>59</v>
      </c>
      <c r="E19" s="124">
        <v>-302</v>
      </c>
      <c r="F19" s="57"/>
      <c r="G19" s="57"/>
      <c r="H19" s="57"/>
    </row>
    <row r="20" spans="1:8" ht="25.5" customHeight="1">
      <c r="A20" s="225" t="s">
        <v>248</v>
      </c>
      <c r="B20" s="98"/>
      <c r="C20" s="98"/>
      <c r="D20" s="117">
        <f>SUM(D14:D19)</f>
        <v>3072</v>
      </c>
      <c r="E20" s="195">
        <f>SUM(E14:E19)</f>
        <v>2244</v>
      </c>
      <c r="F20" s="57"/>
      <c r="G20" s="57"/>
      <c r="H20" s="57"/>
    </row>
    <row r="21" spans="1:8" ht="25.5" customHeight="1">
      <c r="A21" s="226" t="s">
        <v>249</v>
      </c>
      <c r="B21" s="100"/>
      <c r="C21" s="100"/>
      <c r="D21" s="198">
        <v>-859</v>
      </c>
      <c r="E21" s="199">
        <v>-653</v>
      </c>
      <c r="F21" s="57"/>
      <c r="G21" s="57"/>
      <c r="H21" s="57"/>
    </row>
    <row r="22" spans="1:8" ht="25.5" customHeight="1">
      <c r="A22" s="127" t="s">
        <v>425</v>
      </c>
      <c r="B22" s="98"/>
      <c r="C22" s="98"/>
      <c r="D22" s="855">
        <f>SUM(D20:D21)</f>
        <v>2213</v>
      </c>
      <c r="E22" s="126">
        <f>SUM(E20:E21)</f>
        <v>1591</v>
      </c>
      <c r="F22" s="57"/>
      <c r="G22" s="57"/>
      <c r="H22" s="57"/>
    </row>
    <row r="23" spans="1:8" ht="25.5" customHeight="1">
      <c r="A23" s="127" t="s">
        <v>267</v>
      </c>
      <c r="B23" s="98"/>
      <c r="C23" s="98"/>
      <c r="D23" s="864">
        <v>0</v>
      </c>
      <c r="E23" s="126">
        <v>3</v>
      </c>
      <c r="F23" s="57"/>
      <c r="G23" s="57"/>
      <c r="H23" s="57"/>
    </row>
    <row r="24" spans="1:8" ht="25.5" customHeight="1" thickBot="1">
      <c r="A24" s="130" t="s">
        <v>476</v>
      </c>
      <c r="B24" s="227"/>
      <c r="C24" s="227"/>
      <c r="D24" s="852">
        <f>SUM(D22:D23)</f>
        <v>2213</v>
      </c>
      <c r="E24" s="228">
        <f>SUM(E22:E23)</f>
        <v>1594</v>
      </c>
      <c r="F24" s="57"/>
      <c r="G24" s="57"/>
      <c r="H24" s="57"/>
    </row>
    <row r="25" spans="1:8" ht="12" customHeight="1">
      <c r="A25" s="127"/>
      <c r="B25" s="98"/>
      <c r="C25" s="98"/>
      <c r="D25" s="117"/>
      <c r="E25" s="126"/>
      <c r="F25" s="57"/>
      <c r="G25" s="57"/>
      <c r="H25" s="57"/>
    </row>
    <row r="26" spans="1:8" ht="25.5" customHeight="1">
      <c r="A26" s="127" t="s">
        <v>250</v>
      </c>
      <c r="B26" s="98"/>
      <c r="C26" s="98"/>
      <c r="D26" s="117"/>
      <c r="E26" s="126"/>
      <c r="F26" s="57"/>
      <c r="G26" s="57"/>
      <c r="H26" s="57"/>
    </row>
    <row r="27" spans="1:5" ht="25.5" customHeight="1">
      <c r="A27" s="29"/>
      <c r="B27" s="98" t="s">
        <v>58</v>
      </c>
      <c r="C27" s="15"/>
      <c r="D27" s="117">
        <v>2212</v>
      </c>
      <c r="E27" s="126">
        <v>1582</v>
      </c>
    </row>
    <row r="28" spans="1:5" ht="25.5" customHeight="1">
      <c r="A28" s="29"/>
      <c r="B28" s="98" t="s">
        <v>54</v>
      </c>
      <c r="C28" s="15"/>
      <c r="D28" s="117">
        <v>1</v>
      </c>
      <c r="E28" s="126">
        <v>12</v>
      </c>
    </row>
    <row r="29" spans="1:5" ht="25.5" customHeight="1" thickBot="1">
      <c r="A29" s="130" t="s">
        <v>476</v>
      </c>
      <c r="B29" s="31"/>
      <c r="C29" s="31"/>
      <c r="D29" s="132">
        <f>SUM(D27:D28)</f>
        <v>2213</v>
      </c>
      <c r="E29" s="228">
        <f>SUM(E27:E28)</f>
        <v>1594</v>
      </c>
    </row>
    <row r="30" spans="1:5" ht="12" customHeight="1">
      <c r="A30" s="29"/>
      <c r="B30" s="15"/>
      <c r="C30" s="15"/>
      <c r="D30" s="17"/>
      <c r="E30" s="30"/>
    </row>
    <row r="31" spans="1:5" ht="12" customHeight="1">
      <c r="A31" s="29"/>
      <c r="B31" s="15"/>
      <c r="C31" s="15"/>
      <c r="D31" s="17"/>
      <c r="E31" s="30"/>
    </row>
    <row r="32" spans="1:8" ht="25.5" customHeight="1">
      <c r="A32" s="378" t="s">
        <v>687</v>
      </c>
      <c r="B32" s="106"/>
      <c r="C32" s="106"/>
      <c r="D32" s="379" t="s">
        <v>468</v>
      </c>
      <c r="E32" s="380" t="s">
        <v>637</v>
      </c>
      <c r="G32" s="57"/>
      <c r="H32" s="57"/>
    </row>
    <row r="33" spans="1:5" ht="15" customHeight="1">
      <c r="A33" s="312"/>
      <c r="B33" s="11"/>
      <c r="C33" s="11"/>
      <c r="D33" s="32"/>
      <c r="E33" s="33"/>
    </row>
    <row r="34" spans="1:8" ht="25.5" customHeight="1">
      <c r="A34" s="104" t="s">
        <v>59</v>
      </c>
      <c r="B34" s="60"/>
      <c r="C34" s="60"/>
      <c r="D34" s="232">
        <v>57.6</v>
      </c>
      <c r="E34" s="230">
        <v>56.6</v>
      </c>
      <c r="F34" s="246"/>
      <c r="G34" s="57"/>
      <c r="H34" s="57"/>
    </row>
    <row r="35" spans="1:8" ht="25.5" customHeight="1">
      <c r="A35" s="104" t="s">
        <v>492</v>
      </c>
      <c r="B35" s="60"/>
      <c r="C35" s="60"/>
      <c r="D35" s="839">
        <v>0</v>
      </c>
      <c r="E35" s="233">
        <v>-5.1</v>
      </c>
      <c r="F35" s="246"/>
      <c r="G35" s="57"/>
      <c r="H35" s="57"/>
    </row>
    <row r="36" spans="1:8" s="7" customFormat="1" ht="37.5" customHeight="1">
      <c r="A36" s="1002" t="s">
        <v>206</v>
      </c>
      <c r="B36" s="1002"/>
      <c r="C36" s="247"/>
      <c r="D36" s="232">
        <v>22</v>
      </c>
      <c r="E36" s="233">
        <v>30.6</v>
      </c>
      <c r="F36" s="98"/>
      <c r="G36" s="98"/>
      <c r="H36" s="120"/>
    </row>
    <row r="37" spans="1:8" s="7" customFormat="1" ht="27.75" customHeight="1">
      <c r="A37" s="1002" t="s">
        <v>380</v>
      </c>
      <c r="B37" s="1002"/>
      <c r="C37" s="247"/>
      <c r="D37" s="232">
        <v>3.5</v>
      </c>
      <c r="E37" s="233">
        <v>-2.8</v>
      </c>
      <c r="F37" s="98"/>
      <c r="G37" s="98"/>
      <c r="H37" s="120"/>
    </row>
    <row r="38" spans="1:7" s="7" customFormat="1" ht="25.5" customHeight="1">
      <c r="A38" s="120" t="s">
        <v>155</v>
      </c>
      <c r="B38" s="120"/>
      <c r="C38" s="120"/>
      <c r="D38" s="232">
        <v>6</v>
      </c>
      <c r="E38" s="233">
        <v>-1.4</v>
      </c>
      <c r="F38" s="15"/>
      <c r="G38" s="15"/>
    </row>
    <row r="39" spans="1:8" s="7" customFormat="1" ht="25.5" customHeight="1">
      <c r="A39" s="100" t="s">
        <v>154</v>
      </c>
      <c r="B39" s="100"/>
      <c r="C39" s="98"/>
      <c r="D39" s="232">
        <v>2.6</v>
      </c>
      <c r="E39" s="233">
        <v>-11.1</v>
      </c>
      <c r="F39" s="15"/>
      <c r="G39" s="98"/>
      <c r="H39" s="120"/>
    </row>
    <row r="40" spans="1:7" s="7" customFormat="1" ht="25.5" customHeight="1">
      <c r="A40" s="311" t="s">
        <v>60</v>
      </c>
      <c r="B40" s="311"/>
      <c r="C40" s="311"/>
      <c r="D40" s="266">
        <f>SUM(D34:D39)</f>
        <v>91.69999999999999</v>
      </c>
      <c r="E40" s="267">
        <f>SUM(E34:E39)</f>
        <v>66.8</v>
      </c>
      <c r="F40" s="15"/>
      <c r="G40" s="15"/>
    </row>
    <row r="41" spans="1:8" s="7" customFormat="1" ht="12" customHeight="1">
      <c r="A41" s="98"/>
      <c r="B41" s="120"/>
      <c r="C41" s="120"/>
      <c r="D41" s="288"/>
      <c r="E41" s="289"/>
      <c r="F41" s="98"/>
      <c r="G41" s="98"/>
      <c r="H41" s="120"/>
    </row>
    <row r="42" spans="1:8" s="7" customFormat="1" ht="19.5" customHeight="1">
      <c r="A42" s="98" t="s">
        <v>381</v>
      </c>
      <c r="B42" s="120"/>
      <c r="C42" s="120"/>
      <c r="D42" s="839">
        <v>0</v>
      </c>
      <c r="E42" s="233">
        <v>0.1</v>
      </c>
      <c r="F42" s="98"/>
      <c r="G42" s="98"/>
      <c r="H42" s="120"/>
    </row>
    <row r="43" spans="1:8" s="7" customFormat="1" ht="6" customHeight="1">
      <c r="A43" s="100"/>
      <c r="B43" s="100"/>
      <c r="C43" s="100"/>
      <c r="D43" s="290"/>
      <c r="E43" s="291"/>
      <c r="F43" s="98"/>
      <c r="G43" s="98"/>
      <c r="H43" s="120"/>
    </row>
    <row r="44" spans="1:8" s="7" customFormat="1" ht="12" customHeight="1">
      <c r="A44" s="98"/>
      <c r="B44" s="98"/>
      <c r="C44" s="98"/>
      <c r="D44" s="292"/>
      <c r="E44" s="293"/>
      <c r="F44" s="120"/>
      <c r="G44" s="98"/>
      <c r="H44" s="120"/>
    </row>
    <row r="45" spans="1:8" s="7" customFormat="1" ht="21" customHeight="1" thickBot="1">
      <c r="A45" s="254" t="s">
        <v>61</v>
      </c>
      <c r="B45" s="110"/>
      <c r="C45" s="110"/>
      <c r="D45" s="294">
        <v>91.7</v>
      </c>
      <c r="E45" s="295">
        <f>SUM(E40:E42)</f>
        <v>66.89999999999999</v>
      </c>
      <c r="F45" s="120"/>
      <c r="G45" s="120"/>
      <c r="H45" s="120"/>
    </row>
    <row r="46" spans="1:8" s="7" customFormat="1" ht="12" customHeight="1">
      <c r="A46" s="98"/>
      <c r="B46" s="98"/>
      <c r="C46" s="98"/>
      <c r="D46" s="296"/>
      <c r="E46" s="297"/>
      <c r="F46" s="120"/>
      <c r="G46" s="120"/>
      <c r="H46" s="120"/>
    </row>
    <row r="47" spans="1:8" s="7" customFormat="1" ht="32.25" customHeight="1" thickBot="1">
      <c r="A47" s="110" t="s">
        <v>518</v>
      </c>
      <c r="B47" s="110"/>
      <c r="C47" s="110"/>
      <c r="D47" s="298">
        <v>2413</v>
      </c>
      <c r="E47" s="299">
        <v>2365</v>
      </c>
      <c r="F47" s="120"/>
      <c r="G47" s="120"/>
      <c r="H47" s="120"/>
    </row>
    <row r="48" spans="1:8" s="7" customFormat="1" ht="25.5" customHeight="1">
      <c r="A48" s="98"/>
      <c r="B48" s="98"/>
      <c r="C48" s="98"/>
      <c r="D48" s="367"/>
      <c r="E48" s="368"/>
      <c r="F48" s="120"/>
      <c r="G48" s="120"/>
      <c r="H48" s="120"/>
    </row>
    <row r="49" spans="1:8" s="7" customFormat="1" ht="12" customHeight="1">
      <c r="A49" s="98"/>
      <c r="B49" s="98"/>
      <c r="C49" s="98"/>
      <c r="D49" s="296"/>
      <c r="E49" s="297"/>
      <c r="F49" s="120"/>
      <c r="G49" s="120"/>
      <c r="H49" s="120"/>
    </row>
    <row r="50" spans="1:8" s="11" customFormat="1" ht="25.5" customHeight="1">
      <c r="A50" s="381" t="s">
        <v>347</v>
      </c>
      <c r="B50" s="144"/>
      <c r="C50" s="144"/>
      <c r="D50" s="379" t="s">
        <v>468</v>
      </c>
      <c r="E50" s="380" t="s">
        <v>637</v>
      </c>
      <c r="F50" s="60"/>
      <c r="G50" s="60"/>
      <c r="H50" s="60"/>
    </row>
    <row r="51" spans="1:8" s="11" customFormat="1" ht="25.5" customHeight="1">
      <c r="A51" s="95" t="s">
        <v>84</v>
      </c>
      <c r="B51" s="95"/>
      <c r="C51" s="95"/>
      <c r="D51" s="116"/>
      <c r="E51" s="137"/>
      <c r="F51" s="60"/>
      <c r="G51" s="60"/>
      <c r="H51" s="60"/>
    </row>
    <row r="52" spans="1:8" s="11" customFormat="1" ht="24" customHeight="1">
      <c r="A52" s="95"/>
      <c r="B52" s="95" t="s">
        <v>473</v>
      </c>
      <c r="C52" s="95"/>
      <c r="D52" s="269">
        <v>5.42</v>
      </c>
      <c r="E52" s="270">
        <v>5.3</v>
      </c>
      <c r="F52" s="60"/>
      <c r="G52" s="60"/>
      <c r="H52" s="60"/>
    </row>
    <row r="53" spans="1:8" s="11" customFormat="1" ht="21" customHeight="1">
      <c r="A53" s="95"/>
      <c r="B53" s="95" t="s">
        <v>348</v>
      </c>
      <c r="C53" s="95"/>
      <c r="D53" s="273">
        <v>11.72</v>
      </c>
      <c r="E53" s="270">
        <v>11.02</v>
      </c>
      <c r="F53" s="60"/>
      <c r="G53" s="60"/>
      <c r="H53" s="60"/>
    </row>
    <row r="54" spans="1:8" s="11" customFormat="1" ht="19.5" customHeight="1">
      <c r="A54" s="119" t="s">
        <v>253</v>
      </c>
      <c r="B54" s="119"/>
      <c r="C54" s="119"/>
      <c r="D54" s="271">
        <f>SUM(D52:D53)</f>
        <v>17.14</v>
      </c>
      <c r="E54" s="272">
        <f>SUM(E52:E53)</f>
        <v>16.32</v>
      </c>
      <c r="F54" s="60"/>
      <c r="G54" s="60"/>
      <c r="H54" s="60"/>
    </row>
    <row r="55" spans="1:8" s="11" customFormat="1" ht="19.5" customHeight="1">
      <c r="A55" s="95" t="s">
        <v>85</v>
      </c>
      <c r="B55" s="95"/>
      <c r="C55" s="95"/>
      <c r="D55" s="116"/>
      <c r="E55" s="137"/>
      <c r="F55" s="60"/>
      <c r="G55" s="60"/>
      <c r="H55" s="60"/>
    </row>
    <row r="56" spans="2:8" s="11" customFormat="1" ht="30.75" customHeight="1">
      <c r="B56" s="302" t="s">
        <v>149</v>
      </c>
      <c r="C56" s="347"/>
      <c r="D56" s="273">
        <v>5.42</v>
      </c>
      <c r="E56" s="270">
        <v>5.3</v>
      </c>
      <c r="F56" s="301"/>
      <c r="G56" s="310"/>
      <c r="H56" s="310"/>
    </row>
    <row r="57" spans="1:8" ht="19.5" customHeight="1">
      <c r="A57" s="95"/>
      <c r="B57" s="95" t="s">
        <v>86</v>
      </c>
      <c r="C57" s="95"/>
      <c r="D57" s="273">
        <v>11.02</v>
      </c>
      <c r="E57" s="270">
        <v>10.65</v>
      </c>
      <c r="F57" s="57"/>
      <c r="G57" s="57"/>
      <c r="H57" s="57"/>
    </row>
    <row r="58" spans="1:8" s="11" customFormat="1" ht="19.5" customHeight="1">
      <c r="A58" s="119" t="s">
        <v>253</v>
      </c>
      <c r="B58" s="119"/>
      <c r="C58" s="119"/>
      <c r="D58" s="274">
        <f>SUM(D56:D57)</f>
        <v>16.439999999999998</v>
      </c>
      <c r="E58" s="272">
        <f>SUM(E56:E57)</f>
        <v>15.95</v>
      </c>
      <c r="F58" s="60"/>
      <c r="G58" s="60"/>
      <c r="H58" s="60"/>
    </row>
    <row r="59" spans="1:8" ht="18">
      <c r="A59" s="57"/>
      <c r="B59" s="57"/>
      <c r="C59" s="57"/>
      <c r="D59" s="57"/>
      <c r="E59" s="57"/>
      <c r="F59" s="57"/>
      <c r="G59" s="57"/>
      <c r="H59" s="57"/>
    </row>
    <row r="60" spans="1:8" ht="18">
      <c r="A60" s="301"/>
      <c r="B60" s="301"/>
      <c r="C60" s="301"/>
      <c r="D60" s="301"/>
      <c r="E60" s="301"/>
      <c r="F60" s="301"/>
      <c r="G60" s="301"/>
      <c r="H60" s="301"/>
    </row>
    <row r="61" spans="1:8" ht="18">
      <c r="A61" s="57"/>
      <c r="B61" s="57"/>
      <c r="C61" s="57"/>
      <c r="D61" s="57"/>
      <c r="E61" s="57"/>
      <c r="F61" s="57"/>
      <c r="G61" s="57"/>
      <c r="H61" s="57"/>
    </row>
    <row r="62" spans="1:8" ht="48" customHeight="1">
      <c r="A62" s="301"/>
      <c r="B62" s="301"/>
      <c r="C62" s="301"/>
      <c r="D62" s="301"/>
      <c r="E62" s="301"/>
      <c r="F62" s="301"/>
      <c r="G62" s="301"/>
      <c r="H62" s="301"/>
    </row>
    <row r="63" spans="1:8" ht="18">
      <c r="A63" s="57"/>
      <c r="B63" s="57"/>
      <c r="C63" s="57"/>
      <c r="D63" s="57"/>
      <c r="E63" s="57"/>
      <c r="F63" s="57"/>
      <c r="G63" s="57"/>
      <c r="H63" s="57"/>
    </row>
    <row r="64" spans="1:8" ht="48" customHeight="1">
      <c r="A64" s="57"/>
      <c r="B64" s="301"/>
      <c r="C64" s="301"/>
      <c r="D64" s="301"/>
      <c r="E64" s="301"/>
      <c r="F64" s="301"/>
      <c r="G64" s="301"/>
      <c r="H64" s="301"/>
    </row>
    <row r="65" spans="1:8" ht="18">
      <c r="A65" s="57"/>
      <c r="B65" s="57"/>
      <c r="C65" s="57"/>
      <c r="D65" s="57"/>
      <c r="E65" s="57"/>
      <c r="F65" s="57"/>
      <c r="G65" s="57"/>
      <c r="H65" s="57"/>
    </row>
    <row r="66" spans="1:8" ht="18">
      <c r="A66" s="57"/>
      <c r="B66" s="301"/>
      <c r="C66" s="301"/>
      <c r="D66" s="301"/>
      <c r="E66" s="301"/>
      <c r="F66" s="301"/>
      <c r="G66" s="301"/>
      <c r="H66" s="301"/>
    </row>
    <row r="67" spans="1:8" ht="18">
      <c r="A67" s="57"/>
      <c r="B67" s="57"/>
      <c r="C67" s="57"/>
      <c r="D67" s="57"/>
      <c r="E67" s="57"/>
      <c r="F67" s="57"/>
      <c r="G67" s="57"/>
      <c r="H67" s="57"/>
    </row>
    <row r="68" spans="1:8" ht="18">
      <c r="A68" s="57"/>
      <c r="B68" s="301"/>
      <c r="C68" s="301"/>
      <c r="D68" s="301"/>
      <c r="E68" s="301"/>
      <c r="F68" s="301"/>
      <c r="G68" s="301"/>
      <c r="H68" s="301"/>
    </row>
    <row r="69" spans="1:8" ht="18">
      <c r="A69" s="57"/>
      <c r="B69" s="57"/>
      <c r="C69" s="57"/>
      <c r="D69" s="57"/>
      <c r="E69" s="57"/>
      <c r="F69" s="57"/>
      <c r="G69" s="57"/>
      <c r="H69" s="57"/>
    </row>
    <row r="70" spans="1:8" ht="54" customHeight="1">
      <c r="A70" s="301"/>
      <c r="B70" s="301"/>
      <c r="C70" s="301"/>
      <c r="D70" s="301"/>
      <c r="E70" s="301"/>
      <c r="F70" s="301"/>
      <c r="G70" s="301"/>
      <c r="H70" s="301"/>
    </row>
  </sheetData>
  <mergeCells count="3">
    <mergeCell ref="A36:B36"/>
    <mergeCell ref="A14:B14"/>
    <mergeCell ref="A37:B37"/>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view="pageBreakPreview" zoomScale="65" zoomScaleNormal="75" zoomScaleSheetLayoutView="65" workbookViewId="0" topLeftCell="A71">
      <selection activeCell="B4" sqref="B4"/>
    </sheetView>
  </sheetViews>
  <sheetFormatPr defaultColWidth="9.00390625" defaultRowHeight="25.5" customHeight="1"/>
  <cols>
    <col min="1" max="1" width="2.50390625" style="65" customWidth="1"/>
    <col min="2" max="2" width="44.75390625" style="65" customWidth="1"/>
    <col min="3" max="4" width="7.25390625" style="65" customWidth="1"/>
    <col min="5" max="6" width="12.125" style="65" customWidth="1"/>
    <col min="7" max="7" width="2.75390625" style="65" customWidth="1"/>
    <col min="8" max="8" width="10.25390625" style="65" customWidth="1"/>
    <col min="9" max="9" width="11.125" style="65" customWidth="1"/>
    <col min="10" max="10" width="2.75390625" style="65" customWidth="1"/>
    <col min="11" max="11" width="10.00390625" style="65" customWidth="1"/>
    <col min="12" max="12" width="11.00390625" style="35" customWidth="1"/>
    <col min="13" max="13" width="10.875" style="35" customWidth="1"/>
    <col min="14" max="16384" width="9.75390625" style="35" customWidth="1"/>
  </cols>
  <sheetData>
    <row r="1" spans="1:11" ht="25.5" customHeight="1">
      <c r="A1" s="66" t="s">
        <v>251</v>
      </c>
      <c r="B1" s="35"/>
      <c r="C1" s="35"/>
      <c r="D1" s="35"/>
      <c r="I1" s="35"/>
      <c r="K1" s="35"/>
    </row>
    <row r="2" spans="1:11" ht="25.5" customHeight="1">
      <c r="A2" s="66"/>
      <c r="B2" s="35"/>
      <c r="C2" s="35"/>
      <c r="D2" s="35"/>
      <c r="I2" s="35"/>
      <c r="K2" s="35"/>
    </row>
    <row r="3" spans="1:11" ht="8.25" customHeight="1">
      <c r="A3" s="64"/>
      <c r="B3" s="35"/>
      <c r="C3" s="35"/>
      <c r="D3" s="35"/>
      <c r="I3" s="35"/>
      <c r="K3" s="35"/>
    </row>
    <row r="4" spans="1:10" s="217" customFormat="1" ht="21" customHeight="1">
      <c r="A4" s="219" t="s">
        <v>252</v>
      </c>
      <c r="E4" s="219"/>
      <c r="F4" s="218"/>
      <c r="G4" s="218"/>
      <c r="H4" s="218"/>
      <c r="J4" s="218"/>
    </row>
    <row r="5" spans="1:14" s="694" customFormat="1" ht="20.25" customHeight="1">
      <c r="A5" s="693"/>
      <c r="E5" s="1023"/>
      <c r="F5" s="1023"/>
      <c r="G5" s="695"/>
      <c r="H5" s="1023" t="s">
        <v>512</v>
      </c>
      <c r="I5" s="1023"/>
      <c r="J5" s="695"/>
      <c r="K5" s="1023" t="s">
        <v>513</v>
      </c>
      <c r="L5" s="1023"/>
      <c r="M5" s="1022" t="s">
        <v>253</v>
      </c>
      <c r="N5" s="1022"/>
    </row>
    <row r="6" spans="1:14" s="694" customFormat="1" ht="23.25" customHeight="1" thickBot="1">
      <c r="A6" s="697"/>
      <c r="B6" s="698"/>
      <c r="C6" s="698"/>
      <c r="D6" s="698"/>
      <c r="E6" s="699"/>
      <c r="F6" s="700"/>
      <c r="G6" s="700"/>
      <c r="H6" s="699" t="s">
        <v>470</v>
      </c>
      <c r="I6" s="700" t="s">
        <v>613</v>
      </c>
      <c r="J6" s="700"/>
      <c r="K6" s="699" t="s">
        <v>470</v>
      </c>
      <c r="L6" s="700" t="s">
        <v>613</v>
      </c>
      <c r="M6" s="699" t="s">
        <v>470</v>
      </c>
      <c r="N6" s="700" t="s">
        <v>613</v>
      </c>
    </row>
    <row r="7" spans="1:14" s="694" customFormat="1" ht="12.75">
      <c r="A7" s="694" t="s">
        <v>645</v>
      </c>
      <c r="E7" s="701"/>
      <c r="F7" s="702"/>
      <c r="G7" s="702"/>
      <c r="H7" s="701">
        <v>7192</v>
      </c>
      <c r="I7" s="702">
        <v>7193</v>
      </c>
      <c r="J7" s="702"/>
      <c r="K7" s="701">
        <v>13486</v>
      </c>
      <c r="L7" s="703">
        <v>7916</v>
      </c>
      <c r="M7" s="701">
        <f>+H7+K7</f>
        <v>20678</v>
      </c>
      <c r="N7" s="703">
        <f>+I7+L7</f>
        <v>15109</v>
      </c>
    </row>
    <row r="8" spans="1:14" s="694" customFormat="1" ht="12.75">
      <c r="A8" s="694" t="s">
        <v>616</v>
      </c>
      <c r="E8" s="701"/>
      <c r="F8" s="704"/>
      <c r="G8" s="704"/>
      <c r="H8" s="701">
        <v>5981</v>
      </c>
      <c r="I8" s="704">
        <v>5023</v>
      </c>
      <c r="J8" s="704"/>
      <c r="K8" s="718" t="s">
        <v>490</v>
      </c>
      <c r="L8" s="703" t="s">
        <v>490</v>
      </c>
      <c r="M8" s="701">
        <f>+H8</f>
        <v>5981</v>
      </c>
      <c r="N8" s="703">
        <f>+I8</f>
        <v>5023</v>
      </c>
    </row>
    <row r="9" spans="1:14" s="694" customFormat="1" ht="12.75">
      <c r="A9" s="705" t="s">
        <v>617</v>
      </c>
      <c r="B9" s="705"/>
      <c r="C9" s="705"/>
      <c r="D9" s="705"/>
      <c r="E9" s="706"/>
      <c r="F9" s="707"/>
      <c r="G9" s="707"/>
      <c r="H9" s="706">
        <v>1921</v>
      </c>
      <c r="I9" s="707">
        <v>1485</v>
      </c>
      <c r="J9" s="707"/>
      <c r="K9" s="706">
        <v>20408</v>
      </c>
      <c r="L9" s="707">
        <v>18457</v>
      </c>
      <c r="M9" s="706">
        <f>+H9+K9</f>
        <v>22329</v>
      </c>
      <c r="N9" s="707">
        <f>+I9+L9</f>
        <v>19942</v>
      </c>
    </row>
    <row r="10" spans="1:14" s="694" customFormat="1" ht="13.5" thickBot="1">
      <c r="A10" s="697" t="s">
        <v>254</v>
      </c>
      <c r="B10" s="698"/>
      <c r="C10" s="698"/>
      <c r="D10" s="698"/>
      <c r="E10" s="708"/>
      <c r="F10" s="709"/>
      <c r="G10" s="709"/>
      <c r="H10" s="708">
        <f>SUM(H7:H9)</f>
        <v>15094</v>
      </c>
      <c r="I10" s="709">
        <f>SUM(I7:I9)</f>
        <v>13701</v>
      </c>
      <c r="J10" s="709"/>
      <c r="K10" s="710">
        <f>SUM(K7:K9)</f>
        <v>33894</v>
      </c>
      <c r="L10" s="711">
        <f>SUM(L7:L9)</f>
        <v>26373</v>
      </c>
      <c r="M10" s="710">
        <f>+K10+H10</f>
        <v>48988</v>
      </c>
      <c r="N10" s="711">
        <f>+I10+L10</f>
        <v>40074</v>
      </c>
    </row>
    <row r="11" spans="1:12" ht="10.5" customHeight="1">
      <c r="A11" s="219"/>
      <c r="B11" s="217"/>
      <c r="C11" s="217"/>
      <c r="D11" s="217"/>
      <c r="E11" s="218"/>
      <c r="F11" s="218"/>
      <c r="G11" s="218"/>
      <c r="H11" s="218"/>
      <c r="I11" s="218"/>
      <c r="J11" s="218"/>
      <c r="K11" s="217"/>
      <c r="L11" s="217"/>
    </row>
    <row r="12" spans="1:10" s="217" customFormat="1" ht="15.75">
      <c r="A12" s="219" t="s">
        <v>255</v>
      </c>
      <c r="E12" s="218"/>
      <c r="F12" s="218"/>
      <c r="G12" s="218"/>
      <c r="H12" s="218"/>
      <c r="I12" s="218"/>
      <c r="J12" s="218"/>
    </row>
    <row r="13" spans="1:14" s="694" customFormat="1" ht="29.25" customHeight="1">
      <c r="A13" s="693"/>
      <c r="E13" s="1024" t="s">
        <v>311</v>
      </c>
      <c r="F13" s="1025"/>
      <c r="G13" s="696"/>
      <c r="H13" s="1026" t="s">
        <v>312</v>
      </c>
      <c r="I13" s="984"/>
      <c r="J13" s="696"/>
      <c r="K13" s="1004" t="s">
        <v>258</v>
      </c>
      <c r="L13" s="1004"/>
      <c r="M13" s="1004" t="s">
        <v>150</v>
      </c>
      <c r="N13" s="1004"/>
    </row>
    <row r="14" spans="1:14" s="694" customFormat="1" ht="21" customHeight="1" thickBot="1">
      <c r="A14" s="710"/>
      <c r="B14" s="711"/>
      <c r="C14" s="711"/>
      <c r="D14" s="711"/>
      <c r="E14" s="699" t="s">
        <v>470</v>
      </c>
      <c r="F14" s="700" t="s">
        <v>613</v>
      </c>
      <c r="G14" s="700"/>
      <c r="H14" s="699" t="s">
        <v>470</v>
      </c>
      <c r="I14" s="700" t="s">
        <v>613</v>
      </c>
      <c r="J14" s="700"/>
      <c r="K14" s="699" t="s">
        <v>470</v>
      </c>
      <c r="L14" s="700" t="s">
        <v>613</v>
      </c>
      <c r="M14" s="699" t="s">
        <v>470</v>
      </c>
      <c r="N14" s="700" t="s">
        <v>613</v>
      </c>
    </row>
    <row r="15" spans="1:14" s="694" customFormat="1" ht="12.75">
      <c r="A15" s="712" t="s">
        <v>635</v>
      </c>
      <c r="B15" s="702"/>
      <c r="C15" s="702"/>
      <c r="D15" s="702"/>
      <c r="E15" s="713"/>
      <c r="F15" s="714"/>
      <c r="G15" s="714"/>
      <c r="H15" s="715"/>
      <c r="I15" s="716"/>
      <c r="J15" s="714"/>
      <c r="K15" s="713"/>
      <c r="L15" s="714"/>
      <c r="M15" s="713"/>
      <c r="N15" s="714"/>
    </row>
    <row r="16" spans="1:14" s="694" customFormat="1" ht="12.75">
      <c r="A16" s="693" t="s">
        <v>330</v>
      </c>
      <c r="B16" s="693"/>
      <c r="C16" s="693"/>
      <c r="D16" s="693"/>
      <c r="E16" s="715"/>
      <c r="F16" s="716"/>
      <c r="G16" s="716"/>
      <c r="H16" s="715"/>
      <c r="I16" s="716"/>
      <c r="J16" s="716"/>
      <c r="K16" s="717"/>
      <c r="L16" s="716"/>
      <c r="M16" s="717"/>
      <c r="N16" s="716"/>
    </row>
    <row r="17" spans="1:14" s="694" customFormat="1" ht="12.75">
      <c r="A17" s="694" t="s">
        <v>331</v>
      </c>
      <c r="E17" s="701">
        <v>816</v>
      </c>
      <c r="F17" s="716">
        <v>720</v>
      </c>
      <c r="G17" s="716"/>
      <c r="H17" s="735" t="s">
        <v>490</v>
      </c>
      <c r="I17" s="719" t="s">
        <v>490</v>
      </c>
      <c r="J17" s="716"/>
      <c r="K17" s="701">
        <v>82</v>
      </c>
      <c r="L17" s="720">
        <v>72</v>
      </c>
      <c r="M17" s="701">
        <v>816</v>
      </c>
      <c r="N17" s="720">
        <v>720</v>
      </c>
    </row>
    <row r="18" spans="1:14" s="694" customFormat="1" ht="12.75">
      <c r="A18" s="694" t="s">
        <v>333</v>
      </c>
      <c r="E18" s="701">
        <v>60</v>
      </c>
      <c r="F18" s="721">
        <v>29</v>
      </c>
      <c r="G18" s="721"/>
      <c r="H18" s="718">
        <v>9</v>
      </c>
      <c r="I18" s="721">
        <v>11</v>
      </c>
      <c r="J18" s="721"/>
      <c r="K18" s="701">
        <v>15</v>
      </c>
      <c r="L18" s="721">
        <v>14</v>
      </c>
      <c r="M18" s="701">
        <v>99</v>
      </c>
      <c r="N18" s="721">
        <v>70</v>
      </c>
    </row>
    <row r="19" spans="1:14" s="694" customFormat="1" ht="12.75">
      <c r="A19" s="705" t="s">
        <v>334</v>
      </c>
      <c r="B19" s="705"/>
      <c r="C19" s="727"/>
      <c r="D19" s="727"/>
      <c r="E19" s="701">
        <v>161</v>
      </c>
      <c r="F19" s="722">
        <v>244</v>
      </c>
      <c r="G19" s="720"/>
      <c r="H19" s="735" t="s">
        <v>490</v>
      </c>
      <c r="I19" s="719" t="s">
        <v>490</v>
      </c>
      <c r="J19" s="720"/>
      <c r="K19" s="701">
        <v>16</v>
      </c>
      <c r="L19" s="720">
        <v>24</v>
      </c>
      <c r="M19" s="701">
        <v>161</v>
      </c>
      <c r="N19" s="720">
        <v>244</v>
      </c>
    </row>
    <row r="20" spans="1:14" s="694" customFormat="1" ht="12.75">
      <c r="A20" s="723" t="s">
        <v>253</v>
      </c>
      <c r="B20" s="723"/>
      <c r="C20" s="723"/>
      <c r="D20" s="723"/>
      <c r="E20" s="724">
        <f>SUM(E17:E19)</f>
        <v>1037</v>
      </c>
      <c r="F20" s="725">
        <f>SUM(F17:F19)</f>
        <v>993</v>
      </c>
      <c r="G20" s="725"/>
      <c r="H20" s="724">
        <f>SUM(H17:H19)</f>
        <v>9</v>
      </c>
      <c r="I20" s="725">
        <f>SUM(I17:I19)</f>
        <v>11</v>
      </c>
      <c r="J20" s="725"/>
      <c r="K20" s="724">
        <f>SUM(K17:K19)</f>
        <v>113</v>
      </c>
      <c r="L20" s="725">
        <f>SUM(L17:L19)</f>
        <v>110</v>
      </c>
      <c r="M20" s="724">
        <f>SUM(M17:M19)</f>
        <v>1076</v>
      </c>
      <c r="N20" s="725">
        <f>SUM(N17:N19)</f>
        <v>1034</v>
      </c>
    </row>
    <row r="21" spans="1:14" s="694" customFormat="1" ht="12.75">
      <c r="A21" s="726" t="s">
        <v>335</v>
      </c>
      <c r="B21" s="727"/>
      <c r="C21" s="727"/>
      <c r="D21" s="727"/>
      <c r="E21" s="701"/>
      <c r="F21" s="720"/>
      <c r="G21" s="720"/>
      <c r="H21" s="701"/>
      <c r="I21" s="720"/>
      <c r="J21" s="720"/>
      <c r="K21" s="701"/>
      <c r="L21" s="720"/>
      <c r="M21" s="701"/>
      <c r="N21" s="720"/>
    </row>
    <row r="22" spans="1:14" s="694" customFormat="1" ht="12.75">
      <c r="A22" s="727" t="s">
        <v>336</v>
      </c>
      <c r="B22" s="727"/>
      <c r="C22" s="727"/>
      <c r="D22" s="727"/>
      <c r="E22" s="701">
        <v>536</v>
      </c>
      <c r="F22" s="720">
        <v>242</v>
      </c>
      <c r="G22" s="720"/>
      <c r="H22" s="701">
        <v>162</v>
      </c>
      <c r="I22" s="720">
        <v>146</v>
      </c>
      <c r="J22" s="720"/>
      <c r="K22" s="701">
        <v>216</v>
      </c>
      <c r="L22" s="720">
        <v>170</v>
      </c>
      <c r="M22" s="701">
        <v>1071</v>
      </c>
      <c r="N22" s="720">
        <v>772</v>
      </c>
    </row>
    <row r="23" spans="1:14" s="694" customFormat="1" ht="12.75">
      <c r="A23" s="727" t="s">
        <v>331</v>
      </c>
      <c r="B23" s="727"/>
      <c r="C23" s="727"/>
      <c r="D23" s="727"/>
      <c r="E23" s="701">
        <v>264</v>
      </c>
      <c r="F23" s="720">
        <v>212</v>
      </c>
      <c r="G23" s="720"/>
      <c r="H23" s="735" t="s">
        <v>490</v>
      </c>
      <c r="I23" s="719" t="s">
        <v>490</v>
      </c>
      <c r="J23" s="720"/>
      <c r="K23" s="701">
        <v>26</v>
      </c>
      <c r="L23" s="720">
        <v>21</v>
      </c>
      <c r="M23" s="701">
        <v>264</v>
      </c>
      <c r="N23" s="720">
        <v>212</v>
      </c>
    </row>
    <row r="24" spans="1:14" s="694" customFormat="1" ht="12.75">
      <c r="A24" s="694" t="s">
        <v>477</v>
      </c>
      <c r="E24" s="701">
        <v>85</v>
      </c>
      <c r="F24" s="716">
        <v>511</v>
      </c>
      <c r="G24" s="716"/>
      <c r="H24" s="735" t="s">
        <v>490</v>
      </c>
      <c r="I24" s="719" t="s">
        <v>490</v>
      </c>
      <c r="J24" s="716"/>
      <c r="K24" s="701">
        <v>8</v>
      </c>
      <c r="L24" s="720">
        <v>51</v>
      </c>
      <c r="M24" s="701">
        <v>85</v>
      </c>
      <c r="N24" s="720">
        <v>511</v>
      </c>
    </row>
    <row r="25" spans="1:14" s="694" customFormat="1" ht="12.75">
      <c r="A25" s="723" t="s">
        <v>253</v>
      </c>
      <c r="B25" s="723"/>
      <c r="C25" s="723"/>
      <c r="D25" s="723"/>
      <c r="E25" s="724">
        <f>SUM(E22:E24)</f>
        <v>885</v>
      </c>
      <c r="F25" s="725">
        <f>SUM(F22:F24)</f>
        <v>965</v>
      </c>
      <c r="G25" s="725"/>
      <c r="H25" s="724">
        <f>SUM(H22:H24)</f>
        <v>162</v>
      </c>
      <c r="I25" s="725">
        <f>SUM(I22:I24)</f>
        <v>146</v>
      </c>
      <c r="J25" s="725"/>
      <c r="K25" s="724">
        <f>SUM(K22:K24)</f>
        <v>250</v>
      </c>
      <c r="L25" s="725">
        <f>SUM(L22:L24)</f>
        <v>242</v>
      </c>
      <c r="M25" s="724">
        <f>SUM(M22:M24)</f>
        <v>1420</v>
      </c>
      <c r="N25" s="725">
        <f>SUM(N22:N24)</f>
        <v>1495</v>
      </c>
    </row>
    <row r="26" spans="1:14" s="694" customFormat="1" ht="12.75">
      <c r="A26" s="728" t="s">
        <v>383</v>
      </c>
      <c r="B26" s="728"/>
      <c r="C26" s="728"/>
      <c r="D26" s="728"/>
      <c r="E26" s="701"/>
      <c r="F26" s="721"/>
      <c r="G26" s="721"/>
      <c r="H26" s="701"/>
      <c r="I26" s="721"/>
      <c r="J26" s="721"/>
      <c r="K26" s="701"/>
      <c r="L26" s="721"/>
      <c r="M26" s="701"/>
      <c r="N26" s="721"/>
    </row>
    <row r="27" spans="1:14" s="694" customFormat="1" ht="12.75">
      <c r="A27" s="694" t="s">
        <v>188</v>
      </c>
      <c r="E27" s="701">
        <v>961</v>
      </c>
      <c r="F27" s="716">
        <v>1112</v>
      </c>
      <c r="G27" s="716"/>
      <c r="H27" s="701">
        <v>5</v>
      </c>
      <c r="I27" s="720">
        <v>6</v>
      </c>
      <c r="J27" s="716"/>
      <c r="K27" s="701">
        <v>101</v>
      </c>
      <c r="L27" s="720">
        <v>118</v>
      </c>
      <c r="M27" s="701">
        <v>995</v>
      </c>
      <c r="N27" s="720">
        <v>1149</v>
      </c>
    </row>
    <row r="28" spans="1:14" s="694" customFormat="1" ht="12.75">
      <c r="A28" s="694" t="s">
        <v>174</v>
      </c>
      <c r="E28" s="701">
        <v>919</v>
      </c>
      <c r="F28" s="716">
        <v>995</v>
      </c>
      <c r="G28" s="716"/>
      <c r="H28" s="735" t="s">
        <v>490</v>
      </c>
      <c r="I28" s="719" t="s">
        <v>332</v>
      </c>
      <c r="J28" s="716"/>
      <c r="K28" s="701">
        <v>92</v>
      </c>
      <c r="L28" s="720">
        <v>100</v>
      </c>
      <c r="M28" s="701">
        <v>919</v>
      </c>
      <c r="N28" s="720">
        <v>995</v>
      </c>
    </row>
    <row r="29" spans="1:14" s="694" customFormat="1" ht="12.75">
      <c r="A29" s="694" t="s">
        <v>175</v>
      </c>
      <c r="E29" s="701">
        <v>130</v>
      </c>
      <c r="F29" s="716">
        <v>108</v>
      </c>
      <c r="G29" s="716"/>
      <c r="H29" s="701">
        <v>22</v>
      </c>
      <c r="I29" s="720">
        <v>25</v>
      </c>
      <c r="J29" s="716"/>
      <c r="K29" s="701">
        <v>35</v>
      </c>
      <c r="L29" s="720">
        <v>36</v>
      </c>
      <c r="M29" s="701">
        <v>228</v>
      </c>
      <c r="N29" s="720">
        <v>195</v>
      </c>
    </row>
    <row r="30" spans="1:14" s="694" customFormat="1" ht="4.5" customHeight="1">
      <c r="A30" s="705"/>
      <c r="B30" s="705"/>
      <c r="C30" s="727"/>
      <c r="D30" s="727"/>
      <c r="E30" s="701"/>
      <c r="F30" s="722"/>
      <c r="G30" s="720"/>
      <c r="H30" s="719"/>
      <c r="I30" s="719"/>
      <c r="J30" s="720"/>
      <c r="K30" s="701"/>
      <c r="L30" s="720"/>
      <c r="M30" s="701"/>
      <c r="N30" s="720"/>
    </row>
    <row r="31" spans="1:14" s="694" customFormat="1" ht="12.75">
      <c r="A31" s="723" t="s">
        <v>253</v>
      </c>
      <c r="B31" s="723"/>
      <c r="C31" s="723"/>
      <c r="D31" s="723"/>
      <c r="E31" s="729">
        <f aca="true" t="shared" si="0" ref="E31:L31">SUM(E27:E30)</f>
        <v>2010</v>
      </c>
      <c r="F31" s="730">
        <f t="shared" si="0"/>
        <v>2215</v>
      </c>
      <c r="G31" s="730"/>
      <c r="H31" s="729">
        <f t="shared" si="0"/>
        <v>27</v>
      </c>
      <c r="I31" s="730">
        <f t="shared" si="0"/>
        <v>31</v>
      </c>
      <c r="J31" s="730"/>
      <c r="K31" s="729">
        <f t="shared" si="0"/>
        <v>228</v>
      </c>
      <c r="L31" s="730">
        <f t="shared" si="0"/>
        <v>254</v>
      </c>
      <c r="M31" s="729">
        <f>SUM(M27:M30)</f>
        <v>2142</v>
      </c>
      <c r="N31" s="730">
        <f>SUM(N27:N30)</f>
        <v>2339</v>
      </c>
    </row>
    <row r="32" spans="1:14" s="694" customFormat="1" ht="12.75">
      <c r="A32" s="726" t="s">
        <v>176</v>
      </c>
      <c r="B32" s="727"/>
      <c r="C32" s="727"/>
      <c r="D32" s="727"/>
      <c r="E32" s="731"/>
      <c r="F32" s="732"/>
      <c r="G32" s="732"/>
      <c r="H32" s="731"/>
      <c r="I32" s="732"/>
      <c r="J32" s="732"/>
      <c r="K32" s="731"/>
      <c r="L32" s="732"/>
      <c r="M32" s="731"/>
      <c r="N32" s="732"/>
    </row>
    <row r="33" spans="1:14" s="694" customFormat="1" ht="12.75">
      <c r="A33" s="727" t="s">
        <v>177</v>
      </c>
      <c r="B33" s="727"/>
      <c r="C33" s="727"/>
      <c r="D33" s="727"/>
      <c r="E33" s="731">
        <v>840</v>
      </c>
      <c r="F33" s="732">
        <v>814</v>
      </c>
      <c r="G33" s="732"/>
      <c r="H33" s="731">
        <v>3</v>
      </c>
      <c r="I33" s="732">
        <v>3</v>
      </c>
      <c r="J33" s="732"/>
      <c r="K33" s="731">
        <v>87</v>
      </c>
      <c r="L33" s="732">
        <v>84</v>
      </c>
      <c r="M33" s="731">
        <v>855</v>
      </c>
      <c r="N33" s="732">
        <v>835</v>
      </c>
    </row>
    <row r="34" spans="1:14" s="694" customFormat="1" ht="12.75">
      <c r="A34" s="727" t="s">
        <v>136</v>
      </c>
      <c r="B34" s="727"/>
      <c r="C34" s="727"/>
      <c r="D34" s="727"/>
      <c r="E34" s="731"/>
      <c r="F34" s="732"/>
      <c r="G34" s="732"/>
      <c r="H34" s="731"/>
      <c r="I34" s="732"/>
      <c r="J34" s="732"/>
      <c r="K34" s="731"/>
      <c r="L34" s="732"/>
      <c r="M34" s="731"/>
      <c r="N34" s="732"/>
    </row>
    <row r="35" spans="1:14" s="694" customFormat="1" ht="12.75">
      <c r="A35" s="727"/>
      <c r="B35" s="727" t="s">
        <v>676</v>
      </c>
      <c r="C35" s="727"/>
      <c r="D35" s="727"/>
      <c r="E35" s="731"/>
      <c r="F35" s="732"/>
      <c r="G35" s="732"/>
      <c r="H35" s="731"/>
      <c r="I35" s="732"/>
      <c r="J35" s="732"/>
      <c r="K35" s="731"/>
      <c r="L35" s="732"/>
      <c r="M35" s="731"/>
      <c r="N35" s="732"/>
    </row>
    <row r="36" spans="1:14" s="694" customFormat="1" ht="12.75">
      <c r="A36" s="727"/>
      <c r="B36" s="727" t="s">
        <v>677</v>
      </c>
      <c r="C36" s="727"/>
      <c r="D36" s="727"/>
      <c r="E36" s="731">
        <v>560</v>
      </c>
      <c r="F36" s="719" t="s">
        <v>490</v>
      </c>
      <c r="G36" s="732"/>
      <c r="H36" s="735" t="s">
        <v>490</v>
      </c>
      <c r="I36" s="719" t="s">
        <v>490</v>
      </c>
      <c r="J36" s="732"/>
      <c r="K36" s="731">
        <v>56</v>
      </c>
      <c r="L36" s="719" t="s">
        <v>490</v>
      </c>
      <c r="M36" s="731">
        <v>560</v>
      </c>
      <c r="N36" s="719" t="s">
        <v>490</v>
      </c>
    </row>
    <row r="37" spans="2:14" s="694" customFormat="1" ht="12.75">
      <c r="B37" s="727" t="s">
        <v>678</v>
      </c>
      <c r="C37" s="727"/>
      <c r="D37" s="727"/>
      <c r="E37" s="733">
        <v>1500</v>
      </c>
      <c r="F37" s="734">
        <v>1814</v>
      </c>
      <c r="G37" s="734"/>
      <c r="H37" s="735" t="s">
        <v>490</v>
      </c>
      <c r="I37" s="719" t="s">
        <v>332</v>
      </c>
      <c r="J37" s="734"/>
      <c r="K37" s="733">
        <v>150</v>
      </c>
      <c r="L37" s="734">
        <v>182</v>
      </c>
      <c r="M37" s="733">
        <v>1500</v>
      </c>
      <c r="N37" s="734">
        <v>1814</v>
      </c>
    </row>
    <row r="38" spans="1:14" s="694" customFormat="1" ht="12.75">
      <c r="A38" s="736" t="s">
        <v>253</v>
      </c>
      <c r="B38" s="737"/>
      <c r="C38" s="737"/>
      <c r="D38" s="737"/>
      <c r="E38" s="738">
        <f>SUM(E33:E37)</f>
        <v>2900</v>
      </c>
      <c r="F38" s="730">
        <f>SUM(F33:F37)</f>
        <v>2628</v>
      </c>
      <c r="G38" s="730"/>
      <c r="H38" s="729">
        <f>SUM(H33:H37)</f>
        <v>3</v>
      </c>
      <c r="I38" s="739">
        <f>SUM(I33:I37)</f>
        <v>3</v>
      </c>
      <c r="J38" s="730"/>
      <c r="K38" s="729">
        <f>SUM(K33:K37)</f>
        <v>293</v>
      </c>
      <c r="L38" s="730">
        <f>SUM(L33:L37)</f>
        <v>266</v>
      </c>
      <c r="M38" s="729">
        <f>SUM(M33:M37)</f>
        <v>2915</v>
      </c>
      <c r="N38" s="730">
        <f>SUM(N33:N37)</f>
        <v>2649</v>
      </c>
    </row>
    <row r="39" spans="1:14" s="694" customFormat="1" ht="12.75">
      <c r="A39" s="726" t="s">
        <v>137</v>
      </c>
      <c r="B39" s="726"/>
      <c r="C39" s="726"/>
      <c r="D39" s="726"/>
      <c r="E39" s="740"/>
      <c r="F39" s="732"/>
      <c r="G39" s="732"/>
      <c r="H39" s="740"/>
      <c r="I39" s="719"/>
      <c r="J39" s="732"/>
      <c r="K39" s="740"/>
      <c r="L39" s="732"/>
      <c r="M39" s="740"/>
      <c r="N39" s="732"/>
    </row>
    <row r="40" spans="1:14" s="694" customFormat="1" ht="12.75">
      <c r="A40" s="727" t="s">
        <v>188</v>
      </c>
      <c r="B40" s="726"/>
      <c r="C40" s="726"/>
      <c r="D40" s="726"/>
      <c r="E40" s="733">
        <v>159</v>
      </c>
      <c r="F40" s="732">
        <v>201</v>
      </c>
      <c r="G40" s="732"/>
      <c r="H40" s="735" t="s">
        <v>490</v>
      </c>
      <c r="I40" s="719" t="s">
        <v>332</v>
      </c>
      <c r="J40" s="732"/>
      <c r="K40" s="733">
        <v>16</v>
      </c>
      <c r="L40" s="732">
        <v>20</v>
      </c>
      <c r="M40" s="733">
        <v>159</v>
      </c>
      <c r="N40" s="732">
        <v>201</v>
      </c>
    </row>
    <row r="41" spans="1:14" s="694" customFormat="1" ht="12.75">
      <c r="A41" s="736" t="s">
        <v>646</v>
      </c>
      <c r="B41" s="725"/>
      <c r="C41" s="725"/>
      <c r="D41" s="725"/>
      <c r="E41" s="741">
        <f>E20+E25+E31+E38+E40</f>
        <v>6991</v>
      </c>
      <c r="F41" s="742">
        <f>F20+F25+F31+F38+F40</f>
        <v>7002</v>
      </c>
      <c r="G41" s="742"/>
      <c r="H41" s="741">
        <f>H20+H25+H31+H38</f>
        <v>201</v>
      </c>
      <c r="I41" s="742">
        <f>I20+I25+I31+I38</f>
        <v>191</v>
      </c>
      <c r="J41" s="742"/>
      <c r="K41" s="741">
        <f>K20+K25+K31+K38+K40</f>
        <v>900</v>
      </c>
      <c r="L41" s="742">
        <f>L20+L25+L31+L38+L40</f>
        <v>892</v>
      </c>
      <c r="M41" s="741">
        <f>M20+M25+M31+M38+M40</f>
        <v>7712</v>
      </c>
      <c r="N41" s="742">
        <f>N20+N25+N31+N38+N40</f>
        <v>7718</v>
      </c>
    </row>
    <row r="42" spans="1:14" s="694" customFormat="1" ht="12.75">
      <c r="A42" s="726" t="s">
        <v>616</v>
      </c>
      <c r="B42" s="720"/>
      <c r="C42" s="720"/>
      <c r="D42" s="720"/>
      <c r="E42" s="701"/>
      <c r="F42" s="732"/>
      <c r="G42" s="732"/>
      <c r="H42" s="701"/>
      <c r="I42" s="732"/>
      <c r="J42" s="732"/>
      <c r="K42" s="701"/>
      <c r="L42" s="732"/>
      <c r="M42" s="701"/>
      <c r="N42" s="732"/>
    </row>
    <row r="43" spans="1:14" s="694" customFormat="1" ht="12.75">
      <c r="A43" s="694" t="s">
        <v>138</v>
      </c>
      <c r="B43" s="720"/>
      <c r="C43" s="720"/>
      <c r="D43" s="720"/>
      <c r="E43" s="701">
        <v>688</v>
      </c>
      <c r="F43" s="732">
        <v>788</v>
      </c>
      <c r="G43" s="732"/>
      <c r="H43" s="735" t="s">
        <v>490</v>
      </c>
      <c r="I43" s="719" t="s">
        <v>332</v>
      </c>
      <c r="J43" s="732"/>
      <c r="K43" s="701">
        <v>69</v>
      </c>
      <c r="L43" s="732">
        <v>79</v>
      </c>
      <c r="M43" s="701">
        <v>688</v>
      </c>
      <c r="N43" s="732">
        <v>788</v>
      </c>
    </row>
    <row r="44" spans="1:14" s="694" customFormat="1" ht="12.75">
      <c r="A44" s="694" t="s">
        <v>474</v>
      </c>
      <c r="B44" s="720"/>
      <c r="C44" s="720"/>
      <c r="D44" s="720"/>
      <c r="E44" s="701">
        <v>554</v>
      </c>
      <c r="F44" s="732">
        <v>616</v>
      </c>
      <c r="G44" s="732"/>
      <c r="H44" s="735" t="s">
        <v>490</v>
      </c>
      <c r="I44" s="719" t="s">
        <v>332</v>
      </c>
      <c r="J44" s="732"/>
      <c r="K44" s="701">
        <v>55</v>
      </c>
      <c r="L44" s="732">
        <v>62</v>
      </c>
      <c r="M44" s="701">
        <v>554</v>
      </c>
      <c r="N44" s="732">
        <v>616</v>
      </c>
    </row>
    <row r="45" spans="1:14" s="694" customFormat="1" ht="12.75">
      <c r="A45" s="694" t="s">
        <v>139</v>
      </c>
      <c r="B45" s="720"/>
      <c r="C45" s="720"/>
      <c r="D45" s="720"/>
      <c r="E45" s="701">
        <v>3819</v>
      </c>
      <c r="F45" s="732">
        <v>2605</v>
      </c>
      <c r="G45" s="732"/>
      <c r="H45" s="735" t="s">
        <v>490</v>
      </c>
      <c r="I45" s="719" t="s">
        <v>332</v>
      </c>
      <c r="J45" s="732"/>
      <c r="K45" s="701">
        <v>382</v>
      </c>
      <c r="L45" s="732">
        <v>261</v>
      </c>
      <c r="M45" s="701">
        <v>3819</v>
      </c>
      <c r="N45" s="732">
        <v>2605</v>
      </c>
    </row>
    <row r="46" spans="1:14" s="727" customFormat="1" ht="12.75">
      <c r="A46" s="727" t="s">
        <v>188</v>
      </c>
      <c r="B46" s="720"/>
      <c r="C46" s="720"/>
      <c r="D46" s="720"/>
      <c r="E46" s="701">
        <v>8</v>
      </c>
      <c r="F46" s="719">
        <v>11</v>
      </c>
      <c r="G46" s="719"/>
      <c r="H46" s="726">
        <v>17</v>
      </c>
      <c r="I46" s="732">
        <v>14</v>
      </c>
      <c r="J46" s="719"/>
      <c r="K46" s="701">
        <v>18</v>
      </c>
      <c r="L46" s="732">
        <v>15</v>
      </c>
      <c r="M46" s="701">
        <v>147</v>
      </c>
      <c r="N46" s="732">
        <v>137</v>
      </c>
    </row>
    <row r="47" spans="1:14" s="694" customFormat="1" ht="12.75">
      <c r="A47" s="727" t="s">
        <v>140</v>
      </c>
      <c r="B47" s="720"/>
      <c r="C47" s="720"/>
      <c r="D47" s="720"/>
      <c r="E47" s="701">
        <v>458</v>
      </c>
      <c r="F47" s="732">
        <v>355</v>
      </c>
      <c r="G47" s="732"/>
      <c r="H47" s="735" t="s">
        <v>490</v>
      </c>
      <c r="I47" s="719" t="s">
        <v>332</v>
      </c>
      <c r="J47" s="732"/>
      <c r="K47" s="701">
        <v>46</v>
      </c>
      <c r="L47" s="732">
        <v>35</v>
      </c>
      <c r="M47" s="701">
        <v>458</v>
      </c>
      <c r="N47" s="732">
        <v>355</v>
      </c>
    </row>
    <row r="48" spans="1:14" s="694" customFormat="1" ht="12.75" customHeight="1">
      <c r="A48" s="727" t="s">
        <v>417</v>
      </c>
      <c r="B48" s="720"/>
      <c r="C48" s="720"/>
      <c r="D48" s="720"/>
      <c r="E48" s="701">
        <v>437</v>
      </c>
      <c r="F48" s="732">
        <v>634</v>
      </c>
      <c r="G48" s="732"/>
      <c r="H48" s="735" t="s">
        <v>490</v>
      </c>
      <c r="I48" s="719" t="s">
        <v>332</v>
      </c>
      <c r="J48" s="732"/>
      <c r="K48" s="701">
        <v>44</v>
      </c>
      <c r="L48" s="732">
        <v>63</v>
      </c>
      <c r="M48" s="701">
        <v>437</v>
      </c>
      <c r="N48" s="732">
        <v>634</v>
      </c>
    </row>
    <row r="49" spans="1:14" s="694" customFormat="1" ht="12.75">
      <c r="A49" s="737" t="s">
        <v>557</v>
      </c>
      <c r="B49" s="725"/>
      <c r="C49" s="725"/>
      <c r="D49" s="725"/>
      <c r="E49" s="743">
        <f aca="true" t="shared" si="1" ref="E49:L49">SUM(E43:E48)</f>
        <v>5964</v>
      </c>
      <c r="F49" s="744">
        <f t="shared" si="1"/>
        <v>5009</v>
      </c>
      <c r="G49" s="744"/>
      <c r="H49" s="743">
        <f t="shared" si="1"/>
        <v>17</v>
      </c>
      <c r="I49" s="744">
        <f t="shared" si="1"/>
        <v>14</v>
      </c>
      <c r="J49" s="744"/>
      <c r="K49" s="743">
        <f t="shared" si="1"/>
        <v>614</v>
      </c>
      <c r="L49" s="744">
        <f t="shared" si="1"/>
        <v>515</v>
      </c>
      <c r="M49" s="743">
        <f>SUM(M43:M48)</f>
        <v>6103</v>
      </c>
      <c r="N49" s="744">
        <f>SUM(N43:N48)</f>
        <v>5135</v>
      </c>
    </row>
    <row r="50" spans="1:14" ht="15" customHeight="1">
      <c r="A50" s="221"/>
      <c r="B50" s="220"/>
      <c r="C50" s="220"/>
      <c r="D50" s="220"/>
      <c r="E50" s="341"/>
      <c r="F50" s="342"/>
      <c r="G50" s="342"/>
      <c r="H50" s="341"/>
      <c r="I50" s="342"/>
      <c r="J50" s="342"/>
      <c r="K50" s="341"/>
      <c r="L50" s="342"/>
      <c r="M50" s="341"/>
      <c r="N50" s="342"/>
    </row>
    <row r="51" spans="1:14" s="694" customFormat="1" ht="12.75">
      <c r="A51" s="745" t="s">
        <v>617</v>
      </c>
      <c r="B51" s="702"/>
      <c r="C51" s="702"/>
      <c r="D51" s="702"/>
      <c r="E51" s="701"/>
      <c r="F51" s="716"/>
      <c r="G51" s="716"/>
      <c r="H51" s="701"/>
      <c r="I51" s="716"/>
      <c r="J51" s="716"/>
      <c r="K51" s="701"/>
      <c r="L51" s="716"/>
      <c r="M51" s="701"/>
      <c r="N51" s="716"/>
    </row>
    <row r="52" spans="1:14" s="694" customFormat="1" ht="12.75">
      <c r="A52" s="746" t="s">
        <v>418</v>
      </c>
      <c r="B52" s="702"/>
      <c r="C52" s="702"/>
      <c r="D52" s="702"/>
      <c r="E52" s="718">
        <v>27</v>
      </c>
      <c r="F52" s="747">
        <v>17</v>
      </c>
      <c r="G52" s="716"/>
      <c r="H52" s="718">
        <v>36</v>
      </c>
      <c r="I52" s="747">
        <v>23</v>
      </c>
      <c r="J52" s="716"/>
      <c r="K52" s="701">
        <v>39</v>
      </c>
      <c r="L52" s="716">
        <v>25</v>
      </c>
      <c r="M52" s="701">
        <v>198</v>
      </c>
      <c r="N52" s="716">
        <v>144</v>
      </c>
    </row>
    <row r="53" spans="1:14" s="694" customFormat="1" ht="12.75">
      <c r="A53" s="746" t="s">
        <v>419</v>
      </c>
      <c r="B53" s="702"/>
      <c r="C53" s="702"/>
      <c r="D53" s="702"/>
      <c r="E53" s="718">
        <v>355</v>
      </c>
      <c r="F53" s="747">
        <v>289</v>
      </c>
      <c r="G53" s="716"/>
      <c r="H53" s="718">
        <v>103</v>
      </c>
      <c r="I53" s="747">
        <v>83</v>
      </c>
      <c r="J53" s="716"/>
      <c r="K53" s="701">
        <v>139</v>
      </c>
      <c r="L53" s="716">
        <v>112</v>
      </c>
      <c r="M53" s="701">
        <v>933</v>
      </c>
      <c r="N53" s="716">
        <v>741</v>
      </c>
    </row>
    <row r="54" spans="1:14" s="694" customFormat="1" ht="12.75">
      <c r="A54" s="746" t="s">
        <v>420</v>
      </c>
      <c r="B54" s="702"/>
      <c r="C54" s="702"/>
      <c r="D54" s="702"/>
      <c r="E54" s="718">
        <v>20</v>
      </c>
      <c r="F54" s="747">
        <v>4</v>
      </c>
      <c r="G54" s="716"/>
      <c r="H54" s="718">
        <v>105</v>
      </c>
      <c r="I54" s="747">
        <v>57</v>
      </c>
      <c r="J54" s="716"/>
      <c r="K54" s="701">
        <v>107</v>
      </c>
      <c r="L54" s="716">
        <v>57</v>
      </c>
      <c r="M54" s="701">
        <v>411</v>
      </c>
      <c r="N54" s="716">
        <v>215</v>
      </c>
    </row>
    <row r="55" spans="1:14" s="694" customFormat="1" ht="12.75">
      <c r="A55" s="746" t="s">
        <v>421</v>
      </c>
      <c r="B55" s="702"/>
      <c r="C55" s="702"/>
      <c r="D55" s="702"/>
      <c r="E55" s="718">
        <v>31</v>
      </c>
      <c r="F55" s="747">
        <v>42</v>
      </c>
      <c r="G55" s="716"/>
      <c r="H55" s="718">
        <v>71</v>
      </c>
      <c r="I55" s="747">
        <v>42</v>
      </c>
      <c r="J55" s="716"/>
      <c r="K55" s="701">
        <v>74</v>
      </c>
      <c r="L55" s="716">
        <v>46</v>
      </c>
      <c r="M55" s="701">
        <v>269</v>
      </c>
      <c r="N55" s="716">
        <v>186</v>
      </c>
    </row>
    <row r="56" spans="1:14" s="694" customFormat="1" ht="12.75">
      <c r="A56" s="1005" t="s">
        <v>422</v>
      </c>
      <c r="B56" s="1006"/>
      <c r="C56" s="749"/>
      <c r="D56" s="749"/>
      <c r="E56" s="718">
        <v>68</v>
      </c>
      <c r="F56" s="747">
        <v>30</v>
      </c>
      <c r="G56" s="748"/>
      <c r="H56" s="718">
        <v>7</v>
      </c>
      <c r="I56" s="747">
        <v>4</v>
      </c>
      <c r="J56" s="716"/>
      <c r="K56" s="701">
        <v>14</v>
      </c>
      <c r="L56" s="716">
        <v>7</v>
      </c>
      <c r="M56" s="701">
        <v>97</v>
      </c>
      <c r="N56" s="716">
        <v>50</v>
      </c>
    </row>
    <row r="57" spans="1:14" s="694" customFormat="1" ht="12.75">
      <c r="A57" s="746" t="s">
        <v>423</v>
      </c>
      <c r="B57" s="702"/>
      <c r="C57" s="702"/>
      <c r="D57" s="702"/>
      <c r="E57" s="718">
        <v>103</v>
      </c>
      <c r="F57" s="747">
        <v>29</v>
      </c>
      <c r="G57" s="716"/>
      <c r="H57" s="718">
        <v>208</v>
      </c>
      <c r="I57" s="747">
        <v>132</v>
      </c>
      <c r="J57" s="716"/>
      <c r="K57" s="701">
        <v>218</v>
      </c>
      <c r="L57" s="716">
        <v>135</v>
      </c>
      <c r="M57" s="701">
        <v>1130</v>
      </c>
      <c r="N57" s="716">
        <v>578</v>
      </c>
    </row>
    <row r="58" spans="1:14" s="694" customFormat="1" ht="12.75">
      <c r="A58" s="746" t="s">
        <v>351</v>
      </c>
      <c r="B58" s="702"/>
      <c r="C58" s="702"/>
      <c r="D58" s="702"/>
      <c r="E58" s="718">
        <v>4</v>
      </c>
      <c r="F58" s="747">
        <v>9</v>
      </c>
      <c r="G58" s="716"/>
      <c r="H58" s="718">
        <v>72</v>
      </c>
      <c r="I58" s="747">
        <v>66</v>
      </c>
      <c r="J58" s="716"/>
      <c r="K58" s="701">
        <v>72</v>
      </c>
      <c r="L58" s="716">
        <v>67</v>
      </c>
      <c r="M58" s="701">
        <v>418</v>
      </c>
      <c r="N58" s="716">
        <v>383</v>
      </c>
    </row>
    <row r="59" spans="1:14" s="694" customFormat="1" ht="12.75">
      <c r="A59" s="746" t="s">
        <v>424</v>
      </c>
      <c r="B59" s="702"/>
      <c r="C59" s="702"/>
      <c r="D59" s="702"/>
      <c r="E59" s="718">
        <v>357</v>
      </c>
      <c r="F59" s="747">
        <v>284</v>
      </c>
      <c r="G59" s="716"/>
      <c r="H59" s="718">
        <v>72</v>
      </c>
      <c r="I59" s="747">
        <v>58</v>
      </c>
      <c r="J59" s="716"/>
      <c r="K59" s="701">
        <v>108</v>
      </c>
      <c r="L59" s="716">
        <v>86</v>
      </c>
      <c r="M59" s="701">
        <v>803</v>
      </c>
      <c r="N59" s="716">
        <v>704</v>
      </c>
    </row>
    <row r="60" spans="1:14" s="694" customFormat="1" ht="12.75">
      <c r="A60" s="1005" t="s">
        <v>352</v>
      </c>
      <c r="B60" s="1006"/>
      <c r="C60" s="749"/>
      <c r="D60" s="749"/>
      <c r="E60" s="718">
        <v>92</v>
      </c>
      <c r="F60" s="747">
        <v>124</v>
      </c>
      <c r="G60" s="748"/>
      <c r="H60" s="718">
        <v>139</v>
      </c>
      <c r="I60" s="747">
        <v>150</v>
      </c>
      <c r="J60" s="716"/>
      <c r="K60" s="701">
        <v>148</v>
      </c>
      <c r="L60" s="716">
        <v>162</v>
      </c>
      <c r="M60" s="701">
        <v>743</v>
      </c>
      <c r="N60" s="716">
        <v>912</v>
      </c>
    </row>
    <row r="61" spans="1:14" s="694" customFormat="1" ht="12.75">
      <c r="A61" s="746" t="s">
        <v>173</v>
      </c>
      <c r="B61" s="702"/>
      <c r="C61" s="702"/>
      <c r="D61" s="702"/>
      <c r="E61" s="718">
        <v>15</v>
      </c>
      <c r="F61" s="747">
        <v>9</v>
      </c>
      <c r="G61" s="716"/>
      <c r="H61" s="718">
        <v>36</v>
      </c>
      <c r="I61" s="747">
        <v>33</v>
      </c>
      <c r="J61" s="716"/>
      <c r="K61" s="701">
        <v>37</v>
      </c>
      <c r="L61" s="716">
        <v>34</v>
      </c>
      <c r="M61" s="701">
        <v>130</v>
      </c>
      <c r="N61" s="716">
        <v>126</v>
      </c>
    </row>
    <row r="62" spans="1:14" s="694" customFormat="1" ht="12.75">
      <c r="A62" s="1007" t="s">
        <v>558</v>
      </c>
      <c r="B62" s="1008"/>
      <c r="C62" s="750"/>
      <c r="D62" s="750"/>
      <c r="E62" s="729">
        <f aca="true" t="shared" si="2" ref="E62:L62">SUM(E52:E61)</f>
        <v>1072</v>
      </c>
      <c r="F62" s="730">
        <f t="shared" si="2"/>
        <v>837</v>
      </c>
      <c r="G62" s="751"/>
      <c r="H62" s="729">
        <f t="shared" si="2"/>
        <v>849</v>
      </c>
      <c r="I62" s="730">
        <f t="shared" si="2"/>
        <v>648</v>
      </c>
      <c r="J62" s="730"/>
      <c r="K62" s="729">
        <f t="shared" si="2"/>
        <v>956</v>
      </c>
      <c r="L62" s="730">
        <f t="shared" si="2"/>
        <v>731</v>
      </c>
      <c r="M62" s="729">
        <f>SUM(M52:M61)</f>
        <v>5132</v>
      </c>
      <c r="N62" s="730">
        <f>SUM(N52:N61)</f>
        <v>4039</v>
      </c>
    </row>
    <row r="63" spans="1:14" s="694" customFormat="1" ht="13.5" thickBot="1">
      <c r="A63" s="752" t="s">
        <v>254</v>
      </c>
      <c r="B63" s="698"/>
      <c r="C63" s="698"/>
      <c r="D63" s="698"/>
      <c r="E63" s="753">
        <f>E41+E49+E62</f>
        <v>14027</v>
      </c>
      <c r="F63" s="754">
        <f>F41+F49+F62</f>
        <v>12848</v>
      </c>
      <c r="G63" s="754"/>
      <c r="H63" s="753">
        <f>H41+H49+H62</f>
        <v>1067</v>
      </c>
      <c r="I63" s="754">
        <f>I41+I49+I62</f>
        <v>853</v>
      </c>
      <c r="J63" s="754"/>
      <c r="K63" s="753">
        <f>K41+K49+K62</f>
        <v>2470</v>
      </c>
      <c r="L63" s="754">
        <f>L41+L49+L62</f>
        <v>2138</v>
      </c>
      <c r="M63" s="753">
        <f>M41+M49+M62</f>
        <v>18947</v>
      </c>
      <c r="N63" s="754">
        <f>N41+N49+N62</f>
        <v>16892</v>
      </c>
    </row>
    <row r="64" s="694" customFormat="1" ht="17.25" customHeight="1"/>
    <row r="65" spans="1:12" s="694" customFormat="1" ht="20.25" customHeight="1">
      <c r="A65" s="755" t="s">
        <v>547</v>
      </c>
      <c r="B65" s="756"/>
      <c r="C65" s="756"/>
      <c r="D65" s="756"/>
      <c r="E65" s="756"/>
      <c r="F65" s="757"/>
      <c r="G65" s="757"/>
      <c r="H65" s="757"/>
      <c r="I65" s="758"/>
      <c r="J65" s="759"/>
      <c r="K65" s="758"/>
      <c r="L65" s="760"/>
    </row>
    <row r="66" spans="1:12" s="694" customFormat="1" ht="9" customHeight="1">
      <c r="A66" s="755"/>
      <c r="B66" s="756"/>
      <c r="C66" s="756"/>
      <c r="D66" s="756"/>
      <c r="E66" s="756"/>
      <c r="F66" s="757"/>
      <c r="G66" s="757"/>
      <c r="H66" s="757"/>
      <c r="I66" s="758"/>
      <c r="J66" s="759"/>
      <c r="K66" s="758"/>
      <c r="L66" s="760"/>
    </row>
    <row r="67" spans="1:14" s="759" customFormat="1" ht="38.25">
      <c r="A67" s="985" t="s">
        <v>468</v>
      </c>
      <c r="B67" s="986"/>
      <c r="C67" s="761"/>
      <c r="D67" s="761"/>
      <c r="F67" s="762" t="s">
        <v>471</v>
      </c>
      <c r="G67" s="763"/>
      <c r="H67" s="763" t="s">
        <v>461</v>
      </c>
      <c r="I67" s="763" t="s">
        <v>590</v>
      </c>
      <c r="J67" s="764"/>
      <c r="K67" s="763" t="s">
        <v>560</v>
      </c>
      <c r="L67" s="765" t="s">
        <v>472</v>
      </c>
      <c r="M67" s="758"/>
      <c r="N67" s="766"/>
    </row>
    <row r="68" spans="1:14" s="759" customFormat="1" ht="13.5" thickBot="1">
      <c r="A68" s="767"/>
      <c r="B68" s="768"/>
      <c r="C68" s="768"/>
      <c r="D68" s="768"/>
      <c r="E68" s="768"/>
      <c r="F68" s="767" t="s">
        <v>591</v>
      </c>
      <c r="G68" s="767"/>
      <c r="H68" s="761" t="s">
        <v>591</v>
      </c>
      <c r="I68" s="761" t="s">
        <v>591</v>
      </c>
      <c r="J68" s="769"/>
      <c r="K68" s="761" t="s">
        <v>591</v>
      </c>
      <c r="L68" s="767" t="s">
        <v>591</v>
      </c>
      <c r="M68" s="758"/>
      <c r="N68" s="766"/>
    </row>
    <row r="69" spans="1:14" s="694" customFormat="1" ht="16.5" customHeight="1">
      <c r="A69" s="770" t="s">
        <v>645</v>
      </c>
      <c r="E69" s="771"/>
      <c r="F69" s="772">
        <v>36196</v>
      </c>
      <c r="G69" s="773"/>
      <c r="H69" s="774">
        <v>13486</v>
      </c>
      <c r="I69" s="775">
        <v>-7385</v>
      </c>
      <c r="J69" s="759"/>
      <c r="K69" s="775">
        <v>2649</v>
      </c>
      <c r="L69" s="776">
        <f>SUM(F69:K69)</f>
        <v>44946</v>
      </c>
      <c r="M69" s="727"/>
      <c r="N69" s="777"/>
    </row>
    <row r="70" spans="1:14" s="694" customFormat="1" ht="15" customHeight="1">
      <c r="A70" s="1011" t="s">
        <v>617</v>
      </c>
      <c r="B70" s="1011"/>
      <c r="C70" s="778"/>
      <c r="D70" s="778"/>
      <c r="E70" s="779"/>
      <c r="F70" s="780">
        <v>10132</v>
      </c>
      <c r="G70" s="781"/>
      <c r="H70" s="781">
        <v>20408</v>
      </c>
      <c r="I70" s="780">
        <v>-17876</v>
      </c>
      <c r="J70" s="782"/>
      <c r="K70" s="780">
        <v>-411</v>
      </c>
      <c r="L70" s="783">
        <f>SUM(F70:K70)</f>
        <v>12253</v>
      </c>
      <c r="M70" s="727"/>
      <c r="N70" s="777"/>
    </row>
    <row r="71" spans="1:14" s="693" customFormat="1" ht="13.5" thickBot="1">
      <c r="A71" s="752" t="s">
        <v>254</v>
      </c>
      <c r="B71" s="697"/>
      <c r="C71" s="697"/>
      <c r="D71" s="697"/>
      <c r="E71" s="784"/>
      <c r="F71" s="785">
        <f>SUM(F69:F70)</f>
        <v>46328</v>
      </c>
      <c r="G71" s="786"/>
      <c r="H71" s="786">
        <f>SUM(H69:H70)</f>
        <v>33894</v>
      </c>
      <c r="I71" s="785">
        <f>SUM(I69:I70)</f>
        <v>-25261</v>
      </c>
      <c r="J71" s="787"/>
      <c r="K71" s="786">
        <f>SUM(K69:K70)</f>
        <v>2238</v>
      </c>
      <c r="L71" s="788">
        <f>SUM(L69:L70)</f>
        <v>57199</v>
      </c>
      <c r="M71" s="726"/>
      <c r="N71" s="777"/>
    </row>
    <row r="72" spans="1:14" s="693" customFormat="1" ht="12" customHeight="1">
      <c r="A72" s="728"/>
      <c r="B72" s="726"/>
      <c r="C72" s="726"/>
      <c r="D72" s="726"/>
      <c r="E72" s="777"/>
      <c r="F72" s="772"/>
      <c r="G72" s="773"/>
      <c r="H72" s="773"/>
      <c r="I72" s="772"/>
      <c r="J72" s="766"/>
      <c r="K72" s="773"/>
      <c r="L72" s="938"/>
      <c r="M72" s="726"/>
      <c r="N72" s="777"/>
    </row>
    <row r="73" spans="1:14" s="759" customFormat="1" ht="38.25">
      <c r="A73" s="987" t="s">
        <v>637</v>
      </c>
      <c r="B73" s="988"/>
      <c r="C73" s="761"/>
      <c r="D73" s="761"/>
      <c r="F73" s="762" t="s">
        <v>355</v>
      </c>
      <c r="G73" s="763"/>
      <c r="H73" s="763" t="s">
        <v>461</v>
      </c>
      <c r="I73" s="763" t="s">
        <v>590</v>
      </c>
      <c r="J73" s="764"/>
      <c r="K73" s="763" t="s">
        <v>560</v>
      </c>
      <c r="L73" s="765" t="s">
        <v>356</v>
      </c>
      <c r="M73" s="758"/>
      <c r="N73" s="766"/>
    </row>
    <row r="74" spans="1:14" s="759" customFormat="1" ht="13.5" thickBot="1">
      <c r="A74" s="767"/>
      <c r="B74" s="768"/>
      <c r="C74" s="768"/>
      <c r="D74" s="768"/>
      <c r="E74" s="768"/>
      <c r="F74" s="767" t="s">
        <v>591</v>
      </c>
      <c r="G74" s="767"/>
      <c r="H74" s="761" t="s">
        <v>591</v>
      </c>
      <c r="I74" s="761" t="s">
        <v>591</v>
      </c>
      <c r="J74" s="769"/>
      <c r="K74" s="761" t="s">
        <v>591</v>
      </c>
      <c r="L74" s="767" t="s">
        <v>591</v>
      </c>
      <c r="M74" s="758"/>
      <c r="N74" s="766"/>
    </row>
    <row r="75" spans="1:14" s="694" customFormat="1" ht="16.5" customHeight="1">
      <c r="A75" s="770" t="s">
        <v>645</v>
      </c>
      <c r="E75" s="771"/>
      <c r="F75" s="772">
        <v>28705</v>
      </c>
      <c r="G75" s="773"/>
      <c r="H75" s="774">
        <v>7916</v>
      </c>
      <c r="I75" s="775">
        <v>-4054</v>
      </c>
      <c r="J75" s="759"/>
      <c r="K75" s="775">
        <v>3629</v>
      </c>
      <c r="L75" s="776">
        <f>SUM(F75:K75)</f>
        <v>36196</v>
      </c>
      <c r="M75" s="727"/>
      <c r="N75" s="777"/>
    </row>
    <row r="76" spans="1:14" s="694" customFormat="1" ht="14.25" customHeight="1">
      <c r="A76" s="1011" t="s">
        <v>617</v>
      </c>
      <c r="B76" s="1011"/>
      <c r="C76" s="778"/>
      <c r="D76" s="778"/>
      <c r="E76" s="779"/>
      <c r="F76" s="780">
        <v>8538</v>
      </c>
      <c r="G76" s="781"/>
      <c r="H76" s="781">
        <v>18457</v>
      </c>
      <c r="I76" s="780">
        <v>-17130</v>
      </c>
      <c r="J76" s="782"/>
      <c r="K76" s="780">
        <v>267</v>
      </c>
      <c r="L76" s="783">
        <f>SUM(F76:K76)</f>
        <v>10132</v>
      </c>
      <c r="M76" s="727"/>
      <c r="N76" s="777"/>
    </row>
    <row r="77" spans="1:14" s="693" customFormat="1" ht="15" customHeight="1" thickBot="1">
      <c r="A77" s="752" t="s">
        <v>254</v>
      </c>
      <c r="B77" s="697"/>
      <c r="C77" s="697"/>
      <c r="D77" s="697"/>
      <c r="E77" s="784"/>
      <c r="F77" s="785">
        <f>SUM(F75:F76)</f>
        <v>37243</v>
      </c>
      <c r="G77" s="786"/>
      <c r="H77" s="786">
        <f>SUM(H75:H76)</f>
        <v>26373</v>
      </c>
      <c r="I77" s="785">
        <f>SUM(I75:I76)</f>
        <v>-21184</v>
      </c>
      <c r="J77" s="787"/>
      <c r="K77" s="786">
        <f>SUM(K75:K76)</f>
        <v>3896</v>
      </c>
      <c r="L77" s="788">
        <f>SUM(L75:L76)</f>
        <v>46328</v>
      </c>
      <c r="M77" s="726"/>
      <c r="N77" s="777"/>
    </row>
    <row r="78" spans="1:10" s="694" customFormat="1" ht="11.25" customHeight="1">
      <c r="A78" s="702"/>
      <c r="B78" s="702"/>
      <c r="C78" s="702"/>
      <c r="D78" s="702"/>
      <c r="E78" s="702"/>
      <c r="F78" s="702"/>
      <c r="G78" s="702"/>
      <c r="H78" s="740"/>
      <c r="I78" s="740"/>
      <c r="J78" s="702"/>
    </row>
    <row r="79" spans="1:14" s="694" customFormat="1" ht="38.25" customHeight="1">
      <c r="A79" s="789" t="s">
        <v>40</v>
      </c>
      <c r="B79" s="1015" t="s">
        <v>241</v>
      </c>
      <c r="C79" s="1015"/>
      <c r="D79" s="1015"/>
      <c r="E79" s="1016"/>
      <c r="F79" s="1016"/>
      <c r="G79" s="1016"/>
      <c r="H79" s="1016"/>
      <c r="I79" s="1016"/>
      <c r="J79" s="1016"/>
      <c r="K79" s="1016"/>
      <c r="L79" s="1016"/>
      <c r="M79" s="1010"/>
      <c r="N79" s="1010"/>
    </row>
    <row r="80" s="694" customFormat="1" ht="7.5" customHeight="1">
      <c r="A80" s="702"/>
    </row>
    <row r="81" spans="1:13" s="694" customFormat="1" ht="15.75" customHeight="1">
      <c r="A81" s="702"/>
      <c r="B81" s="1013" t="s">
        <v>609</v>
      </c>
      <c r="C81" s="1014"/>
      <c r="D81" s="1014"/>
      <c r="E81" s="1014"/>
      <c r="F81" s="1014"/>
      <c r="G81" s="1014"/>
      <c r="H81" s="1014"/>
      <c r="I81" s="1014"/>
      <c r="J81" s="1014"/>
      <c r="K81" s="1014"/>
      <c r="L81" s="1014"/>
      <c r="M81" s="1014"/>
    </row>
    <row r="82" s="694" customFormat="1" ht="9" customHeight="1"/>
    <row r="83" spans="1:16" s="694" customFormat="1" ht="24.75" customHeight="1">
      <c r="A83" s="789"/>
      <c r="B83" s="1015" t="s">
        <v>240</v>
      </c>
      <c r="C83" s="1015"/>
      <c r="D83" s="1015"/>
      <c r="E83" s="1016"/>
      <c r="F83" s="1016"/>
      <c r="G83" s="1016"/>
      <c r="H83" s="1016"/>
      <c r="I83" s="1016"/>
      <c r="J83" s="1016"/>
      <c r="K83" s="1016"/>
      <c r="L83" s="1016"/>
      <c r="M83" s="1010"/>
      <c r="N83" s="1010"/>
      <c r="O83" s="77"/>
      <c r="P83" s="77"/>
    </row>
    <row r="84" spans="1:10" s="694" customFormat="1" ht="7.5" customHeight="1">
      <c r="A84" s="702"/>
      <c r="B84" s="702"/>
      <c r="C84" s="702"/>
      <c r="D84" s="702"/>
      <c r="E84" s="702"/>
      <c r="F84" s="702"/>
      <c r="G84" s="702"/>
      <c r="H84" s="702"/>
      <c r="I84" s="702"/>
      <c r="J84" s="702"/>
    </row>
    <row r="85" spans="1:16" s="694" customFormat="1" ht="80.25" customHeight="1">
      <c r="A85" s="702"/>
      <c r="B85" s="1020" t="s">
        <v>521</v>
      </c>
      <c r="C85" s="1021"/>
      <c r="D85" s="1021"/>
      <c r="E85" s="1021"/>
      <c r="F85" s="1021"/>
      <c r="G85" s="1021"/>
      <c r="H85" s="1021"/>
      <c r="I85" s="1021"/>
      <c r="J85" s="1010"/>
      <c r="K85" s="1010"/>
      <c r="L85" s="1010"/>
      <c r="M85" s="1010"/>
      <c r="N85" s="1010"/>
      <c r="O85" s="77"/>
      <c r="P85" s="77"/>
    </row>
    <row r="86" spans="1:16" s="694" customFormat="1" ht="6" customHeight="1">
      <c r="A86" s="702"/>
      <c r="B86" s="924"/>
      <c r="C86" s="848"/>
      <c r="D86" s="848"/>
      <c r="E86" s="848"/>
      <c r="F86" s="848"/>
      <c r="G86" s="848"/>
      <c r="H86" s="848"/>
      <c r="I86" s="848"/>
      <c r="J86" s="389"/>
      <c r="K86" s="389"/>
      <c r="L86" s="389"/>
      <c r="M86" s="389"/>
      <c r="N86" s="389"/>
      <c r="O86" s="77"/>
      <c r="P86" s="77"/>
    </row>
    <row r="87" spans="1:16" s="694" customFormat="1" ht="27.75" customHeight="1">
      <c r="A87" s="702"/>
      <c r="B87" s="1017" t="s">
        <v>122</v>
      </c>
      <c r="C87" s="1017"/>
      <c r="D87" s="1017"/>
      <c r="E87" s="1018"/>
      <c r="F87" s="1018"/>
      <c r="G87" s="1018"/>
      <c r="H87" s="1018"/>
      <c r="I87" s="1018"/>
      <c r="J87" s="1018"/>
      <c r="K87" s="1018"/>
      <c r="L87" s="1018"/>
      <c r="M87" s="1019"/>
      <c r="N87" s="1019"/>
      <c r="O87" s="77"/>
      <c r="P87" s="77"/>
    </row>
    <row r="88" spans="15:16" s="694" customFormat="1" ht="3.75" customHeight="1">
      <c r="O88" s="77"/>
      <c r="P88" s="77"/>
    </row>
    <row r="89" spans="1:16" ht="38.25" customHeight="1">
      <c r="A89" s="35"/>
      <c r="B89" s="1015" t="s">
        <v>192</v>
      </c>
      <c r="C89" s="1015"/>
      <c r="D89" s="1015"/>
      <c r="E89" s="1016"/>
      <c r="F89" s="1016"/>
      <c r="G89" s="1016"/>
      <c r="H89" s="1016"/>
      <c r="I89" s="1016"/>
      <c r="J89" s="1016"/>
      <c r="K89" s="1016"/>
      <c r="L89" s="1016"/>
      <c r="M89" s="1010"/>
      <c r="N89" s="1010"/>
      <c r="O89" s="77"/>
      <c r="P89" s="77"/>
    </row>
    <row r="90" spans="1:12" ht="6.75" customHeight="1">
      <c r="A90" s="35"/>
      <c r="B90" s="702"/>
      <c r="C90" s="702"/>
      <c r="D90" s="702"/>
      <c r="E90" s="694"/>
      <c r="F90" s="694"/>
      <c r="G90" s="694"/>
      <c r="H90" s="694"/>
      <c r="I90" s="694"/>
      <c r="J90" s="694"/>
      <c r="K90" s="694"/>
      <c r="L90" s="694"/>
    </row>
    <row r="91" spans="1:16" ht="25.5" customHeight="1">
      <c r="A91" s="35"/>
      <c r="B91" s="1012" t="s">
        <v>384</v>
      </c>
      <c r="C91" s="1012"/>
      <c r="D91" s="1012"/>
      <c r="E91" s="1012"/>
      <c r="F91" s="1012"/>
      <c r="G91" s="1012"/>
      <c r="H91" s="1012"/>
      <c r="I91" s="1012"/>
      <c r="J91" s="1012"/>
      <c r="K91" s="1012"/>
      <c r="L91" s="1012"/>
      <c r="M91" s="1010"/>
      <c r="N91" s="1010"/>
      <c r="O91" s="675"/>
      <c r="P91" s="675"/>
    </row>
    <row r="92" spans="1:12" ht="7.5" customHeight="1">
      <c r="A92" s="35"/>
      <c r="B92" s="702"/>
      <c r="C92" s="702"/>
      <c r="D92" s="702"/>
      <c r="E92" s="694"/>
      <c r="F92" s="694"/>
      <c r="G92" s="694"/>
      <c r="H92" s="694"/>
      <c r="I92" s="694"/>
      <c r="J92" s="694"/>
      <c r="K92" s="694"/>
      <c r="L92" s="694"/>
    </row>
    <row r="93" spans="1:16" ht="54" customHeight="1">
      <c r="A93" s="35"/>
      <c r="B93" s="1009" t="s">
        <v>385</v>
      </c>
      <c r="C93" s="1009"/>
      <c r="D93" s="1009"/>
      <c r="E93" s="1009"/>
      <c r="F93" s="1009"/>
      <c r="G93" s="1009"/>
      <c r="H93" s="1009"/>
      <c r="I93" s="1009"/>
      <c r="J93" s="1009"/>
      <c r="K93" s="1009"/>
      <c r="L93" s="1009"/>
      <c r="M93" s="1010"/>
      <c r="N93" s="1010"/>
      <c r="O93" s="790"/>
      <c r="P93" s="790"/>
    </row>
    <row r="94" spans="1:12" ht="3" customHeight="1">
      <c r="A94" s="35"/>
      <c r="B94" s="694"/>
      <c r="C94" s="694"/>
      <c r="D94" s="694"/>
      <c r="E94" s="694"/>
      <c r="F94" s="694"/>
      <c r="G94" s="694"/>
      <c r="H94" s="694"/>
      <c r="I94" s="694"/>
      <c r="J94" s="694"/>
      <c r="K94" s="694"/>
      <c r="L94" s="694"/>
    </row>
    <row r="95" spans="1:16" ht="58.5" customHeight="1">
      <c r="A95" s="35"/>
      <c r="B95" s="1009" t="s">
        <v>671</v>
      </c>
      <c r="C95" s="1009"/>
      <c r="D95" s="1009"/>
      <c r="E95" s="1009"/>
      <c r="F95" s="1009"/>
      <c r="G95" s="1009"/>
      <c r="H95" s="1009"/>
      <c r="I95" s="1009"/>
      <c r="J95" s="1009"/>
      <c r="K95" s="1009"/>
      <c r="L95" s="1009"/>
      <c r="M95" s="1010"/>
      <c r="N95" s="1010"/>
      <c r="O95" s="790"/>
      <c r="P95" s="790"/>
    </row>
    <row r="96" spans="1:11" ht="25.5" customHeight="1">
      <c r="A96" s="35"/>
      <c r="B96" s="35"/>
      <c r="C96" s="35"/>
      <c r="D96" s="35"/>
      <c r="E96" s="35"/>
      <c r="F96" s="35"/>
      <c r="G96" s="35"/>
      <c r="H96" s="35"/>
      <c r="I96" s="35"/>
      <c r="J96" s="35"/>
      <c r="K96" s="35"/>
    </row>
    <row r="97" spans="1:11" ht="25.5" customHeight="1">
      <c r="A97" s="35"/>
      <c r="B97" s="35"/>
      <c r="C97" s="35"/>
      <c r="D97" s="35"/>
      <c r="E97" s="35"/>
      <c r="F97" s="35"/>
      <c r="G97" s="35"/>
      <c r="H97" s="35"/>
      <c r="I97" s="35"/>
      <c r="J97" s="35"/>
      <c r="K97" s="35"/>
    </row>
    <row r="98" spans="1:11" ht="25.5" customHeight="1">
      <c r="A98" s="35"/>
      <c r="B98" s="35"/>
      <c r="C98" s="35"/>
      <c r="D98" s="35"/>
      <c r="E98" s="35"/>
      <c r="F98" s="35"/>
      <c r="G98" s="35"/>
      <c r="H98" s="35"/>
      <c r="I98" s="35"/>
      <c r="J98" s="35"/>
      <c r="K98" s="35"/>
    </row>
    <row r="99" spans="1:11" ht="25.5" customHeight="1">
      <c r="A99" s="35"/>
      <c r="B99" s="35"/>
      <c r="C99" s="35"/>
      <c r="D99" s="35"/>
      <c r="E99" s="35"/>
      <c r="F99" s="35"/>
      <c r="G99" s="35"/>
      <c r="H99" s="35"/>
      <c r="I99" s="35"/>
      <c r="J99" s="35"/>
      <c r="K99" s="35"/>
    </row>
    <row r="100" spans="1:11" ht="25.5" customHeight="1">
      <c r="A100" s="35"/>
      <c r="B100" s="35"/>
      <c r="C100" s="35"/>
      <c r="D100" s="35"/>
      <c r="E100" s="35"/>
      <c r="F100" s="35"/>
      <c r="G100" s="35"/>
      <c r="H100" s="35"/>
      <c r="I100" s="35"/>
      <c r="J100" s="35"/>
      <c r="K100" s="35"/>
    </row>
    <row r="101" spans="1:11" ht="25.5" customHeight="1">
      <c r="A101" s="35"/>
      <c r="B101" s="35"/>
      <c r="C101" s="35"/>
      <c r="D101" s="35"/>
      <c r="E101" s="35"/>
      <c r="F101" s="35"/>
      <c r="G101" s="35"/>
      <c r="H101" s="35"/>
      <c r="I101" s="35"/>
      <c r="J101" s="35"/>
      <c r="K101" s="35"/>
    </row>
    <row r="102" ht="25.5" customHeight="1">
      <c r="A102" s="35"/>
    </row>
    <row r="103" ht="25.5" customHeight="1">
      <c r="A103" s="35"/>
    </row>
    <row r="104" ht="25.5" customHeight="1">
      <c r="A104" s="35"/>
    </row>
    <row r="105" ht="25.5" customHeight="1">
      <c r="A105" s="35"/>
    </row>
    <row r="106" ht="25.5" customHeight="1">
      <c r="A106" s="35"/>
    </row>
  </sheetData>
  <mergeCells count="24">
    <mergeCell ref="M5:N5"/>
    <mergeCell ref="K5:L5"/>
    <mergeCell ref="H5:I5"/>
    <mergeCell ref="B93:N93"/>
    <mergeCell ref="E5:F5"/>
    <mergeCell ref="K13:L13"/>
    <mergeCell ref="E13:F13"/>
    <mergeCell ref="H13:I13"/>
    <mergeCell ref="A67:B67"/>
    <mergeCell ref="A73:B73"/>
    <mergeCell ref="B95:N95"/>
    <mergeCell ref="A70:B70"/>
    <mergeCell ref="B91:N91"/>
    <mergeCell ref="B81:M81"/>
    <mergeCell ref="B83:N83"/>
    <mergeCell ref="B79:N79"/>
    <mergeCell ref="B89:N89"/>
    <mergeCell ref="B87:N87"/>
    <mergeCell ref="B85:N85"/>
    <mergeCell ref="A76:B76"/>
    <mergeCell ref="M13:N13"/>
    <mergeCell ref="A56:B56"/>
    <mergeCell ref="A60:B60"/>
    <mergeCell ref="A62:B62"/>
  </mergeCells>
  <printOptions horizontalCentered="1" verticalCentered="1"/>
  <pageMargins left="0.5905511811023623" right="0.5905511811023623" top="0.35433070866141736" bottom="0.1968503937007874" header="0.1968503937007874" footer="0.196850393700787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H477"/>
  <sheetViews>
    <sheetView showGridLines="0" view="pageBreakPreview" zoomScale="75" zoomScaleNormal="50" zoomScaleSheetLayoutView="75" workbookViewId="0" topLeftCell="A29">
      <selection activeCell="B4" sqref="B4"/>
    </sheetView>
  </sheetViews>
  <sheetFormatPr defaultColWidth="9.00390625" defaultRowHeight="25.5" customHeight="1"/>
  <cols>
    <col min="1" max="1" width="4.25390625" style="36" customWidth="1"/>
    <col min="2" max="2" width="86.50390625" style="36" customWidth="1"/>
    <col min="3" max="3" width="14.125" style="36" customWidth="1"/>
    <col min="4" max="4" width="15.25390625" style="36" customWidth="1"/>
    <col min="5" max="5" width="9.75390625" style="8" customWidth="1"/>
    <col min="6" max="6" width="12.00390625" style="8" customWidth="1"/>
    <col min="7" max="16384" width="9.75390625" style="8" customWidth="1"/>
  </cols>
  <sheetData>
    <row r="1" spans="1:3" s="3" customFormat="1" ht="25.5" customHeight="1">
      <c r="A1" s="87" t="s">
        <v>463</v>
      </c>
      <c r="B1" s="2"/>
      <c r="C1" s="11"/>
    </row>
    <row r="2" spans="1:3" s="3" customFormat="1" ht="25.5" customHeight="1">
      <c r="A2" s="87"/>
      <c r="B2" s="2"/>
      <c r="C2" s="11"/>
    </row>
    <row r="3" spans="1:4" ht="17.25" customHeight="1">
      <c r="A3" s="8"/>
      <c r="B3" s="8"/>
      <c r="C3" s="8"/>
      <c r="D3" s="8"/>
    </row>
    <row r="4" spans="1:4" ht="42" customHeight="1">
      <c r="A4" s="990" t="s">
        <v>647</v>
      </c>
      <c r="B4" s="1010"/>
      <c r="C4" s="1010"/>
      <c r="D4" s="1010"/>
    </row>
    <row r="5" spans="1:8" ht="42" customHeight="1" thickBot="1">
      <c r="A5" s="314" t="s">
        <v>593</v>
      </c>
      <c r="B5" s="90"/>
      <c r="C5" s="178" t="s">
        <v>470</v>
      </c>
      <c r="D5" s="93" t="s">
        <v>613</v>
      </c>
      <c r="G5" s="57"/>
      <c r="H5" s="57"/>
    </row>
    <row r="6" spans="1:4" ht="23.25" customHeight="1">
      <c r="A6" s="215" t="s">
        <v>645</v>
      </c>
      <c r="B6" s="60"/>
      <c r="C6" s="21"/>
      <c r="D6" s="22"/>
    </row>
    <row r="7" spans="1:8" ht="23.25" customHeight="1">
      <c r="A7" s="57" t="s">
        <v>594</v>
      </c>
      <c r="B7" s="95"/>
      <c r="C7" s="805">
        <v>266</v>
      </c>
      <c r="D7" s="810">
        <v>243</v>
      </c>
      <c r="E7" s="57"/>
      <c r="F7" s="57"/>
      <c r="G7" s="57"/>
      <c r="H7" s="57"/>
    </row>
    <row r="8" spans="1:8" ht="23.25" customHeight="1">
      <c r="A8" s="106" t="s">
        <v>595</v>
      </c>
      <c r="B8" s="122"/>
      <c r="C8" s="807">
        <v>420</v>
      </c>
      <c r="D8" s="811">
        <v>183</v>
      </c>
      <c r="E8" s="57"/>
      <c r="F8" s="57"/>
      <c r="G8" s="57"/>
      <c r="H8" s="57"/>
    </row>
    <row r="9" spans="1:8" ht="23.25" customHeight="1">
      <c r="A9" s="104" t="s">
        <v>596</v>
      </c>
      <c r="B9" s="95"/>
      <c r="C9" s="805">
        <f>SUM(C7:C8)</f>
        <v>686</v>
      </c>
      <c r="D9" s="812">
        <f>SUM(D7:D8)</f>
        <v>426</v>
      </c>
      <c r="E9" s="57"/>
      <c r="F9" s="57"/>
      <c r="G9" s="57"/>
      <c r="H9" s="57"/>
    </row>
    <row r="10" spans="1:8" ht="23.25" customHeight="1">
      <c r="A10" s="98" t="s">
        <v>614</v>
      </c>
      <c r="B10" s="60"/>
      <c r="C10" s="805">
        <v>204</v>
      </c>
      <c r="D10" s="812">
        <v>163</v>
      </c>
      <c r="E10" s="57"/>
      <c r="F10" s="57"/>
      <c r="G10" s="57"/>
      <c r="H10" s="57"/>
    </row>
    <row r="11" spans="1:8" ht="23.25" customHeight="1">
      <c r="A11" s="98" t="s">
        <v>615</v>
      </c>
      <c r="B11" s="60"/>
      <c r="C11" s="805">
        <v>-145</v>
      </c>
      <c r="D11" s="812">
        <v>44</v>
      </c>
      <c r="E11" s="57"/>
      <c r="F11" s="57"/>
      <c r="G11" s="57"/>
      <c r="H11" s="57"/>
    </row>
    <row r="12" spans="1:8" ht="23.25" customHeight="1">
      <c r="A12" s="164" t="s">
        <v>253</v>
      </c>
      <c r="B12" s="164"/>
      <c r="C12" s="813">
        <f>SUM(C9:C11)</f>
        <v>745</v>
      </c>
      <c r="D12" s="814">
        <f>SUM(D9:D11)</f>
        <v>633</v>
      </c>
      <c r="E12" s="57"/>
      <c r="F12" s="57"/>
      <c r="G12" s="57"/>
      <c r="H12" s="57"/>
    </row>
    <row r="13" spans="1:8" ht="23.25" customHeight="1">
      <c r="A13" s="215" t="s">
        <v>616</v>
      </c>
      <c r="B13" s="60"/>
      <c r="C13" s="805"/>
      <c r="D13" s="812"/>
      <c r="E13" s="57"/>
      <c r="F13" s="57"/>
      <c r="G13" s="57"/>
      <c r="H13" s="57"/>
    </row>
    <row r="14" spans="1:8" ht="23.25" customHeight="1">
      <c r="A14" s="60" t="s">
        <v>594</v>
      </c>
      <c r="B14" s="60"/>
      <c r="C14" s="805">
        <v>259</v>
      </c>
      <c r="D14" s="812">
        <v>211</v>
      </c>
      <c r="E14" s="57"/>
      <c r="F14" s="57"/>
      <c r="G14" s="57"/>
      <c r="H14" s="57"/>
    </row>
    <row r="15" spans="1:8" ht="23.25" customHeight="1">
      <c r="A15" s="106" t="s">
        <v>595</v>
      </c>
      <c r="B15" s="106"/>
      <c r="C15" s="807">
        <v>449</v>
      </c>
      <c r="D15" s="811">
        <v>530</v>
      </c>
      <c r="E15" s="57"/>
      <c r="F15" s="57"/>
      <c r="G15" s="57"/>
      <c r="H15" s="57"/>
    </row>
    <row r="16" spans="1:8" ht="23.25" customHeight="1">
      <c r="A16" s="104" t="s">
        <v>596</v>
      </c>
      <c r="B16" s="216"/>
      <c r="C16" s="805">
        <f>SUM(C14:C15)</f>
        <v>708</v>
      </c>
      <c r="D16" s="812">
        <f>SUM(D14:D15)</f>
        <v>741</v>
      </c>
      <c r="E16" s="57"/>
      <c r="F16" s="57"/>
      <c r="G16" s="57"/>
      <c r="H16" s="57"/>
    </row>
    <row r="17" spans="1:8" ht="23.25" customHeight="1">
      <c r="A17" s="125" t="s">
        <v>606</v>
      </c>
      <c r="B17" s="95"/>
      <c r="C17" s="837">
        <v>18</v>
      </c>
      <c r="D17" s="812">
        <v>24</v>
      </c>
      <c r="E17" s="57"/>
      <c r="F17" s="57"/>
      <c r="G17" s="57"/>
      <c r="H17" s="57"/>
    </row>
    <row r="18" spans="1:8" ht="23.25" customHeight="1">
      <c r="A18" s="122" t="s">
        <v>660</v>
      </c>
      <c r="B18" s="95"/>
      <c r="C18" s="838">
        <v>-8</v>
      </c>
      <c r="D18" s="811">
        <v>-10</v>
      </c>
      <c r="E18" s="57"/>
      <c r="F18" s="57"/>
      <c r="G18" s="57"/>
      <c r="H18" s="57"/>
    </row>
    <row r="19" spans="1:8" ht="23.25" customHeight="1">
      <c r="A19" s="164" t="s">
        <v>253</v>
      </c>
      <c r="B19" s="164"/>
      <c r="C19" s="813">
        <f>SUM(C16:C18)</f>
        <v>718</v>
      </c>
      <c r="D19" s="815">
        <f>SUM(D16:D18)</f>
        <v>755</v>
      </c>
      <c r="E19" s="57"/>
      <c r="F19" s="57"/>
      <c r="G19" s="57"/>
      <c r="H19" s="57"/>
    </row>
    <row r="20" spans="1:8" ht="23.25" customHeight="1">
      <c r="A20" s="215" t="s">
        <v>617</v>
      </c>
      <c r="B20" s="125"/>
      <c r="C20" s="805"/>
      <c r="D20" s="812"/>
      <c r="E20" s="57"/>
      <c r="F20" s="57"/>
      <c r="G20" s="57"/>
      <c r="H20" s="57"/>
    </row>
    <row r="21" spans="1:8" ht="23.25" customHeight="1">
      <c r="A21" s="57" t="s">
        <v>594</v>
      </c>
      <c r="B21" s="95"/>
      <c r="C21" s="805">
        <v>514</v>
      </c>
      <c r="D21" s="810">
        <v>413</v>
      </c>
      <c r="E21" s="57"/>
      <c r="F21" s="57"/>
      <c r="G21" s="57"/>
      <c r="H21" s="57"/>
    </row>
    <row r="22" spans="1:8" ht="23.25" customHeight="1">
      <c r="A22" s="106" t="s">
        <v>595</v>
      </c>
      <c r="B22" s="122"/>
      <c r="C22" s="807">
        <v>315</v>
      </c>
      <c r="D22" s="811">
        <v>163</v>
      </c>
      <c r="E22" s="57"/>
      <c r="F22" s="57"/>
      <c r="G22" s="57"/>
      <c r="H22" s="57"/>
    </row>
    <row r="23" spans="1:8" ht="23.25" customHeight="1">
      <c r="A23" s="104" t="s">
        <v>596</v>
      </c>
      <c r="B23" s="57"/>
      <c r="C23" s="805">
        <f>SUM(C21:C22)</f>
        <v>829</v>
      </c>
      <c r="D23" s="810">
        <f>SUM(D21:D22)</f>
        <v>576</v>
      </c>
      <c r="E23" s="57"/>
      <c r="F23" s="57"/>
      <c r="G23" s="57"/>
      <c r="H23" s="57"/>
    </row>
    <row r="24" spans="1:8" ht="23.25" customHeight="1">
      <c r="A24" s="104" t="s">
        <v>597</v>
      </c>
      <c r="B24" s="57"/>
      <c r="C24" s="805">
        <v>50</v>
      </c>
      <c r="D24" s="810">
        <v>12</v>
      </c>
      <c r="E24" s="57"/>
      <c r="F24" s="57"/>
      <c r="G24" s="57"/>
      <c r="H24" s="57"/>
    </row>
    <row r="25" spans="1:4" ht="23.25" customHeight="1">
      <c r="A25" s="57" t="s">
        <v>598</v>
      </c>
      <c r="B25" s="57"/>
      <c r="C25" s="805">
        <v>-15</v>
      </c>
      <c r="D25" s="810">
        <v>-20</v>
      </c>
    </row>
    <row r="26" spans="1:4" ht="23.25" customHeight="1">
      <c r="A26" s="164" t="s">
        <v>253</v>
      </c>
      <c r="B26" s="164"/>
      <c r="C26" s="813">
        <f>SUM(C23:C25)</f>
        <v>864</v>
      </c>
      <c r="D26" s="814">
        <f>SUM(D23:D25)</f>
        <v>568</v>
      </c>
    </row>
    <row r="27" spans="1:4" ht="23.25" customHeight="1">
      <c r="A27" s="215" t="s">
        <v>599</v>
      </c>
      <c r="B27" s="60"/>
      <c r="C27" s="805"/>
      <c r="D27" s="816"/>
    </row>
    <row r="28" spans="1:4" s="11" customFormat="1" ht="23.25" customHeight="1">
      <c r="A28" s="60" t="s">
        <v>600</v>
      </c>
      <c r="B28" s="60"/>
      <c r="C28" s="808">
        <v>8</v>
      </c>
      <c r="D28" s="812">
        <v>42</v>
      </c>
    </row>
    <row r="29" spans="1:8" ht="23.25" customHeight="1">
      <c r="A29" s="57" t="s">
        <v>601</v>
      </c>
      <c r="B29" s="57"/>
      <c r="C29" s="805">
        <v>-177</v>
      </c>
      <c r="D29" s="812">
        <v>-175</v>
      </c>
      <c r="G29" s="57"/>
      <c r="H29" s="57"/>
    </row>
    <row r="30" spans="1:4" ht="23.25" customHeight="1">
      <c r="A30" s="57" t="s">
        <v>602</v>
      </c>
      <c r="B30" s="57"/>
      <c r="C30" s="805"/>
      <c r="D30" s="812"/>
    </row>
    <row r="31" spans="1:8" ht="23.25" customHeight="1">
      <c r="A31" s="57"/>
      <c r="B31" s="57" t="s">
        <v>622</v>
      </c>
      <c r="C31" s="805">
        <v>-83</v>
      </c>
      <c r="D31" s="812">
        <v>-70</v>
      </c>
      <c r="E31" s="57"/>
      <c r="F31" s="57"/>
      <c r="G31" s="57"/>
      <c r="H31" s="57"/>
    </row>
    <row r="32" spans="1:8" ht="23.25" customHeight="1">
      <c r="A32" s="57"/>
      <c r="B32" s="57" t="s">
        <v>623</v>
      </c>
      <c r="C32" s="805">
        <v>-36</v>
      </c>
      <c r="D32" s="812">
        <v>-30</v>
      </c>
      <c r="E32" s="57"/>
      <c r="F32" s="57"/>
      <c r="G32" s="57"/>
      <c r="H32" s="57"/>
    </row>
    <row r="33" spans="1:8" ht="23.25" customHeight="1">
      <c r="A33" s="57" t="s">
        <v>546</v>
      </c>
      <c r="B33" s="57"/>
      <c r="C33" s="805">
        <v>-10</v>
      </c>
      <c r="D33" s="812">
        <v>-11</v>
      </c>
      <c r="E33" s="57"/>
      <c r="F33" s="57"/>
      <c r="G33" s="57"/>
      <c r="H33" s="57"/>
    </row>
    <row r="34" spans="1:4" ht="23.25" customHeight="1">
      <c r="A34" s="164" t="s">
        <v>253</v>
      </c>
      <c r="B34" s="164"/>
      <c r="C34" s="813">
        <f>SUM(C28:C33)</f>
        <v>-298</v>
      </c>
      <c r="D34" s="814">
        <f>SUM(D28:D33)</f>
        <v>-244</v>
      </c>
    </row>
    <row r="35" spans="1:4" ht="23.25" customHeight="1">
      <c r="A35" s="216" t="s">
        <v>36</v>
      </c>
      <c r="B35" s="216"/>
      <c r="C35" s="817">
        <v>-53</v>
      </c>
      <c r="D35" s="872" t="s">
        <v>490</v>
      </c>
    </row>
    <row r="36" spans="1:8" s="78" customFormat="1" ht="24" customHeight="1" thickBot="1">
      <c r="A36" s="989" t="s">
        <v>184</v>
      </c>
      <c r="B36" s="989"/>
      <c r="C36" s="818">
        <f>C35+C34+C26+C19+C12</f>
        <v>1976</v>
      </c>
      <c r="D36" s="819">
        <f>D34+D26+D19+D12</f>
        <v>1712</v>
      </c>
      <c r="G36" s="249"/>
      <c r="H36" s="249"/>
    </row>
    <row r="37" spans="1:4" ht="11.25" customHeight="1">
      <c r="A37" s="28"/>
      <c r="B37" s="28"/>
      <c r="C37" s="820"/>
      <c r="D37" s="820"/>
    </row>
    <row r="38" spans="1:8" ht="21" customHeight="1">
      <c r="A38" s="60" t="s">
        <v>624</v>
      </c>
      <c r="B38" s="215"/>
      <c r="C38" s="821"/>
      <c r="D38" s="822"/>
      <c r="E38" s="57"/>
      <c r="F38" s="57"/>
      <c r="G38" s="57"/>
      <c r="H38" s="57"/>
    </row>
    <row r="39" spans="1:8" ht="23.25" customHeight="1">
      <c r="A39" s="95"/>
      <c r="B39" s="60" t="s">
        <v>594</v>
      </c>
      <c r="C39" s="823">
        <f>C7+C14+C21</f>
        <v>1039</v>
      </c>
      <c r="D39" s="812">
        <f>D7+D14+D21</f>
        <v>867</v>
      </c>
      <c r="E39" s="57"/>
      <c r="F39" s="57"/>
      <c r="G39" s="57"/>
      <c r="H39" s="57"/>
    </row>
    <row r="40" spans="1:8" ht="23.25" customHeight="1">
      <c r="A40" s="122"/>
      <c r="B40" s="100" t="s">
        <v>625</v>
      </c>
      <c r="C40" s="803">
        <f>C8+C15+C22</f>
        <v>1184</v>
      </c>
      <c r="D40" s="811">
        <f>D8+D15+D22</f>
        <v>876</v>
      </c>
      <c r="E40" s="57"/>
      <c r="F40" s="57"/>
      <c r="G40" s="57"/>
      <c r="H40" s="57"/>
    </row>
    <row r="41" spans="1:8" ht="23.25" customHeight="1">
      <c r="A41" s="104" t="s">
        <v>626</v>
      </c>
      <c r="B41" s="95"/>
      <c r="C41" s="823">
        <f>SUM(C39:C40)</f>
        <v>2223</v>
      </c>
      <c r="D41" s="812">
        <f>SUM(D39:D40)</f>
        <v>1743</v>
      </c>
      <c r="E41" s="57"/>
      <c r="F41" s="57"/>
      <c r="G41" s="57"/>
      <c r="H41" s="57"/>
    </row>
    <row r="42" spans="1:8" ht="23.25" customHeight="1">
      <c r="A42" s="104" t="s">
        <v>627</v>
      </c>
      <c r="B42" s="95"/>
      <c r="C42" s="801">
        <f>C25</f>
        <v>-15</v>
      </c>
      <c r="D42" s="810">
        <f>D25</f>
        <v>-20</v>
      </c>
      <c r="E42" s="57"/>
      <c r="F42" s="57"/>
      <c r="G42" s="57"/>
      <c r="H42" s="57"/>
    </row>
    <row r="43" spans="1:8" ht="23.25" customHeight="1">
      <c r="A43" s="125" t="s">
        <v>628</v>
      </c>
      <c r="B43" s="95"/>
      <c r="C43" s="801">
        <v>-179</v>
      </c>
      <c r="D43" s="812">
        <v>-11</v>
      </c>
      <c r="E43" s="57"/>
      <c r="F43" s="57"/>
      <c r="G43" s="57"/>
      <c r="H43" s="57"/>
    </row>
    <row r="44" spans="1:8" ht="23.25" customHeight="1">
      <c r="A44" s="57" t="s">
        <v>36</v>
      </c>
      <c r="B44" s="125"/>
      <c r="C44" s="823">
        <v>-53</v>
      </c>
      <c r="D44" s="873" t="s">
        <v>490</v>
      </c>
      <c r="E44" s="57"/>
      <c r="F44" s="57"/>
      <c r="G44" s="57"/>
      <c r="H44" s="57"/>
    </row>
    <row r="45" spans="1:8" ht="23.25" customHeight="1">
      <c r="A45" s="119" t="s">
        <v>253</v>
      </c>
      <c r="B45" s="119"/>
      <c r="C45" s="824">
        <f>SUM(C41:C44)</f>
        <v>1976</v>
      </c>
      <c r="D45" s="825">
        <f>SUM(D41:D44)</f>
        <v>1712</v>
      </c>
      <c r="E45" s="57"/>
      <c r="F45" s="57"/>
      <c r="G45" s="57"/>
      <c r="H45" s="57"/>
    </row>
    <row r="46" spans="1:8" ht="15.75" customHeight="1">
      <c r="A46" s="95"/>
      <c r="B46" s="95"/>
      <c r="C46" s="116"/>
      <c r="D46" s="95"/>
      <c r="E46" s="57"/>
      <c r="F46" s="57"/>
      <c r="G46" s="57"/>
      <c r="H46" s="57"/>
    </row>
    <row r="47" spans="1:8" ht="112.5" customHeight="1">
      <c r="A47" s="991" t="s">
        <v>146</v>
      </c>
      <c r="B47" s="992"/>
      <c r="C47" s="992"/>
      <c r="D47" s="992"/>
      <c r="E47" s="57"/>
      <c r="F47" s="57"/>
      <c r="G47" s="57"/>
      <c r="H47" s="57"/>
    </row>
    <row r="48" spans="1:8" ht="6.75" customHeight="1">
      <c r="A48" s="95"/>
      <c r="B48" s="95"/>
      <c r="C48" s="116"/>
      <c r="D48" s="95"/>
      <c r="E48" s="57"/>
      <c r="F48" s="57"/>
      <c r="G48" s="57"/>
      <c r="H48" s="57"/>
    </row>
    <row r="49" spans="1:8" ht="25.5" customHeight="1">
      <c r="A49" s="95"/>
      <c r="B49" s="95"/>
      <c r="C49" s="116"/>
      <c r="D49" s="95"/>
      <c r="E49" s="57"/>
      <c r="F49" s="57"/>
      <c r="G49" s="57"/>
      <c r="H49" s="57"/>
    </row>
    <row r="50" spans="1:8" ht="25.5" customHeight="1">
      <c r="A50" s="95"/>
      <c r="B50" s="95"/>
      <c r="C50" s="116"/>
      <c r="D50" s="95"/>
      <c r="E50" s="57"/>
      <c r="F50" s="57"/>
      <c r="G50" s="57"/>
      <c r="H50" s="57"/>
    </row>
    <row r="51" spans="1:8" ht="25.5" customHeight="1">
      <c r="A51" s="95"/>
      <c r="B51" s="95"/>
      <c r="C51" s="116"/>
      <c r="D51" s="95"/>
      <c r="E51" s="57"/>
      <c r="F51" s="57"/>
      <c r="G51" s="57"/>
      <c r="H51" s="57"/>
    </row>
    <row r="52" spans="1:8" ht="25.5" customHeight="1">
      <c r="A52" s="95"/>
      <c r="B52" s="95"/>
      <c r="C52" s="116"/>
      <c r="D52" s="95"/>
      <c r="E52" s="57"/>
      <c r="F52" s="57"/>
      <c r="G52" s="57"/>
      <c r="H52" s="57"/>
    </row>
    <row r="53" spans="1:8" ht="25.5" customHeight="1">
      <c r="A53" s="95"/>
      <c r="B53" s="95"/>
      <c r="C53" s="116"/>
      <c r="D53" s="95"/>
      <c r="E53" s="57"/>
      <c r="F53" s="57"/>
      <c r="G53" s="57"/>
      <c r="H53" s="57"/>
    </row>
    <row r="54" spans="1:8" ht="51" customHeight="1">
      <c r="A54" s="300"/>
      <c r="B54" s="300"/>
      <c r="C54" s="309"/>
      <c r="D54" s="300"/>
      <c r="E54" s="301"/>
      <c r="F54" s="301"/>
      <c r="G54" s="301"/>
      <c r="H54" s="301"/>
    </row>
    <row r="55" spans="1:8" ht="25.5" customHeight="1">
      <c r="A55" s="95"/>
      <c r="B55" s="95"/>
      <c r="C55" s="116"/>
      <c r="D55" s="95"/>
      <c r="E55" s="57"/>
      <c r="F55" s="57"/>
      <c r="G55" s="57"/>
      <c r="H55" s="57"/>
    </row>
    <row r="56" spans="1:8" ht="25.5" customHeight="1">
      <c r="A56" s="95"/>
      <c r="B56" s="95"/>
      <c r="C56" s="116"/>
      <c r="D56" s="95"/>
      <c r="E56" s="57"/>
      <c r="F56" s="57"/>
      <c r="G56" s="57"/>
      <c r="H56" s="57"/>
    </row>
    <row r="57" spans="1:8" ht="25.5" customHeight="1">
      <c r="A57" s="95"/>
      <c r="B57" s="95"/>
      <c r="C57" s="116"/>
      <c r="D57" s="95"/>
      <c r="E57" s="57"/>
      <c r="F57" s="57"/>
      <c r="G57" s="57"/>
      <c r="H57" s="57"/>
    </row>
    <row r="58" spans="1:8" ht="25.5" customHeight="1">
      <c r="A58" s="300"/>
      <c r="B58" s="300"/>
      <c r="C58" s="309"/>
      <c r="D58" s="300"/>
      <c r="E58" s="301"/>
      <c r="F58" s="301"/>
      <c r="G58" s="301"/>
      <c r="H58" s="301"/>
    </row>
    <row r="59" spans="1:8" ht="25.5" customHeight="1">
      <c r="A59" s="95"/>
      <c r="B59" s="95"/>
      <c r="C59" s="116"/>
      <c r="D59" s="95"/>
      <c r="E59" s="57"/>
      <c r="F59" s="57"/>
      <c r="G59" s="57"/>
      <c r="H59" s="57"/>
    </row>
    <row r="60" spans="1:8" ht="48" customHeight="1">
      <c r="A60" s="300"/>
      <c r="B60" s="300"/>
      <c r="C60" s="309"/>
      <c r="D60" s="300"/>
      <c r="E60" s="301"/>
      <c r="F60" s="301"/>
      <c r="G60" s="301"/>
      <c r="H60" s="301"/>
    </row>
    <row r="61" spans="1:8" ht="25.5" customHeight="1">
      <c r="A61" s="95"/>
      <c r="B61" s="95"/>
      <c r="C61" s="116"/>
      <c r="D61" s="95"/>
      <c r="E61" s="57"/>
      <c r="F61" s="57"/>
      <c r="G61" s="57"/>
      <c r="H61" s="57"/>
    </row>
    <row r="62" spans="1:8" ht="48" customHeight="1">
      <c r="A62" s="95"/>
      <c r="B62" s="300"/>
      <c r="C62" s="309"/>
      <c r="D62" s="300"/>
      <c r="E62" s="301"/>
      <c r="F62" s="301"/>
      <c r="G62" s="301"/>
      <c r="H62" s="301"/>
    </row>
    <row r="63" spans="1:8" ht="25.5" customHeight="1">
      <c r="A63" s="95"/>
      <c r="B63" s="95"/>
      <c r="C63" s="116"/>
      <c r="D63" s="95"/>
      <c r="E63" s="57"/>
      <c r="F63" s="57"/>
      <c r="G63" s="57"/>
      <c r="H63" s="57"/>
    </row>
    <row r="64" spans="1:8" ht="25.5" customHeight="1">
      <c r="A64" s="95"/>
      <c r="B64" s="300"/>
      <c r="C64" s="309"/>
      <c r="D64" s="300"/>
      <c r="E64" s="301"/>
      <c r="F64" s="301"/>
      <c r="G64" s="301"/>
      <c r="H64" s="301"/>
    </row>
    <row r="65" spans="1:8" ht="25.5" customHeight="1">
      <c r="A65" s="95"/>
      <c r="B65" s="95"/>
      <c r="C65" s="116"/>
      <c r="D65" s="95"/>
      <c r="E65" s="57"/>
      <c r="F65" s="57"/>
      <c r="G65" s="57"/>
      <c r="H65" s="57"/>
    </row>
    <row r="66" spans="1:8" ht="25.5" customHeight="1">
      <c r="A66" s="95"/>
      <c r="B66" s="300"/>
      <c r="C66" s="309"/>
      <c r="D66" s="300"/>
      <c r="E66" s="301"/>
      <c r="F66" s="301"/>
      <c r="G66" s="301"/>
      <c r="H66" s="301"/>
    </row>
    <row r="67" spans="1:8" ht="25.5" customHeight="1">
      <c r="A67" s="95"/>
      <c r="B67" s="95"/>
      <c r="C67" s="116"/>
      <c r="D67" s="95"/>
      <c r="E67" s="57"/>
      <c r="F67" s="57"/>
      <c r="G67" s="57"/>
      <c r="H67" s="57"/>
    </row>
    <row r="68" spans="1:8" ht="54" customHeight="1">
      <c r="A68" s="300"/>
      <c r="B68" s="300"/>
      <c r="C68" s="309"/>
      <c r="D68" s="300"/>
      <c r="E68" s="301"/>
      <c r="F68" s="301"/>
      <c r="G68" s="301"/>
      <c r="H68" s="301"/>
    </row>
    <row r="69" ht="25.5" customHeight="1">
      <c r="C69" s="37"/>
    </row>
    <row r="70" ht="25.5" customHeight="1">
      <c r="C70" s="37"/>
    </row>
    <row r="71" ht="25.5" customHeight="1">
      <c r="C71" s="37"/>
    </row>
    <row r="72" ht="25.5" customHeight="1">
      <c r="C72" s="37"/>
    </row>
    <row r="73" ht="25.5" customHeight="1">
      <c r="C73" s="37"/>
    </row>
    <row r="74" ht="25.5" customHeight="1">
      <c r="C74" s="37"/>
    </row>
    <row r="75" ht="25.5" customHeight="1">
      <c r="C75" s="37"/>
    </row>
    <row r="76" ht="25.5" customHeight="1">
      <c r="C76" s="37"/>
    </row>
    <row r="77" ht="25.5" customHeight="1">
      <c r="C77" s="37"/>
    </row>
    <row r="78" ht="25.5" customHeight="1">
      <c r="C78" s="37"/>
    </row>
    <row r="79" ht="25.5" customHeight="1">
      <c r="C79" s="37"/>
    </row>
    <row r="80" ht="25.5" customHeight="1">
      <c r="C80" s="37"/>
    </row>
    <row r="81" ht="25.5" customHeight="1">
      <c r="C81" s="37"/>
    </row>
    <row r="82" ht="25.5" customHeight="1">
      <c r="C82" s="37"/>
    </row>
    <row r="83" ht="25.5" customHeight="1">
      <c r="C83" s="37"/>
    </row>
    <row r="84" ht="25.5" customHeight="1">
      <c r="C84" s="37"/>
    </row>
    <row r="85" ht="25.5" customHeight="1">
      <c r="C85" s="37"/>
    </row>
    <row r="86" ht="25.5" customHeight="1">
      <c r="C86" s="37"/>
    </row>
    <row r="87" ht="25.5" customHeight="1">
      <c r="C87" s="37"/>
    </row>
    <row r="88" ht="25.5" customHeight="1">
      <c r="C88" s="37"/>
    </row>
    <row r="89" ht="25.5" customHeight="1">
      <c r="C89" s="37"/>
    </row>
    <row r="90" ht="25.5" customHeight="1">
      <c r="C90" s="37"/>
    </row>
    <row r="91" ht="25.5" customHeight="1">
      <c r="C91" s="37"/>
    </row>
    <row r="92" ht="25.5" customHeight="1">
      <c r="C92" s="37"/>
    </row>
    <row r="93" ht="25.5" customHeight="1">
      <c r="C93" s="37"/>
    </row>
    <row r="94" ht="25.5" customHeight="1">
      <c r="C94" s="37"/>
    </row>
    <row r="95" ht="25.5" customHeight="1">
      <c r="C95" s="37"/>
    </row>
    <row r="96" ht="25.5" customHeight="1">
      <c r="C96" s="37"/>
    </row>
    <row r="97" ht="25.5" customHeight="1">
      <c r="C97" s="37"/>
    </row>
    <row r="98" ht="25.5" customHeight="1">
      <c r="C98" s="37"/>
    </row>
    <row r="99" ht="25.5" customHeight="1">
      <c r="C99" s="37"/>
    </row>
    <row r="100" ht="25.5" customHeight="1">
      <c r="C100" s="37"/>
    </row>
    <row r="101" ht="25.5" customHeight="1">
      <c r="C101" s="37"/>
    </row>
    <row r="102" ht="25.5" customHeight="1">
      <c r="C102" s="37"/>
    </row>
    <row r="103" ht="25.5" customHeight="1">
      <c r="C103" s="37"/>
    </row>
    <row r="104" ht="25.5" customHeight="1">
      <c r="C104" s="37"/>
    </row>
    <row r="105" ht="25.5" customHeight="1">
      <c r="C105" s="37"/>
    </row>
    <row r="106" ht="25.5" customHeight="1">
      <c r="C106" s="37"/>
    </row>
    <row r="107" ht="25.5" customHeight="1">
      <c r="C107" s="37"/>
    </row>
    <row r="108" ht="25.5" customHeight="1">
      <c r="C108" s="37"/>
    </row>
    <row r="109" ht="25.5" customHeight="1">
      <c r="C109" s="37"/>
    </row>
    <row r="110" ht="25.5" customHeight="1">
      <c r="C110" s="37"/>
    </row>
    <row r="111" ht="25.5" customHeight="1">
      <c r="C111" s="37"/>
    </row>
    <row r="112" ht="25.5" customHeight="1">
      <c r="C112" s="37"/>
    </row>
    <row r="113" ht="25.5" customHeight="1">
      <c r="C113" s="37"/>
    </row>
    <row r="114" ht="25.5" customHeight="1">
      <c r="C114" s="37"/>
    </row>
    <row r="115" ht="25.5" customHeight="1">
      <c r="C115" s="37"/>
    </row>
    <row r="116" ht="25.5" customHeight="1">
      <c r="C116" s="37"/>
    </row>
    <row r="117" ht="25.5" customHeight="1">
      <c r="C117" s="37"/>
    </row>
    <row r="118" ht="25.5" customHeight="1">
      <c r="C118" s="37"/>
    </row>
    <row r="119" ht="25.5" customHeight="1">
      <c r="C119" s="37"/>
    </row>
    <row r="120" ht="25.5" customHeight="1">
      <c r="C120" s="37"/>
    </row>
    <row r="121" ht="25.5" customHeight="1">
      <c r="C121" s="37"/>
    </row>
    <row r="122" ht="25.5" customHeight="1">
      <c r="C122" s="37"/>
    </row>
    <row r="123" ht="25.5" customHeight="1">
      <c r="C123" s="37"/>
    </row>
    <row r="124" ht="25.5" customHeight="1">
      <c r="C124" s="37"/>
    </row>
    <row r="125" ht="25.5" customHeight="1">
      <c r="C125" s="37"/>
    </row>
    <row r="126" ht="25.5" customHeight="1">
      <c r="C126" s="37"/>
    </row>
    <row r="127" ht="25.5" customHeight="1">
      <c r="C127" s="37"/>
    </row>
    <row r="128" ht="25.5" customHeight="1">
      <c r="C128" s="37"/>
    </row>
    <row r="129" ht="25.5" customHeight="1">
      <c r="C129" s="37"/>
    </row>
    <row r="130" ht="25.5" customHeight="1">
      <c r="C130" s="37"/>
    </row>
    <row r="131" ht="25.5" customHeight="1">
      <c r="C131" s="37"/>
    </row>
    <row r="132" ht="25.5" customHeight="1">
      <c r="C132" s="37"/>
    </row>
    <row r="133" ht="25.5" customHeight="1">
      <c r="C133" s="37"/>
    </row>
    <row r="134" ht="25.5" customHeight="1">
      <c r="C134" s="37"/>
    </row>
    <row r="135" ht="25.5" customHeight="1">
      <c r="C135" s="37"/>
    </row>
    <row r="136" ht="25.5" customHeight="1">
      <c r="C136" s="37"/>
    </row>
    <row r="137" ht="25.5" customHeight="1">
      <c r="C137" s="37"/>
    </row>
    <row r="138" ht="25.5" customHeight="1">
      <c r="C138" s="37"/>
    </row>
    <row r="139" ht="25.5" customHeight="1">
      <c r="C139" s="37"/>
    </row>
    <row r="140" ht="25.5" customHeight="1">
      <c r="C140" s="37"/>
    </row>
    <row r="141" ht="25.5" customHeight="1">
      <c r="C141" s="37"/>
    </row>
    <row r="142" ht="25.5" customHeight="1">
      <c r="C142" s="37"/>
    </row>
    <row r="143" ht="25.5" customHeight="1">
      <c r="C143" s="37"/>
    </row>
    <row r="144" ht="25.5" customHeight="1">
      <c r="C144" s="37"/>
    </row>
    <row r="145" ht="25.5" customHeight="1">
      <c r="C145" s="37"/>
    </row>
    <row r="146" ht="25.5" customHeight="1">
      <c r="C146" s="37"/>
    </row>
    <row r="147" ht="25.5" customHeight="1">
      <c r="C147" s="37"/>
    </row>
    <row r="148" ht="25.5" customHeight="1">
      <c r="C148" s="37"/>
    </row>
    <row r="149" ht="25.5" customHeight="1">
      <c r="C149" s="37"/>
    </row>
    <row r="150" ht="25.5" customHeight="1">
      <c r="C150" s="37"/>
    </row>
    <row r="151" ht="25.5" customHeight="1">
      <c r="C151" s="37"/>
    </row>
    <row r="152" ht="25.5" customHeight="1">
      <c r="C152" s="37"/>
    </row>
    <row r="153" ht="25.5" customHeight="1">
      <c r="C153" s="37"/>
    </row>
    <row r="154" ht="25.5" customHeight="1">
      <c r="C154" s="37"/>
    </row>
    <row r="155" ht="25.5" customHeight="1">
      <c r="C155" s="37"/>
    </row>
    <row r="156" ht="25.5" customHeight="1">
      <c r="C156" s="37"/>
    </row>
    <row r="157" ht="25.5" customHeight="1">
      <c r="C157" s="37"/>
    </row>
    <row r="158" ht="25.5" customHeight="1">
      <c r="C158" s="37"/>
    </row>
    <row r="159" ht="25.5" customHeight="1">
      <c r="C159" s="37"/>
    </row>
    <row r="160" ht="25.5" customHeight="1">
      <c r="C160" s="37"/>
    </row>
    <row r="161" ht="25.5" customHeight="1">
      <c r="C161" s="37"/>
    </row>
    <row r="162" ht="25.5" customHeight="1">
      <c r="C162" s="37"/>
    </row>
    <row r="163" ht="25.5" customHeight="1">
      <c r="C163" s="37"/>
    </row>
    <row r="164" ht="25.5" customHeight="1">
      <c r="C164" s="37"/>
    </row>
    <row r="165" ht="25.5" customHeight="1">
      <c r="C165" s="37"/>
    </row>
    <row r="166" ht="25.5" customHeight="1">
      <c r="C166" s="37"/>
    </row>
    <row r="167" ht="25.5" customHeight="1">
      <c r="C167" s="37"/>
    </row>
    <row r="168" ht="25.5" customHeight="1">
      <c r="C168" s="37"/>
    </row>
    <row r="169" ht="25.5" customHeight="1">
      <c r="C169" s="37"/>
    </row>
    <row r="170" ht="25.5" customHeight="1">
      <c r="C170" s="37"/>
    </row>
    <row r="171" ht="25.5" customHeight="1">
      <c r="C171" s="37"/>
    </row>
    <row r="172" ht="25.5" customHeight="1">
      <c r="C172" s="37"/>
    </row>
    <row r="173" ht="25.5" customHeight="1">
      <c r="C173" s="37"/>
    </row>
    <row r="174" ht="25.5" customHeight="1">
      <c r="C174" s="37"/>
    </row>
    <row r="175" ht="25.5" customHeight="1">
      <c r="C175" s="37"/>
    </row>
    <row r="176" ht="25.5" customHeight="1">
      <c r="C176" s="37"/>
    </row>
    <row r="177" ht="25.5" customHeight="1">
      <c r="C177" s="37"/>
    </row>
    <row r="178" ht="25.5" customHeight="1">
      <c r="C178" s="37"/>
    </row>
    <row r="179" ht="25.5" customHeight="1">
      <c r="C179" s="37"/>
    </row>
    <row r="180" ht="25.5" customHeight="1">
      <c r="C180" s="37"/>
    </row>
    <row r="181" ht="25.5" customHeight="1">
      <c r="C181" s="37"/>
    </row>
    <row r="182" ht="25.5" customHeight="1">
      <c r="C182" s="37"/>
    </row>
    <row r="183" ht="25.5" customHeight="1">
      <c r="C183" s="37"/>
    </row>
    <row r="184" ht="25.5" customHeight="1">
      <c r="C184" s="37"/>
    </row>
    <row r="185" ht="25.5" customHeight="1">
      <c r="C185" s="37"/>
    </row>
    <row r="186" ht="25.5" customHeight="1">
      <c r="C186" s="37"/>
    </row>
    <row r="187" ht="25.5" customHeight="1">
      <c r="C187" s="37"/>
    </row>
    <row r="188" ht="25.5" customHeight="1">
      <c r="C188" s="37"/>
    </row>
    <row r="189" ht="25.5" customHeight="1">
      <c r="C189" s="37"/>
    </row>
    <row r="190" ht="25.5" customHeight="1">
      <c r="C190" s="37"/>
    </row>
    <row r="191" ht="25.5" customHeight="1">
      <c r="C191" s="37"/>
    </row>
    <row r="192" ht="25.5" customHeight="1">
      <c r="C192" s="37"/>
    </row>
    <row r="193" ht="25.5" customHeight="1">
      <c r="C193" s="37"/>
    </row>
    <row r="194" ht="25.5" customHeight="1">
      <c r="C194" s="37"/>
    </row>
    <row r="195" ht="25.5" customHeight="1">
      <c r="C195" s="37"/>
    </row>
    <row r="196" ht="25.5" customHeight="1">
      <c r="C196" s="37"/>
    </row>
    <row r="197" ht="25.5" customHeight="1">
      <c r="C197" s="37"/>
    </row>
    <row r="198" ht="25.5" customHeight="1">
      <c r="C198" s="37"/>
    </row>
    <row r="199" ht="25.5" customHeight="1">
      <c r="C199" s="37"/>
    </row>
    <row r="200" ht="25.5" customHeight="1">
      <c r="C200" s="37"/>
    </row>
    <row r="201" ht="25.5" customHeight="1">
      <c r="C201" s="37"/>
    </row>
    <row r="202" ht="25.5" customHeight="1">
      <c r="C202" s="37"/>
    </row>
    <row r="203" ht="25.5" customHeight="1">
      <c r="C203" s="37"/>
    </row>
    <row r="204" ht="25.5" customHeight="1">
      <c r="C204" s="37"/>
    </row>
    <row r="205" ht="25.5" customHeight="1">
      <c r="C205" s="37"/>
    </row>
    <row r="206" ht="25.5" customHeight="1">
      <c r="C206" s="37"/>
    </row>
    <row r="207" ht="25.5" customHeight="1">
      <c r="C207" s="37"/>
    </row>
    <row r="208" ht="25.5" customHeight="1">
      <c r="C208" s="37"/>
    </row>
    <row r="209" ht="25.5" customHeight="1">
      <c r="C209" s="37"/>
    </row>
    <row r="210" ht="25.5" customHeight="1">
      <c r="C210" s="37"/>
    </row>
    <row r="211" ht="25.5" customHeight="1">
      <c r="C211" s="37"/>
    </row>
    <row r="212" ht="25.5" customHeight="1">
      <c r="C212" s="37"/>
    </row>
    <row r="213" ht="25.5" customHeight="1">
      <c r="C213" s="37"/>
    </row>
    <row r="214" ht="25.5" customHeight="1">
      <c r="C214" s="37"/>
    </row>
    <row r="215" ht="25.5" customHeight="1">
      <c r="C215" s="37"/>
    </row>
    <row r="216" ht="25.5" customHeight="1">
      <c r="C216" s="37"/>
    </row>
    <row r="217" ht="25.5" customHeight="1">
      <c r="C217" s="37"/>
    </row>
    <row r="218" ht="25.5" customHeight="1">
      <c r="C218" s="37"/>
    </row>
    <row r="219" ht="25.5" customHeight="1">
      <c r="C219" s="37"/>
    </row>
    <row r="220" ht="25.5" customHeight="1">
      <c r="C220" s="37"/>
    </row>
    <row r="221" ht="25.5" customHeight="1">
      <c r="C221" s="37"/>
    </row>
    <row r="222" ht="25.5" customHeight="1">
      <c r="C222" s="37"/>
    </row>
    <row r="223" ht="25.5" customHeight="1">
      <c r="C223" s="37"/>
    </row>
    <row r="224" ht="25.5" customHeight="1">
      <c r="C224" s="37"/>
    </row>
    <row r="225" ht="25.5" customHeight="1">
      <c r="C225" s="37"/>
    </row>
    <row r="226" ht="25.5" customHeight="1">
      <c r="C226" s="37"/>
    </row>
    <row r="227" ht="25.5" customHeight="1">
      <c r="C227" s="37"/>
    </row>
    <row r="228" ht="25.5" customHeight="1">
      <c r="C228" s="37"/>
    </row>
    <row r="229" ht="25.5" customHeight="1">
      <c r="C229" s="37"/>
    </row>
    <row r="230" ht="25.5" customHeight="1">
      <c r="C230" s="37"/>
    </row>
    <row r="231" ht="25.5" customHeight="1">
      <c r="C231" s="37"/>
    </row>
    <row r="232" ht="25.5" customHeight="1">
      <c r="C232" s="37"/>
    </row>
    <row r="233" ht="25.5" customHeight="1">
      <c r="C233" s="37"/>
    </row>
    <row r="234" ht="25.5" customHeight="1">
      <c r="C234" s="37"/>
    </row>
    <row r="235" ht="25.5" customHeight="1">
      <c r="C235" s="37"/>
    </row>
    <row r="236" ht="25.5" customHeight="1">
      <c r="C236" s="37"/>
    </row>
    <row r="237" ht="25.5" customHeight="1">
      <c r="C237" s="37"/>
    </row>
    <row r="238" ht="25.5" customHeight="1">
      <c r="C238" s="37"/>
    </row>
    <row r="239" ht="25.5" customHeight="1">
      <c r="C239" s="37"/>
    </row>
    <row r="240" ht="25.5" customHeight="1">
      <c r="C240" s="37"/>
    </row>
    <row r="241" ht="25.5" customHeight="1">
      <c r="C241" s="37"/>
    </row>
    <row r="242" ht="25.5" customHeight="1">
      <c r="C242" s="37"/>
    </row>
    <row r="243" ht="25.5" customHeight="1">
      <c r="C243" s="37"/>
    </row>
    <row r="244" ht="25.5" customHeight="1">
      <c r="C244" s="37"/>
    </row>
    <row r="245" ht="25.5" customHeight="1">
      <c r="C245" s="37"/>
    </row>
    <row r="246" ht="25.5" customHeight="1">
      <c r="C246" s="37"/>
    </row>
    <row r="247" ht="25.5" customHeight="1">
      <c r="C247" s="37"/>
    </row>
    <row r="248" ht="25.5" customHeight="1">
      <c r="C248" s="37"/>
    </row>
    <row r="249" ht="25.5" customHeight="1">
      <c r="C249" s="37"/>
    </row>
    <row r="250" ht="25.5" customHeight="1">
      <c r="C250" s="37"/>
    </row>
    <row r="251" ht="25.5" customHeight="1">
      <c r="C251" s="37"/>
    </row>
    <row r="252" ht="25.5" customHeight="1">
      <c r="C252" s="37"/>
    </row>
    <row r="253" ht="25.5" customHeight="1">
      <c r="C253" s="37"/>
    </row>
    <row r="254" ht="25.5" customHeight="1">
      <c r="C254" s="37"/>
    </row>
    <row r="255" ht="25.5" customHeight="1">
      <c r="C255" s="37"/>
    </row>
    <row r="256" ht="25.5" customHeight="1">
      <c r="C256" s="37"/>
    </row>
    <row r="257" ht="25.5" customHeight="1">
      <c r="C257" s="37"/>
    </row>
    <row r="258" ht="25.5" customHeight="1">
      <c r="C258" s="37"/>
    </row>
    <row r="259" ht="25.5" customHeight="1">
      <c r="C259" s="37"/>
    </row>
    <row r="260" ht="25.5" customHeight="1">
      <c r="C260" s="37"/>
    </row>
    <row r="261" ht="25.5" customHeight="1">
      <c r="C261" s="37"/>
    </row>
    <row r="262" ht="25.5" customHeight="1">
      <c r="C262" s="37"/>
    </row>
    <row r="263" ht="25.5" customHeight="1">
      <c r="C263" s="37"/>
    </row>
    <row r="264" ht="25.5" customHeight="1">
      <c r="C264" s="37"/>
    </row>
    <row r="265" ht="25.5" customHeight="1">
      <c r="C265" s="37"/>
    </row>
    <row r="266" ht="25.5" customHeight="1">
      <c r="C266" s="37"/>
    </row>
    <row r="267" ht="25.5" customHeight="1">
      <c r="C267" s="37"/>
    </row>
    <row r="268" ht="25.5" customHeight="1">
      <c r="C268" s="37"/>
    </row>
    <row r="269" ht="25.5" customHeight="1">
      <c r="C269" s="37"/>
    </row>
    <row r="270" ht="25.5" customHeight="1">
      <c r="C270" s="37"/>
    </row>
    <row r="271" ht="25.5" customHeight="1">
      <c r="C271" s="37"/>
    </row>
    <row r="272" ht="25.5" customHeight="1">
      <c r="C272" s="37"/>
    </row>
    <row r="273" ht="25.5" customHeight="1">
      <c r="C273" s="37"/>
    </row>
    <row r="274" ht="25.5" customHeight="1">
      <c r="C274" s="37"/>
    </row>
    <row r="275" ht="25.5" customHeight="1">
      <c r="C275" s="37"/>
    </row>
    <row r="276" ht="25.5" customHeight="1">
      <c r="C276" s="37"/>
    </row>
    <row r="277" ht="25.5" customHeight="1">
      <c r="C277" s="37"/>
    </row>
    <row r="278" ht="25.5" customHeight="1">
      <c r="C278" s="37"/>
    </row>
    <row r="279" ht="25.5" customHeight="1">
      <c r="C279" s="37"/>
    </row>
    <row r="280" ht="25.5" customHeight="1">
      <c r="C280" s="37"/>
    </row>
    <row r="281" ht="25.5" customHeight="1">
      <c r="C281" s="37"/>
    </row>
    <row r="282" ht="25.5" customHeight="1">
      <c r="C282" s="37"/>
    </row>
    <row r="283" ht="25.5" customHeight="1">
      <c r="C283" s="37"/>
    </row>
    <row r="284" ht="25.5" customHeight="1">
      <c r="C284" s="37"/>
    </row>
    <row r="285" ht="25.5" customHeight="1">
      <c r="C285" s="37"/>
    </row>
    <row r="286" ht="25.5" customHeight="1">
      <c r="C286" s="37"/>
    </row>
    <row r="287" ht="25.5" customHeight="1">
      <c r="C287" s="37"/>
    </row>
    <row r="288" ht="25.5" customHeight="1">
      <c r="C288" s="37"/>
    </row>
    <row r="289" ht="25.5" customHeight="1">
      <c r="C289" s="37"/>
    </row>
    <row r="290" ht="25.5" customHeight="1">
      <c r="C290" s="37"/>
    </row>
    <row r="291" ht="25.5" customHeight="1">
      <c r="C291" s="37"/>
    </row>
    <row r="292" ht="25.5" customHeight="1">
      <c r="C292" s="37"/>
    </row>
    <row r="293" ht="25.5" customHeight="1">
      <c r="C293" s="37"/>
    </row>
    <row r="294" ht="25.5" customHeight="1">
      <c r="C294" s="37"/>
    </row>
    <row r="295" ht="25.5" customHeight="1">
      <c r="C295" s="37"/>
    </row>
    <row r="296" ht="25.5" customHeight="1">
      <c r="C296" s="37"/>
    </row>
    <row r="297" ht="25.5" customHeight="1">
      <c r="C297" s="37"/>
    </row>
    <row r="298" ht="25.5" customHeight="1">
      <c r="C298" s="37"/>
    </row>
    <row r="299" ht="25.5" customHeight="1">
      <c r="C299" s="37"/>
    </row>
    <row r="300" ht="25.5" customHeight="1">
      <c r="C300" s="37"/>
    </row>
    <row r="301" ht="25.5" customHeight="1">
      <c r="C301" s="37"/>
    </row>
    <row r="302" ht="25.5" customHeight="1">
      <c r="C302" s="37"/>
    </row>
    <row r="303" ht="25.5" customHeight="1">
      <c r="C303" s="37"/>
    </row>
    <row r="304" ht="25.5" customHeight="1">
      <c r="C304" s="37"/>
    </row>
    <row r="305" ht="25.5" customHeight="1">
      <c r="C305" s="37"/>
    </row>
    <row r="306" ht="25.5" customHeight="1">
      <c r="C306" s="37"/>
    </row>
    <row r="307" ht="25.5" customHeight="1">
      <c r="C307" s="37"/>
    </row>
    <row r="308" ht="25.5" customHeight="1">
      <c r="C308" s="37"/>
    </row>
    <row r="309" ht="25.5" customHeight="1">
      <c r="C309" s="37"/>
    </row>
    <row r="310" ht="25.5" customHeight="1">
      <c r="C310" s="37"/>
    </row>
    <row r="311" ht="25.5" customHeight="1">
      <c r="C311" s="37"/>
    </row>
    <row r="312" ht="25.5" customHeight="1">
      <c r="C312" s="37"/>
    </row>
    <row r="313" ht="25.5" customHeight="1">
      <c r="C313" s="37"/>
    </row>
    <row r="314" ht="25.5" customHeight="1">
      <c r="C314" s="37"/>
    </row>
    <row r="315" ht="25.5" customHeight="1">
      <c r="C315" s="37"/>
    </row>
    <row r="316" ht="25.5" customHeight="1">
      <c r="C316" s="37"/>
    </row>
    <row r="317" ht="25.5" customHeight="1">
      <c r="C317" s="37"/>
    </row>
    <row r="318" ht="25.5" customHeight="1">
      <c r="C318" s="37"/>
    </row>
    <row r="319" ht="25.5" customHeight="1">
      <c r="C319" s="37"/>
    </row>
    <row r="320" ht="25.5" customHeight="1">
      <c r="C320" s="37"/>
    </row>
    <row r="321" ht="25.5" customHeight="1">
      <c r="C321" s="37"/>
    </row>
    <row r="322" ht="25.5" customHeight="1">
      <c r="C322" s="37"/>
    </row>
    <row r="323" ht="25.5" customHeight="1">
      <c r="C323" s="37"/>
    </row>
    <row r="324" ht="25.5" customHeight="1">
      <c r="C324" s="37"/>
    </row>
    <row r="325" ht="25.5" customHeight="1">
      <c r="C325" s="37"/>
    </row>
    <row r="326" ht="25.5" customHeight="1">
      <c r="C326" s="37"/>
    </row>
    <row r="327" ht="25.5" customHeight="1">
      <c r="C327" s="37"/>
    </row>
    <row r="328" ht="25.5" customHeight="1">
      <c r="C328" s="37"/>
    </row>
    <row r="329" ht="25.5" customHeight="1">
      <c r="C329" s="37"/>
    </row>
    <row r="330" ht="25.5" customHeight="1">
      <c r="C330" s="37"/>
    </row>
    <row r="331" ht="25.5" customHeight="1">
      <c r="C331" s="37"/>
    </row>
    <row r="332" ht="25.5" customHeight="1">
      <c r="C332" s="37"/>
    </row>
    <row r="333" ht="25.5" customHeight="1">
      <c r="C333" s="37"/>
    </row>
    <row r="334" ht="25.5" customHeight="1">
      <c r="C334" s="37"/>
    </row>
    <row r="335" ht="25.5" customHeight="1">
      <c r="C335" s="37"/>
    </row>
    <row r="336" ht="25.5" customHeight="1">
      <c r="C336" s="37"/>
    </row>
    <row r="337" ht="25.5" customHeight="1">
      <c r="C337" s="37"/>
    </row>
    <row r="338" ht="25.5" customHeight="1">
      <c r="C338" s="37"/>
    </row>
    <row r="339" ht="25.5" customHeight="1">
      <c r="C339" s="37"/>
    </row>
    <row r="340" ht="25.5" customHeight="1">
      <c r="C340" s="37"/>
    </row>
    <row r="341" ht="25.5" customHeight="1">
      <c r="C341" s="37"/>
    </row>
    <row r="342" ht="25.5" customHeight="1">
      <c r="C342" s="37"/>
    </row>
    <row r="343" ht="25.5" customHeight="1">
      <c r="C343" s="37"/>
    </row>
    <row r="344" ht="25.5" customHeight="1">
      <c r="C344" s="37"/>
    </row>
    <row r="345" ht="25.5" customHeight="1">
      <c r="C345" s="37"/>
    </row>
    <row r="346" ht="25.5" customHeight="1">
      <c r="C346" s="37"/>
    </row>
    <row r="347" ht="25.5" customHeight="1">
      <c r="C347" s="37"/>
    </row>
    <row r="348" ht="25.5" customHeight="1">
      <c r="C348" s="37"/>
    </row>
    <row r="349" ht="25.5" customHeight="1">
      <c r="C349" s="37"/>
    </row>
    <row r="350" ht="25.5" customHeight="1">
      <c r="C350" s="37"/>
    </row>
    <row r="351" ht="25.5" customHeight="1">
      <c r="C351" s="37"/>
    </row>
    <row r="352" ht="25.5" customHeight="1">
      <c r="C352" s="37"/>
    </row>
    <row r="353" ht="25.5" customHeight="1">
      <c r="C353" s="37"/>
    </row>
    <row r="354" ht="25.5" customHeight="1">
      <c r="C354" s="37"/>
    </row>
    <row r="355" ht="25.5" customHeight="1">
      <c r="C355" s="37"/>
    </row>
    <row r="356" ht="25.5" customHeight="1">
      <c r="C356" s="37"/>
    </row>
    <row r="357" ht="25.5" customHeight="1">
      <c r="C357" s="37"/>
    </row>
    <row r="358" ht="25.5" customHeight="1">
      <c r="C358" s="37"/>
    </row>
    <row r="359" ht="25.5" customHeight="1">
      <c r="C359" s="37"/>
    </row>
    <row r="360" ht="25.5" customHeight="1">
      <c r="C360" s="37"/>
    </row>
    <row r="361" ht="25.5" customHeight="1">
      <c r="C361" s="37"/>
    </row>
    <row r="362" ht="25.5" customHeight="1">
      <c r="C362" s="37"/>
    </row>
    <row r="363" ht="25.5" customHeight="1">
      <c r="C363" s="37"/>
    </row>
    <row r="364" ht="25.5" customHeight="1">
      <c r="C364" s="37"/>
    </row>
    <row r="365" ht="25.5" customHeight="1">
      <c r="C365" s="37"/>
    </row>
    <row r="366" ht="25.5" customHeight="1">
      <c r="C366" s="37"/>
    </row>
    <row r="367" ht="25.5" customHeight="1">
      <c r="C367" s="37"/>
    </row>
    <row r="368" ht="25.5" customHeight="1">
      <c r="C368" s="37"/>
    </row>
    <row r="369" ht="25.5" customHeight="1">
      <c r="C369" s="37"/>
    </row>
    <row r="370" ht="25.5" customHeight="1">
      <c r="C370" s="37"/>
    </row>
    <row r="371" ht="25.5" customHeight="1">
      <c r="C371" s="37"/>
    </row>
    <row r="372" ht="25.5" customHeight="1">
      <c r="C372" s="37"/>
    </row>
    <row r="373" ht="25.5" customHeight="1">
      <c r="C373" s="37"/>
    </row>
    <row r="374" ht="25.5" customHeight="1">
      <c r="C374" s="37"/>
    </row>
    <row r="375" ht="25.5" customHeight="1">
      <c r="C375" s="37"/>
    </row>
    <row r="376" ht="25.5" customHeight="1">
      <c r="C376" s="37"/>
    </row>
    <row r="377" ht="25.5" customHeight="1">
      <c r="C377" s="37"/>
    </row>
    <row r="378" ht="25.5" customHeight="1">
      <c r="C378" s="37"/>
    </row>
    <row r="379" ht="25.5" customHeight="1">
      <c r="C379" s="37"/>
    </row>
    <row r="380" ht="25.5" customHeight="1">
      <c r="C380" s="37"/>
    </row>
    <row r="381" ht="25.5" customHeight="1">
      <c r="C381" s="37"/>
    </row>
    <row r="382" ht="25.5" customHeight="1">
      <c r="C382" s="37"/>
    </row>
    <row r="383" ht="25.5" customHeight="1">
      <c r="C383" s="37"/>
    </row>
    <row r="384" ht="25.5" customHeight="1">
      <c r="C384" s="37"/>
    </row>
    <row r="385" ht="25.5" customHeight="1">
      <c r="C385" s="37"/>
    </row>
    <row r="386" ht="25.5" customHeight="1">
      <c r="C386" s="37"/>
    </row>
    <row r="387" ht="25.5" customHeight="1">
      <c r="C387" s="37"/>
    </row>
    <row r="388" ht="25.5" customHeight="1">
      <c r="C388" s="37"/>
    </row>
    <row r="389" ht="25.5" customHeight="1">
      <c r="C389" s="37"/>
    </row>
    <row r="390" ht="25.5" customHeight="1">
      <c r="C390" s="37"/>
    </row>
    <row r="391" ht="25.5" customHeight="1">
      <c r="C391" s="37"/>
    </row>
    <row r="392" ht="25.5" customHeight="1">
      <c r="C392" s="37"/>
    </row>
    <row r="393" ht="25.5" customHeight="1">
      <c r="C393" s="37"/>
    </row>
    <row r="394" ht="25.5" customHeight="1">
      <c r="C394" s="37"/>
    </row>
    <row r="395" ht="25.5" customHeight="1">
      <c r="C395" s="37"/>
    </row>
    <row r="396" ht="25.5" customHeight="1">
      <c r="C396" s="37"/>
    </row>
    <row r="397" ht="25.5" customHeight="1">
      <c r="C397" s="37"/>
    </row>
    <row r="398" ht="25.5" customHeight="1">
      <c r="C398" s="37"/>
    </row>
    <row r="399" ht="25.5" customHeight="1">
      <c r="C399" s="37"/>
    </row>
    <row r="400" ht="25.5" customHeight="1">
      <c r="C400" s="37"/>
    </row>
    <row r="401" ht="25.5" customHeight="1">
      <c r="C401" s="37"/>
    </row>
    <row r="402" ht="25.5" customHeight="1">
      <c r="C402" s="37"/>
    </row>
    <row r="403" ht="25.5" customHeight="1">
      <c r="C403" s="37"/>
    </row>
    <row r="404" ht="25.5" customHeight="1">
      <c r="C404" s="37"/>
    </row>
    <row r="405" ht="25.5" customHeight="1">
      <c r="C405" s="37"/>
    </row>
    <row r="406" ht="25.5" customHeight="1">
      <c r="C406" s="37"/>
    </row>
    <row r="407" ht="25.5" customHeight="1">
      <c r="C407" s="37"/>
    </row>
    <row r="408" ht="25.5" customHeight="1">
      <c r="C408" s="37"/>
    </row>
    <row r="409" ht="25.5" customHeight="1">
      <c r="C409" s="37"/>
    </row>
    <row r="410" ht="25.5" customHeight="1">
      <c r="C410" s="37"/>
    </row>
    <row r="411" ht="25.5" customHeight="1">
      <c r="C411" s="37"/>
    </row>
    <row r="412" ht="25.5" customHeight="1">
      <c r="C412" s="37"/>
    </row>
    <row r="413" ht="25.5" customHeight="1">
      <c r="C413" s="37"/>
    </row>
    <row r="414" ht="25.5" customHeight="1">
      <c r="C414" s="37"/>
    </row>
    <row r="415" ht="25.5" customHeight="1">
      <c r="C415" s="37"/>
    </row>
    <row r="416" ht="25.5" customHeight="1">
      <c r="C416" s="37"/>
    </row>
    <row r="417" ht="25.5" customHeight="1">
      <c r="C417" s="37"/>
    </row>
    <row r="418" ht="25.5" customHeight="1">
      <c r="C418" s="37"/>
    </row>
    <row r="419" ht="25.5" customHeight="1">
      <c r="C419" s="37"/>
    </row>
    <row r="420" ht="25.5" customHeight="1">
      <c r="C420" s="37"/>
    </row>
    <row r="421" ht="25.5" customHeight="1">
      <c r="C421" s="37"/>
    </row>
    <row r="422" ht="25.5" customHeight="1">
      <c r="C422" s="37"/>
    </row>
    <row r="423" ht="25.5" customHeight="1">
      <c r="C423" s="37"/>
    </row>
    <row r="424" ht="25.5" customHeight="1">
      <c r="C424" s="37"/>
    </row>
    <row r="425" ht="25.5" customHeight="1">
      <c r="C425" s="37"/>
    </row>
    <row r="426" ht="25.5" customHeight="1">
      <c r="C426" s="37"/>
    </row>
    <row r="427" ht="25.5" customHeight="1">
      <c r="C427" s="37"/>
    </row>
    <row r="428" ht="25.5" customHeight="1">
      <c r="C428" s="37"/>
    </row>
    <row r="429" ht="25.5" customHeight="1">
      <c r="C429" s="37"/>
    </row>
    <row r="430" ht="25.5" customHeight="1">
      <c r="C430" s="37"/>
    </row>
    <row r="431" ht="25.5" customHeight="1">
      <c r="C431" s="37"/>
    </row>
    <row r="432" ht="25.5" customHeight="1">
      <c r="C432" s="37"/>
    </row>
    <row r="433" ht="25.5" customHeight="1">
      <c r="C433" s="37"/>
    </row>
    <row r="434" ht="25.5" customHeight="1">
      <c r="C434" s="37"/>
    </row>
    <row r="435" ht="25.5" customHeight="1">
      <c r="C435" s="37"/>
    </row>
    <row r="436" ht="25.5" customHeight="1">
      <c r="C436" s="37"/>
    </row>
    <row r="437" ht="25.5" customHeight="1">
      <c r="C437" s="37"/>
    </row>
    <row r="438" ht="25.5" customHeight="1">
      <c r="C438" s="37"/>
    </row>
    <row r="439" ht="25.5" customHeight="1">
      <c r="C439" s="37"/>
    </row>
    <row r="440" ht="25.5" customHeight="1">
      <c r="C440" s="37"/>
    </row>
    <row r="441" ht="25.5" customHeight="1">
      <c r="C441" s="37"/>
    </row>
    <row r="442" ht="25.5" customHeight="1">
      <c r="C442" s="37"/>
    </row>
    <row r="443" ht="25.5" customHeight="1">
      <c r="C443" s="37"/>
    </row>
    <row r="444" ht="25.5" customHeight="1">
      <c r="C444" s="37"/>
    </row>
    <row r="445" ht="25.5" customHeight="1">
      <c r="C445" s="37"/>
    </row>
    <row r="446" ht="25.5" customHeight="1">
      <c r="C446" s="37"/>
    </row>
    <row r="447" ht="25.5" customHeight="1">
      <c r="C447" s="37"/>
    </row>
    <row r="448" ht="25.5" customHeight="1">
      <c r="C448" s="37"/>
    </row>
    <row r="449" ht="25.5" customHeight="1">
      <c r="C449" s="37"/>
    </row>
    <row r="450" ht="25.5" customHeight="1">
      <c r="C450" s="37"/>
    </row>
    <row r="451" ht="25.5" customHeight="1">
      <c r="C451" s="37"/>
    </row>
    <row r="452" ht="25.5" customHeight="1">
      <c r="C452" s="37"/>
    </row>
    <row r="453" ht="25.5" customHeight="1">
      <c r="C453" s="37"/>
    </row>
    <row r="454" ht="25.5" customHeight="1">
      <c r="C454" s="37"/>
    </row>
    <row r="455" ht="25.5" customHeight="1">
      <c r="C455" s="37"/>
    </row>
    <row r="456" ht="25.5" customHeight="1">
      <c r="C456" s="37"/>
    </row>
    <row r="457" ht="25.5" customHeight="1">
      <c r="C457" s="37"/>
    </row>
    <row r="458" ht="25.5" customHeight="1">
      <c r="C458" s="37"/>
    </row>
    <row r="459" ht="25.5" customHeight="1">
      <c r="C459" s="37"/>
    </row>
    <row r="460" ht="25.5" customHeight="1">
      <c r="C460" s="37"/>
    </row>
    <row r="461" ht="25.5" customHeight="1">
      <c r="C461" s="37"/>
    </row>
    <row r="462" ht="25.5" customHeight="1">
      <c r="C462" s="37"/>
    </row>
    <row r="463" ht="25.5" customHeight="1">
      <c r="C463" s="37"/>
    </row>
    <row r="464" ht="25.5" customHeight="1">
      <c r="C464" s="37"/>
    </row>
    <row r="465" ht="25.5" customHeight="1">
      <c r="C465" s="37"/>
    </row>
    <row r="466" ht="25.5" customHeight="1">
      <c r="C466" s="37"/>
    </row>
    <row r="467" ht="25.5" customHeight="1">
      <c r="C467" s="37"/>
    </row>
    <row r="468" ht="25.5" customHeight="1">
      <c r="C468" s="37"/>
    </row>
    <row r="469" ht="25.5" customHeight="1">
      <c r="C469" s="37"/>
    </row>
    <row r="470" ht="25.5" customHeight="1">
      <c r="C470" s="37"/>
    </row>
    <row r="471" ht="25.5" customHeight="1">
      <c r="C471" s="37"/>
    </row>
    <row r="472" ht="25.5" customHeight="1">
      <c r="C472" s="37"/>
    </row>
    <row r="473" ht="25.5" customHeight="1">
      <c r="C473" s="37"/>
    </row>
    <row r="474" ht="25.5" customHeight="1">
      <c r="C474" s="37"/>
    </row>
    <row r="475" ht="25.5" customHeight="1">
      <c r="C475" s="37"/>
    </row>
    <row r="476" ht="25.5" customHeight="1">
      <c r="C476" s="37"/>
    </row>
    <row r="477" ht="25.5" customHeight="1">
      <c r="C477" s="37"/>
    </row>
  </sheetData>
  <mergeCells count="3">
    <mergeCell ref="A36:B36"/>
    <mergeCell ref="A4:D4"/>
    <mergeCell ref="A47:D47"/>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67" r:id="rId1"/>
  <rowBreaks count="1" manualBreakCount="1">
    <brk id="4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H94"/>
  <sheetViews>
    <sheetView showGridLines="0" view="pageBreakPreview" zoomScale="75" zoomScaleNormal="75" zoomScaleSheetLayoutView="75" workbookViewId="0" topLeftCell="A1">
      <selection activeCell="B4" sqref="B4"/>
    </sheetView>
  </sheetViews>
  <sheetFormatPr defaultColWidth="10.75390625" defaultRowHeight="25.5" customHeight="1"/>
  <cols>
    <col min="1" max="1" width="4.00390625" style="8" customWidth="1"/>
    <col min="2" max="2" width="92.375" style="8" customWidth="1"/>
    <col min="3" max="3" width="7.00390625" style="8" customWidth="1"/>
    <col min="4" max="4" width="15.25390625" style="14" customWidth="1"/>
    <col min="5" max="5" width="13.25390625" style="8" customWidth="1"/>
    <col min="6" max="6" width="12.00390625" style="8" customWidth="1"/>
    <col min="7" max="16384" width="10.75390625" style="8" customWidth="1"/>
  </cols>
  <sheetData>
    <row r="1" spans="1:4" s="3" customFormat="1" ht="30" customHeight="1">
      <c r="A1" s="87" t="s">
        <v>463</v>
      </c>
      <c r="B1" s="2"/>
      <c r="C1" s="2"/>
      <c r="D1" s="38"/>
    </row>
    <row r="2" spans="1:4" s="3" customFormat="1" ht="30" customHeight="1">
      <c r="A2" s="87"/>
      <c r="B2" s="2"/>
      <c r="C2" s="2"/>
      <c r="D2" s="38"/>
    </row>
    <row r="3" ht="17.25" customHeight="1">
      <c r="E3" s="12"/>
    </row>
    <row r="4" spans="1:5" ht="21" customHeight="1">
      <c r="A4" s="41" t="s">
        <v>52</v>
      </c>
      <c r="B4" s="40"/>
      <c r="C4" s="40"/>
      <c r="D4" s="39"/>
      <c r="E4" s="12"/>
    </row>
    <row r="5" spans="1:8" ht="35.25" customHeight="1" thickBot="1">
      <c r="A5" s="315"/>
      <c r="B5" s="156"/>
      <c r="C5" s="316"/>
      <c r="D5" s="92" t="s">
        <v>470</v>
      </c>
      <c r="E5" s="93" t="s">
        <v>613</v>
      </c>
      <c r="G5" s="57"/>
      <c r="H5" s="57"/>
    </row>
    <row r="6" spans="1:5" ht="22.5" customHeight="1">
      <c r="A6" s="281" t="s">
        <v>409</v>
      </c>
      <c r="B6" s="282"/>
      <c r="C6" s="282"/>
      <c r="D6" s="194">
        <v>2212</v>
      </c>
      <c r="E6" s="195">
        <v>1582</v>
      </c>
    </row>
    <row r="7" spans="1:8" ht="22.5" customHeight="1">
      <c r="A7" s="57" t="s">
        <v>498</v>
      </c>
      <c r="B7" s="157"/>
      <c r="C7" s="157"/>
      <c r="D7" s="194"/>
      <c r="E7" s="195"/>
      <c r="F7" s="57"/>
      <c r="G7" s="57"/>
      <c r="H7" s="57"/>
    </row>
    <row r="8" spans="1:8" ht="36" customHeight="1">
      <c r="A8" s="57"/>
      <c r="B8" s="845" t="s">
        <v>119</v>
      </c>
      <c r="C8" s="845"/>
      <c r="D8" s="874" t="s">
        <v>490</v>
      </c>
      <c r="E8" s="195">
        <v>-25</v>
      </c>
      <c r="F8" s="57"/>
      <c r="G8" s="57"/>
      <c r="H8" s="57"/>
    </row>
    <row r="9" spans="1:8" ht="17.25" customHeight="1">
      <c r="A9" s="57"/>
      <c r="B9" s="993" t="s">
        <v>349</v>
      </c>
      <c r="C9" s="993"/>
      <c r="D9" s="194">
        <v>-2</v>
      </c>
      <c r="E9" s="195">
        <v>-1</v>
      </c>
      <c r="F9" s="57"/>
      <c r="G9" s="57"/>
      <c r="H9" s="57"/>
    </row>
    <row r="10" spans="1:8" ht="21" customHeight="1">
      <c r="A10" s="57"/>
      <c r="B10" s="993" t="s">
        <v>494</v>
      </c>
      <c r="C10" s="993"/>
      <c r="D10" s="194">
        <v>7</v>
      </c>
      <c r="E10" s="195">
        <v>-4</v>
      </c>
      <c r="F10" s="57"/>
      <c r="G10" s="57"/>
      <c r="H10" s="57"/>
    </row>
    <row r="11" spans="1:8" ht="18.75" customHeight="1">
      <c r="A11" s="57"/>
      <c r="B11" s="127" t="s">
        <v>337</v>
      </c>
      <c r="C11" s="57"/>
      <c r="D11" s="194">
        <v>-359</v>
      </c>
      <c r="E11" s="195">
        <v>377</v>
      </c>
      <c r="F11" s="57"/>
      <c r="G11" s="57"/>
      <c r="H11" s="57"/>
    </row>
    <row r="12" spans="1:8" ht="18.75" customHeight="1">
      <c r="A12" s="57"/>
      <c r="B12" s="157" t="s">
        <v>338</v>
      </c>
      <c r="C12" s="57"/>
      <c r="D12" s="194">
        <v>-74</v>
      </c>
      <c r="E12" s="195">
        <v>65</v>
      </c>
      <c r="F12" s="57"/>
      <c r="G12" s="57"/>
      <c r="H12" s="57"/>
    </row>
    <row r="13" spans="1:8" ht="18.75" customHeight="1">
      <c r="A13" s="57"/>
      <c r="B13" s="127" t="s">
        <v>427</v>
      </c>
      <c r="C13" s="157"/>
      <c r="D13" s="194">
        <v>-399</v>
      </c>
      <c r="E13" s="195">
        <v>-380</v>
      </c>
      <c r="F13" s="57"/>
      <c r="G13" s="57"/>
      <c r="H13" s="57"/>
    </row>
    <row r="14" spans="1:8" ht="18.75" customHeight="1">
      <c r="A14" s="57"/>
      <c r="B14" s="127" t="s">
        <v>242</v>
      </c>
      <c r="C14" s="157"/>
      <c r="D14" s="194">
        <v>-167</v>
      </c>
      <c r="E14" s="352" t="s">
        <v>490</v>
      </c>
      <c r="F14" s="57"/>
      <c r="G14" s="57"/>
      <c r="H14" s="57"/>
    </row>
    <row r="15" spans="1:8" ht="18.75" customHeight="1">
      <c r="A15" s="57"/>
      <c r="B15" s="127" t="s">
        <v>72</v>
      </c>
      <c r="C15" s="157"/>
      <c r="D15" s="194">
        <v>336</v>
      </c>
      <c r="E15" s="195">
        <v>55</v>
      </c>
      <c r="F15" s="57"/>
      <c r="G15" s="57"/>
      <c r="H15" s="57"/>
    </row>
    <row r="16" spans="1:8" ht="18.75" customHeight="1">
      <c r="A16" s="57"/>
      <c r="B16" s="127" t="s">
        <v>514</v>
      </c>
      <c r="C16" s="157"/>
      <c r="D16" s="194">
        <v>15</v>
      </c>
      <c r="E16" s="195">
        <v>15</v>
      </c>
      <c r="F16" s="57"/>
      <c r="G16" s="57"/>
      <c r="H16" s="57"/>
    </row>
    <row r="17" spans="1:8" ht="18.75" customHeight="1">
      <c r="A17" s="57"/>
      <c r="B17" s="127" t="s">
        <v>583</v>
      </c>
      <c r="C17" s="157"/>
      <c r="D17" s="194"/>
      <c r="E17" s="195"/>
      <c r="F17" s="57"/>
      <c r="G17" s="57"/>
      <c r="H17" s="57"/>
    </row>
    <row r="18" spans="1:8" ht="18.75" customHeight="1">
      <c r="A18" s="57"/>
      <c r="B18" s="317" t="s">
        <v>561</v>
      </c>
      <c r="D18" s="194">
        <v>6</v>
      </c>
      <c r="E18" s="195">
        <v>0</v>
      </c>
      <c r="F18" s="57"/>
      <c r="G18" s="57"/>
      <c r="H18" s="57"/>
    </row>
    <row r="19" spans="1:8" ht="18.75" customHeight="1">
      <c r="A19" s="57"/>
      <c r="B19" s="317" t="s">
        <v>533</v>
      </c>
      <c r="D19" s="212">
        <v>0</v>
      </c>
      <c r="E19" s="213">
        <v>3</v>
      </c>
      <c r="F19" s="57"/>
      <c r="G19" s="57"/>
      <c r="H19" s="57"/>
    </row>
    <row r="20" spans="1:8" ht="36.75" customHeight="1">
      <c r="A20" s="57"/>
      <c r="B20" s="845" t="s">
        <v>672</v>
      </c>
      <c r="D20" s="212">
        <v>7</v>
      </c>
      <c r="E20" s="352" t="s">
        <v>490</v>
      </c>
      <c r="F20" s="57"/>
      <c r="G20" s="57"/>
      <c r="H20" s="57"/>
    </row>
    <row r="21" spans="1:8" ht="7.5" customHeight="1">
      <c r="A21" s="57"/>
      <c r="B21" s="57"/>
      <c r="C21" s="57"/>
      <c r="D21" s="212"/>
      <c r="E21" s="118"/>
      <c r="F21" s="57"/>
      <c r="G21" s="57"/>
      <c r="H21" s="57"/>
    </row>
    <row r="22" spans="1:8" ht="22.5" customHeight="1">
      <c r="A22" s="861" t="s">
        <v>428</v>
      </c>
      <c r="B22" s="182"/>
      <c r="C22" s="182"/>
      <c r="D22" s="862">
        <f>SUM(D6:D21)</f>
        <v>1582</v>
      </c>
      <c r="E22" s="863">
        <f>SUM(E6:E19)</f>
        <v>1687</v>
      </c>
      <c r="F22" s="57"/>
      <c r="G22" s="57"/>
      <c r="H22" s="57"/>
    </row>
    <row r="23" spans="1:8" ht="22.5" customHeight="1">
      <c r="A23" s="226" t="s">
        <v>534</v>
      </c>
      <c r="B23" s="144"/>
      <c r="C23" s="144"/>
      <c r="D23" s="198">
        <v>10301</v>
      </c>
      <c r="E23" s="199">
        <v>8614</v>
      </c>
      <c r="F23" s="57"/>
      <c r="G23" s="57"/>
      <c r="H23" s="57"/>
    </row>
    <row r="24" spans="1:5" ht="9" customHeight="1">
      <c r="A24" s="127"/>
      <c r="B24" s="157"/>
      <c r="C24" s="157"/>
      <c r="D24" s="194"/>
      <c r="E24" s="195"/>
    </row>
    <row r="25" spans="1:8" ht="22.5" customHeight="1" thickBot="1">
      <c r="A25" s="200" t="s">
        <v>207</v>
      </c>
      <c r="B25" s="156"/>
      <c r="C25" s="156"/>
      <c r="D25" s="201">
        <f>+D22+D23</f>
        <v>11883</v>
      </c>
      <c r="E25" s="202">
        <f>+E22+E23</f>
        <v>10301</v>
      </c>
      <c r="G25" s="57"/>
      <c r="H25" s="57"/>
    </row>
    <row r="26" spans="1:5" ht="12" customHeight="1">
      <c r="A26" s="196"/>
      <c r="B26" s="157"/>
      <c r="C26" s="157"/>
      <c r="D26" s="209"/>
      <c r="E26" s="210"/>
    </row>
    <row r="27" spans="1:8" ht="30" customHeight="1">
      <c r="A27" s="197" t="s">
        <v>208</v>
      </c>
      <c r="B27" s="144"/>
      <c r="C27" s="144"/>
      <c r="D27" s="244"/>
      <c r="E27" s="245"/>
      <c r="F27" s="57"/>
      <c r="G27" s="57"/>
      <c r="H27" s="57"/>
    </row>
    <row r="28" spans="1:8" ht="22.5" customHeight="1">
      <c r="A28" s="127" t="s">
        <v>648</v>
      </c>
      <c r="B28" s="157"/>
      <c r="C28" s="157"/>
      <c r="D28" s="209"/>
      <c r="E28" s="57"/>
      <c r="F28" s="57"/>
      <c r="G28" s="57"/>
      <c r="H28" s="57"/>
    </row>
    <row r="29" spans="1:8" ht="18.75" customHeight="1">
      <c r="A29" s="196"/>
      <c r="B29" s="157" t="s">
        <v>596</v>
      </c>
      <c r="C29" s="157"/>
      <c r="D29" s="194">
        <v>5813</v>
      </c>
      <c r="E29" s="195">
        <v>5132</v>
      </c>
      <c r="F29" s="57"/>
      <c r="G29" s="57"/>
      <c r="H29" s="57"/>
    </row>
    <row r="30" spans="1:5" ht="18.75" customHeight="1">
      <c r="A30" s="196"/>
      <c r="B30" s="157" t="s">
        <v>19</v>
      </c>
      <c r="C30" s="157"/>
      <c r="D30" s="194"/>
      <c r="E30" s="195"/>
    </row>
    <row r="31" spans="1:8" ht="18.75" customHeight="1">
      <c r="A31" s="196"/>
      <c r="B31" s="317" t="s">
        <v>263</v>
      </c>
      <c r="D31" s="194">
        <v>230</v>
      </c>
      <c r="E31" s="195">
        <v>245</v>
      </c>
      <c r="G31" s="57"/>
      <c r="H31" s="57"/>
    </row>
    <row r="32" spans="1:5" ht="18.75" customHeight="1">
      <c r="A32" s="196"/>
      <c r="B32" s="317" t="s">
        <v>264</v>
      </c>
      <c r="D32" s="194">
        <v>1153</v>
      </c>
      <c r="E32" s="195">
        <v>1153</v>
      </c>
    </row>
    <row r="33" spans="1:8" ht="18.75" customHeight="1">
      <c r="A33" s="226"/>
      <c r="B33" s="144" t="s">
        <v>615</v>
      </c>
      <c r="C33" s="144"/>
      <c r="D33" s="198">
        <v>292</v>
      </c>
      <c r="E33" s="199">
        <v>303</v>
      </c>
      <c r="F33" s="57"/>
      <c r="G33" s="57"/>
      <c r="H33" s="57"/>
    </row>
    <row r="34" spans="1:8" ht="18.75" customHeight="1">
      <c r="A34" s="127"/>
      <c r="B34" s="157"/>
      <c r="C34" s="157"/>
      <c r="D34" s="194">
        <f>SUM(D29:D33)</f>
        <v>7488</v>
      </c>
      <c r="E34" s="195">
        <f>SUM(E29:E33)</f>
        <v>6833</v>
      </c>
      <c r="F34" s="57"/>
      <c r="G34" s="57"/>
      <c r="H34" s="57"/>
    </row>
    <row r="35" spans="1:8" ht="22.5" customHeight="1">
      <c r="A35" s="127" t="s">
        <v>265</v>
      </c>
      <c r="B35" s="157"/>
      <c r="C35" s="157"/>
      <c r="D35" s="194">
        <v>3360</v>
      </c>
      <c r="E35" s="195">
        <v>3418</v>
      </c>
      <c r="F35" s="57"/>
      <c r="G35" s="57"/>
      <c r="H35" s="57"/>
    </row>
    <row r="36" spans="1:8" ht="18.75" customHeight="1">
      <c r="A36" s="127" t="s">
        <v>17</v>
      </c>
      <c r="B36" s="157"/>
      <c r="C36" s="157"/>
      <c r="D36" s="194"/>
      <c r="E36" s="195"/>
      <c r="F36" s="57"/>
      <c r="G36" s="57"/>
      <c r="H36" s="57"/>
    </row>
    <row r="37" spans="1:8" ht="18.75" customHeight="1">
      <c r="A37" s="127"/>
      <c r="B37" s="157" t="s">
        <v>263</v>
      </c>
      <c r="C37" s="57"/>
      <c r="D37" s="194">
        <v>2637</v>
      </c>
      <c r="E37" s="195">
        <v>2070</v>
      </c>
      <c r="F37" s="57"/>
      <c r="G37" s="57"/>
      <c r="H37" s="57"/>
    </row>
    <row r="38" spans="1:8" ht="18.75" customHeight="1">
      <c r="A38" s="127"/>
      <c r="B38" s="157" t="s">
        <v>264</v>
      </c>
      <c r="C38" s="57"/>
      <c r="D38" s="194">
        <v>172</v>
      </c>
      <c r="E38" s="195">
        <v>172</v>
      </c>
      <c r="F38" s="57"/>
      <c r="G38" s="57"/>
      <c r="H38" s="57"/>
    </row>
    <row r="39" spans="1:8" ht="18.75" customHeight="1">
      <c r="A39" s="127" t="s">
        <v>120</v>
      </c>
      <c r="B39" s="157"/>
      <c r="C39" s="157"/>
      <c r="D39" s="194"/>
      <c r="E39" s="195"/>
      <c r="F39" s="57"/>
      <c r="G39" s="57"/>
      <c r="H39" s="57"/>
    </row>
    <row r="40" spans="1:8" ht="18.75" customHeight="1">
      <c r="A40" s="127"/>
      <c r="B40" s="157" t="s">
        <v>243</v>
      </c>
      <c r="C40" s="57"/>
      <c r="D40" s="194">
        <v>-1542</v>
      </c>
      <c r="E40" s="195">
        <v>-1724</v>
      </c>
      <c r="F40" s="57"/>
      <c r="G40" s="57"/>
      <c r="H40" s="57"/>
    </row>
    <row r="41" spans="1:8" ht="18.75" customHeight="1">
      <c r="A41" s="127"/>
      <c r="B41" s="157" t="s">
        <v>266</v>
      </c>
      <c r="C41" s="57"/>
      <c r="D41" s="194">
        <v>-232</v>
      </c>
      <c r="E41" s="195">
        <v>-468</v>
      </c>
      <c r="F41" s="57"/>
      <c r="G41" s="57"/>
      <c r="H41" s="57"/>
    </row>
    <row r="42" spans="1:8" ht="9" customHeight="1">
      <c r="A42" s="106"/>
      <c r="B42" s="144"/>
      <c r="C42" s="144"/>
      <c r="D42" s="198"/>
      <c r="E42" s="199"/>
      <c r="F42" s="57"/>
      <c r="G42" s="57"/>
      <c r="H42" s="57"/>
    </row>
    <row r="43" spans="1:8" ht="22.5" customHeight="1" thickBot="1">
      <c r="A43" s="200" t="s">
        <v>207</v>
      </c>
      <c r="B43" s="156"/>
      <c r="C43" s="156"/>
      <c r="D43" s="201">
        <f>SUM(D34:D42)</f>
        <v>11883</v>
      </c>
      <c r="E43" s="202">
        <f>SUM(E34:E42)</f>
        <v>10301</v>
      </c>
      <c r="F43" s="57"/>
      <c r="G43" s="57"/>
      <c r="H43" s="57"/>
    </row>
    <row r="44" spans="1:8" ht="6" customHeight="1">
      <c r="A44" s="196"/>
      <c r="B44" s="157"/>
      <c r="C44" s="157"/>
      <c r="D44" s="280"/>
      <c r="E44" s="246"/>
      <c r="F44" s="57"/>
      <c r="G44" s="57"/>
      <c r="H44" s="57"/>
    </row>
    <row r="45" spans="3:8" ht="20.25" customHeight="1">
      <c r="C45" s="282"/>
      <c r="D45" s="283"/>
      <c r="E45" s="258"/>
      <c r="F45" s="120"/>
      <c r="G45" s="57"/>
      <c r="H45" s="57"/>
    </row>
    <row r="46" spans="1:8" ht="25.5" customHeight="1">
      <c r="A46" s="281"/>
      <c r="B46" s="282"/>
      <c r="C46" s="282"/>
      <c r="D46" s="283"/>
      <c r="E46" s="258"/>
      <c r="F46" s="120"/>
      <c r="G46" s="57"/>
      <c r="H46" s="57"/>
    </row>
    <row r="47" spans="1:8" ht="6.75" customHeight="1">
      <c r="A47" s="120"/>
      <c r="B47" s="120"/>
      <c r="C47" s="120"/>
      <c r="D47" s="284"/>
      <c r="E47" s="284"/>
      <c r="F47" s="120"/>
      <c r="G47" s="57"/>
      <c r="H47" s="57"/>
    </row>
    <row r="48" spans="1:8" ht="51" customHeight="1">
      <c r="A48" s="308"/>
      <c r="B48" s="301"/>
      <c r="C48" s="301"/>
      <c r="D48" s="301"/>
      <c r="E48" s="301"/>
      <c r="F48" s="301"/>
      <c r="G48" s="301"/>
      <c r="H48" s="301"/>
    </row>
    <row r="49" spans="1:8" ht="25.5" customHeight="1">
      <c r="A49" s="285"/>
      <c r="B49" s="57"/>
      <c r="C49" s="57"/>
      <c r="D49" s="57"/>
      <c r="E49" s="57"/>
      <c r="F49" s="97"/>
      <c r="G49" s="97"/>
      <c r="H49" s="97"/>
    </row>
    <row r="50" spans="1:8" ht="25.5" customHeight="1">
      <c r="A50" s="286"/>
      <c r="B50" s="286"/>
      <c r="C50" s="57"/>
      <c r="D50" s="57"/>
      <c r="E50" s="287"/>
      <c r="F50" s="113"/>
      <c r="G50" s="97"/>
      <c r="H50" s="97"/>
    </row>
    <row r="51" spans="1:8" ht="25.5" customHeight="1">
      <c r="A51" s="57"/>
      <c r="B51" s="57"/>
      <c r="C51" s="57"/>
      <c r="D51" s="57"/>
      <c r="E51" s="57"/>
      <c r="F51" s="192"/>
      <c r="G51" s="57"/>
      <c r="H51" s="57"/>
    </row>
    <row r="52" spans="1:8" ht="25.5" customHeight="1">
      <c r="A52" s="301"/>
      <c r="B52" s="301"/>
      <c r="C52" s="301"/>
      <c r="D52" s="301"/>
      <c r="E52" s="301"/>
      <c r="F52" s="308"/>
      <c r="G52" s="301"/>
      <c r="H52" s="301"/>
    </row>
    <row r="53" spans="1:8" ht="25.5" customHeight="1">
      <c r="A53" s="57"/>
      <c r="B53" s="187"/>
      <c r="C53" s="57"/>
      <c r="D53" s="57"/>
      <c r="E53" s="57"/>
      <c r="F53" s="192"/>
      <c r="G53" s="57"/>
      <c r="H53" s="57"/>
    </row>
    <row r="54" spans="1:8" ht="48" customHeight="1">
      <c r="A54" s="301"/>
      <c r="B54" s="301"/>
      <c r="C54" s="301"/>
      <c r="D54" s="308"/>
      <c r="E54" s="301"/>
      <c r="F54" s="301"/>
      <c r="G54" s="301"/>
      <c r="H54" s="301"/>
    </row>
    <row r="55" spans="1:8" ht="25.5" customHeight="1">
      <c r="A55" s="57"/>
      <c r="B55" s="57"/>
      <c r="C55" s="57"/>
      <c r="D55" s="192"/>
      <c r="E55" s="57"/>
      <c r="F55" s="57"/>
      <c r="G55" s="57"/>
      <c r="H55" s="57"/>
    </row>
    <row r="56" spans="1:8" ht="48" customHeight="1">
      <c r="A56" s="57"/>
      <c r="B56" s="301"/>
      <c r="C56" s="301"/>
      <c r="D56" s="308"/>
      <c r="E56" s="301"/>
      <c r="F56" s="301"/>
      <c r="G56" s="301"/>
      <c r="H56" s="301"/>
    </row>
    <row r="57" spans="1:8" ht="25.5" customHeight="1">
      <c r="A57" s="57"/>
      <c r="B57" s="57"/>
      <c r="C57" s="57"/>
      <c r="D57" s="192"/>
      <c r="E57" s="57"/>
      <c r="F57" s="57"/>
      <c r="G57" s="57"/>
      <c r="H57" s="57"/>
    </row>
    <row r="58" spans="1:8" ht="25.5" customHeight="1">
      <c r="A58" s="57"/>
      <c r="B58" s="301"/>
      <c r="C58" s="301"/>
      <c r="D58" s="308"/>
      <c r="E58" s="301"/>
      <c r="F58" s="301"/>
      <c r="G58" s="301"/>
      <c r="H58" s="301"/>
    </row>
    <row r="59" spans="1:8" ht="25.5" customHeight="1">
      <c r="A59" s="57"/>
      <c r="B59" s="57"/>
      <c r="C59" s="57"/>
      <c r="D59" s="192"/>
      <c r="E59" s="57"/>
      <c r="F59" s="57"/>
      <c r="G59" s="57"/>
      <c r="H59" s="57"/>
    </row>
    <row r="60" spans="1:8" ht="25.5" customHeight="1">
      <c r="A60" s="57"/>
      <c r="B60" s="301"/>
      <c r="C60" s="301"/>
      <c r="D60" s="301"/>
      <c r="E60" s="301"/>
      <c r="F60" s="301"/>
      <c r="G60" s="301"/>
      <c r="H60" s="301"/>
    </row>
    <row r="61" spans="1:8" ht="25.5" customHeight="1">
      <c r="A61" s="192"/>
      <c r="B61" s="57"/>
      <c r="C61" s="57"/>
      <c r="D61" s="57"/>
      <c r="E61" s="57"/>
      <c r="F61" s="57"/>
      <c r="G61" s="57"/>
      <c r="H61" s="57"/>
    </row>
    <row r="62" spans="1:8" ht="54" customHeight="1">
      <c r="A62" s="301"/>
      <c r="B62" s="301"/>
      <c r="C62" s="301"/>
      <c r="D62" s="301"/>
      <c r="E62" s="301"/>
      <c r="F62" s="301"/>
      <c r="G62" s="301"/>
      <c r="H62" s="301"/>
    </row>
    <row r="63" spans="1:4" ht="25.5" customHeight="1">
      <c r="A63" s="14"/>
      <c r="D63" s="8"/>
    </row>
    <row r="64" spans="1:4" ht="25.5" customHeight="1">
      <c r="A64" s="14"/>
      <c r="D64" s="8"/>
    </row>
    <row r="65" ht="25.5" customHeight="1">
      <c r="D65" s="8"/>
    </row>
    <row r="66" ht="25.5" customHeight="1">
      <c r="D66" s="8"/>
    </row>
    <row r="67" ht="25.5" customHeight="1">
      <c r="D67" s="8"/>
    </row>
    <row r="68" ht="25.5" customHeight="1">
      <c r="D68" s="8"/>
    </row>
    <row r="69" ht="25.5" customHeight="1">
      <c r="D69" s="8"/>
    </row>
    <row r="70" ht="25.5" customHeight="1">
      <c r="D70" s="8"/>
    </row>
    <row r="71" ht="25.5" customHeight="1">
      <c r="D71" s="8"/>
    </row>
    <row r="72" ht="25.5" customHeight="1">
      <c r="D72" s="8"/>
    </row>
    <row r="73" ht="25.5" customHeight="1">
      <c r="D73" s="8"/>
    </row>
    <row r="74" ht="25.5" customHeight="1">
      <c r="D74" s="8"/>
    </row>
    <row r="75" ht="25.5" customHeight="1">
      <c r="D75" s="8"/>
    </row>
    <row r="76" ht="25.5" customHeight="1">
      <c r="D76" s="8"/>
    </row>
    <row r="77" ht="25.5" customHeight="1">
      <c r="D77" s="8"/>
    </row>
    <row r="78" ht="25.5" customHeight="1">
      <c r="D78" s="8"/>
    </row>
    <row r="79" ht="25.5" customHeight="1">
      <c r="D79" s="8"/>
    </row>
    <row r="80" ht="25.5" customHeight="1">
      <c r="D80" s="8"/>
    </row>
    <row r="81" ht="25.5" customHeight="1">
      <c r="D81" s="8"/>
    </row>
    <row r="82" ht="25.5" customHeight="1">
      <c r="D82" s="8"/>
    </row>
    <row r="83" ht="25.5" customHeight="1">
      <c r="D83" s="8"/>
    </row>
    <row r="84" ht="25.5" customHeight="1">
      <c r="D84" s="8"/>
    </row>
    <row r="85" ht="25.5" customHeight="1">
      <c r="D85" s="8"/>
    </row>
    <row r="86" ht="25.5" customHeight="1">
      <c r="D86" s="8"/>
    </row>
    <row r="87" ht="25.5" customHeight="1">
      <c r="D87" s="8"/>
    </row>
    <row r="88" ht="25.5" customHeight="1">
      <c r="D88" s="8"/>
    </row>
    <row r="89" ht="25.5" customHeight="1">
      <c r="D89" s="8"/>
    </row>
    <row r="90" ht="25.5" customHeight="1">
      <c r="D90" s="8"/>
    </row>
    <row r="91" ht="25.5" customHeight="1">
      <c r="D91" s="8"/>
    </row>
    <row r="92" ht="25.5" customHeight="1">
      <c r="D92" s="8"/>
    </row>
    <row r="93" ht="25.5" customHeight="1">
      <c r="D93" s="8"/>
    </row>
    <row r="94" ht="25.5" customHeight="1">
      <c r="D94" s="8"/>
    </row>
  </sheetData>
  <mergeCells count="2">
    <mergeCell ref="B9:C9"/>
    <mergeCell ref="B10:C10"/>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H68"/>
  <sheetViews>
    <sheetView showGridLines="0" view="pageBreakPreview" zoomScale="75" zoomScaleNormal="50" zoomScaleSheetLayoutView="75" workbookViewId="0" topLeftCell="A1">
      <selection activeCell="B4" sqref="B4"/>
    </sheetView>
  </sheetViews>
  <sheetFormatPr defaultColWidth="10.75390625" defaultRowHeight="25.5" customHeight="1"/>
  <cols>
    <col min="1" max="1" width="4.00390625" style="8" customWidth="1"/>
    <col min="2" max="2" width="100.875" style="8" customWidth="1"/>
    <col min="3" max="3" width="10.00390625" style="8" customWidth="1"/>
    <col min="4" max="4" width="15.25390625" style="14" customWidth="1"/>
    <col min="5" max="5" width="13.25390625" style="8" customWidth="1"/>
    <col min="6" max="6" width="12.00390625" style="8" customWidth="1"/>
    <col min="7" max="16384" width="10.75390625" style="8" customWidth="1"/>
  </cols>
  <sheetData>
    <row r="1" spans="1:4" s="3" customFormat="1" ht="30" customHeight="1">
      <c r="A1" s="87" t="s">
        <v>463</v>
      </c>
      <c r="B1" s="2"/>
      <c r="C1" s="2"/>
      <c r="D1" s="38"/>
    </row>
    <row r="2" spans="1:4" s="3" customFormat="1" ht="30" customHeight="1">
      <c r="A2" s="87"/>
      <c r="B2" s="2"/>
      <c r="C2" s="2"/>
      <c r="D2" s="38"/>
    </row>
    <row r="3" ht="17.25" customHeight="1">
      <c r="E3" s="12"/>
    </row>
    <row r="4" spans="1:5" ht="21" customHeight="1">
      <c r="A4" s="14" t="s">
        <v>629</v>
      </c>
      <c r="D4" s="39"/>
      <c r="E4" s="12"/>
    </row>
    <row r="5" spans="1:8" ht="21.75" customHeight="1" thickBot="1">
      <c r="A5" s="114"/>
      <c r="B5" s="156"/>
      <c r="C5" s="156"/>
      <c r="D5" s="178" t="s">
        <v>470</v>
      </c>
      <c r="E5" s="93" t="s">
        <v>613</v>
      </c>
      <c r="G5" s="57"/>
      <c r="H5" s="57"/>
    </row>
    <row r="6" spans="1:5" ht="21.75" customHeight="1">
      <c r="A6" s="127" t="s">
        <v>630</v>
      </c>
      <c r="B6" s="157"/>
      <c r="C6" s="157"/>
      <c r="D6" s="194">
        <v>183130</v>
      </c>
      <c r="E6" s="195">
        <v>174231</v>
      </c>
    </row>
    <row r="7" spans="1:8" ht="21.75" customHeight="1">
      <c r="A7" s="127" t="s">
        <v>18</v>
      </c>
      <c r="B7" s="157"/>
      <c r="C7" s="157"/>
      <c r="D7" s="194"/>
      <c r="E7" s="195"/>
      <c r="F7" s="57"/>
      <c r="G7" s="57"/>
      <c r="H7" s="57"/>
    </row>
    <row r="8" spans="1:8" ht="21.75" customHeight="1">
      <c r="A8" s="196"/>
      <c r="B8" s="157" t="s">
        <v>172</v>
      </c>
      <c r="C8" s="157"/>
      <c r="D8" s="194">
        <v>-177642</v>
      </c>
      <c r="E8" s="195">
        <v>-169037</v>
      </c>
      <c r="F8" s="57"/>
      <c r="G8" s="57"/>
      <c r="H8" s="57"/>
    </row>
    <row r="9" spans="1:8" ht="21.75" customHeight="1">
      <c r="A9" s="197"/>
      <c r="B9" s="144" t="s">
        <v>631</v>
      </c>
      <c r="C9" s="144"/>
      <c r="D9" s="198">
        <v>6395</v>
      </c>
      <c r="E9" s="199">
        <v>5107</v>
      </c>
      <c r="F9" s="57"/>
      <c r="G9" s="57"/>
      <c r="H9" s="57"/>
    </row>
    <row r="10" spans="1:8" ht="21.75" customHeight="1">
      <c r="A10" s="197"/>
      <c r="B10" s="144"/>
      <c r="C10" s="144"/>
      <c r="D10" s="198">
        <f>SUM(D8:D9)</f>
        <v>-171247</v>
      </c>
      <c r="E10" s="199">
        <f>SUM(E8:E9)</f>
        <v>-163930</v>
      </c>
      <c r="F10" s="57"/>
      <c r="G10" s="57"/>
      <c r="H10" s="57"/>
    </row>
    <row r="11" spans="1:8" ht="21.75" customHeight="1">
      <c r="A11" s="196"/>
      <c r="B11" s="157"/>
      <c r="C11" s="157"/>
      <c r="D11" s="194"/>
      <c r="E11" s="195"/>
      <c r="F11" s="57"/>
      <c r="G11" s="57"/>
      <c r="H11" s="57"/>
    </row>
    <row r="12" spans="1:8" ht="21.75" customHeight="1" thickBot="1">
      <c r="A12" s="114" t="s">
        <v>632</v>
      </c>
      <c r="B12" s="156"/>
      <c r="C12" s="156"/>
      <c r="D12" s="201">
        <f>D6+D10</f>
        <v>11883</v>
      </c>
      <c r="E12" s="202">
        <f>E6+E10</f>
        <v>10301</v>
      </c>
      <c r="F12" s="57"/>
      <c r="G12" s="57"/>
      <c r="H12" s="57"/>
    </row>
    <row r="13" spans="1:8" ht="21.75" customHeight="1">
      <c r="A13" s="196"/>
      <c r="B13" s="157"/>
      <c r="C13" s="157"/>
      <c r="D13" s="203"/>
      <c r="E13" s="204"/>
      <c r="F13" s="57"/>
      <c r="G13" s="57"/>
      <c r="H13" s="57"/>
    </row>
    <row r="14" spans="1:8" ht="21.75" customHeight="1">
      <c r="A14" s="127" t="s">
        <v>633</v>
      </c>
      <c r="B14" s="157"/>
      <c r="C14" s="157"/>
      <c r="D14" s="194">
        <v>122</v>
      </c>
      <c r="E14" s="195">
        <v>119</v>
      </c>
      <c r="F14" s="57"/>
      <c r="G14" s="57"/>
      <c r="H14" s="57"/>
    </row>
    <row r="15" spans="1:8" ht="21.75" customHeight="1">
      <c r="A15" s="127" t="s">
        <v>634</v>
      </c>
      <c r="B15" s="157"/>
      <c r="C15" s="157"/>
      <c r="D15" s="194">
        <v>1822</v>
      </c>
      <c r="E15" s="195">
        <v>1564</v>
      </c>
      <c r="F15" s="57"/>
      <c r="G15" s="57"/>
      <c r="H15" s="57"/>
    </row>
    <row r="16" spans="1:8" ht="21.75" customHeight="1">
      <c r="A16" s="127" t="s">
        <v>519</v>
      </c>
      <c r="B16" s="157"/>
      <c r="C16" s="157"/>
      <c r="D16" s="194">
        <v>3544</v>
      </c>
      <c r="E16" s="195">
        <v>3511</v>
      </c>
      <c r="F16" s="57"/>
      <c r="G16" s="57"/>
      <c r="H16" s="57"/>
    </row>
    <row r="17" spans="1:8" ht="21.75" customHeight="1">
      <c r="A17" s="205" t="s">
        <v>161</v>
      </c>
      <c r="B17" s="206"/>
      <c r="C17" s="206"/>
      <c r="D17" s="207">
        <v>6395</v>
      </c>
      <c r="E17" s="208">
        <v>5107</v>
      </c>
      <c r="F17" s="57"/>
      <c r="G17" s="57"/>
      <c r="H17" s="57"/>
    </row>
    <row r="18" spans="1:8" ht="21.75" customHeight="1">
      <c r="A18" s="127"/>
      <c r="B18" s="157"/>
      <c r="C18" s="157"/>
      <c r="D18" s="194"/>
      <c r="E18" s="195"/>
      <c r="F18" s="57"/>
      <c r="G18" s="57"/>
      <c r="H18" s="57"/>
    </row>
    <row r="19" spans="1:8" ht="18.75" thickBot="1">
      <c r="A19" s="114" t="s">
        <v>535</v>
      </c>
      <c r="B19" s="156"/>
      <c r="C19" s="156"/>
      <c r="D19" s="201">
        <f>SUM(D14:D18)</f>
        <v>11883</v>
      </c>
      <c r="E19" s="202">
        <f>SUM(E14:E18)</f>
        <v>10301</v>
      </c>
      <c r="F19" s="57"/>
      <c r="G19" s="57"/>
      <c r="H19" s="57"/>
    </row>
    <row r="20" spans="1:8" ht="4.5" customHeight="1">
      <c r="A20" s="196"/>
      <c r="B20" s="157"/>
      <c r="C20" s="157"/>
      <c r="D20" s="209"/>
      <c r="E20" s="210"/>
      <c r="F20" s="57"/>
      <c r="G20" s="57"/>
      <c r="H20" s="57"/>
    </row>
    <row r="21" spans="1:8" ht="21.75" customHeight="1">
      <c r="A21" s="994" t="s">
        <v>545</v>
      </c>
      <c r="B21" s="972"/>
      <c r="C21" s="972"/>
      <c r="D21" s="972"/>
      <c r="E21" s="972"/>
      <c r="F21" s="57"/>
      <c r="G21" s="57"/>
      <c r="H21" s="57"/>
    </row>
    <row r="22" spans="1:8" ht="21.75" customHeight="1">
      <c r="A22" s="196"/>
      <c r="B22" s="157"/>
      <c r="C22" s="157"/>
      <c r="D22" s="209"/>
      <c r="E22" s="210"/>
      <c r="F22" s="57"/>
      <c r="G22" s="57"/>
      <c r="H22" s="57"/>
    </row>
    <row r="23" spans="1:8" ht="21.75" customHeight="1">
      <c r="A23" s="192" t="s">
        <v>673</v>
      </c>
      <c r="B23" s="57"/>
      <c r="C23" s="57"/>
      <c r="D23" s="192"/>
      <c r="E23" s="57"/>
      <c r="F23" s="57"/>
      <c r="G23" s="57"/>
      <c r="H23" s="57"/>
    </row>
    <row r="24" spans="1:8" ht="21.75" customHeight="1" thickBot="1">
      <c r="A24" s="114"/>
      <c r="B24" s="156"/>
      <c r="C24" s="156"/>
      <c r="D24" s="178">
        <v>2006</v>
      </c>
      <c r="E24" s="93">
        <v>2005</v>
      </c>
      <c r="F24" s="57"/>
      <c r="G24" s="57"/>
      <c r="H24" s="57"/>
    </row>
    <row r="25" spans="1:8" ht="21.75" customHeight="1">
      <c r="A25" s="127" t="s">
        <v>536</v>
      </c>
      <c r="B25" s="157"/>
      <c r="C25" s="157"/>
      <c r="D25" s="194" t="s">
        <v>205</v>
      </c>
      <c r="E25" s="211" t="s">
        <v>562</v>
      </c>
      <c r="F25" s="57"/>
      <c r="G25" s="57"/>
      <c r="H25" s="57"/>
    </row>
    <row r="26" spans="1:8" ht="21.75" customHeight="1" thickBot="1">
      <c r="A26" s="200" t="s">
        <v>537</v>
      </c>
      <c r="B26" s="156"/>
      <c r="C26" s="156"/>
      <c r="D26" s="201">
        <v>2444</v>
      </c>
      <c r="E26" s="202">
        <v>2387</v>
      </c>
      <c r="F26" s="57"/>
      <c r="G26" s="57"/>
      <c r="H26" s="57"/>
    </row>
    <row r="28" spans="1:2" ht="25.5" customHeight="1">
      <c r="A28" s="281"/>
      <c r="B28" s="282"/>
    </row>
    <row r="29" ht="25.5" customHeight="1">
      <c r="A29" s="88"/>
    </row>
    <row r="31" spans="1:8" ht="25.5" customHeight="1">
      <c r="A31" s="88"/>
      <c r="G31" s="57"/>
      <c r="H31" s="57"/>
    </row>
    <row r="33" spans="1:8" ht="25.5" customHeight="1">
      <c r="A33" s="57"/>
      <c r="B33" s="57"/>
      <c r="C33" s="57"/>
      <c r="D33" s="192"/>
      <c r="E33" s="57"/>
      <c r="F33" s="57"/>
      <c r="G33" s="57"/>
      <c r="H33" s="57"/>
    </row>
    <row r="34" spans="1:8" ht="25.5" customHeight="1">
      <c r="A34" s="57"/>
      <c r="B34" s="57"/>
      <c r="C34" s="57"/>
      <c r="D34" s="192"/>
      <c r="E34" s="57"/>
      <c r="F34" s="57"/>
      <c r="G34" s="57"/>
      <c r="H34" s="57"/>
    </row>
    <row r="35" spans="1:8" ht="25.5" customHeight="1">
      <c r="A35" s="57"/>
      <c r="B35" s="57"/>
      <c r="C35" s="57"/>
      <c r="D35" s="192"/>
      <c r="E35" s="57"/>
      <c r="F35" s="57"/>
      <c r="G35" s="57"/>
      <c r="H35" s="57"/>
    </row>
    <row r="37" spans="1:8" ht="25.5" customHeight="1">
      <c r="A37" s="88"/>
      <c r="G37" s="57"/>
      <c r="H37" s="57"/>
    </row>
    <row r="39" spans="1:8" ht="25.5" customHeight="1">
      <c r="A39" s="57"/>
      <c r="B39" s="57"/>
      <c r="C39" s="57"/>
      <c r="D39" s="192"/>
      <c r="E39" s="57"/>
      <c r="F39" s="57"/>
      <c r="G39" s="57"/>
      <c r="H39" s="57"/>
    </row>
    <row r="40" spans="1:8" ht="25.5" customHeight="1">
      <c r="A40" s="57"/>
      <c r="B40" s="57"/>
      <c r="C40" s="57"/>
      <c r="D40" s="192"/>
      <c r="E40" s="57"/>
      <c r="F40" s="57"/>
      <c r="G40" s="57"/>
      <c r="H40" s="57"/>
    </row>
    <row r="41" spans="1:8" ht="25.5" customHeight="1">
      <c r="A41" s="57"/>
      <c r="B41" s="57"/>
      <c r="C41" s="57"/>
      <c r="D41" s="192"/>
      <c r="E41" s="57"/>
      <c r="F41" s="57"/>
      <c r="G41" s="57"/>
      <c r="H41" s="57"/>
    </row>
    <row r="42" spans="1:8" ht="25.5" customHeight="1">
      <c r="A42" s="57"/>
      <c r="B42" s="57"/>
      <c r="C42" s="57"/>
      <c r="D42" s="192"/>
      <c r="E42" s="57"/>
      <c r="F42" s="57"/>
      <c r="G42" s="57"/>
      <c r="H42" s="57"/>
    </row>
    <row r="43" spans="1:8" ht="25.5" customHeight="1">
      <c r="A43" s="57"/>
      <c r="B43" s="57"/>
      <c r="C43" s="57"/>
      <c r="D43" s="192"/>
      <c r="E43" s="57"/>
      <c r="F43" s="57"/>
      <c r="G43" s="57"/>
      <c r="H43" s="57"/>
    </row>
    <row r="44" spans="1:8" ht="25.5" customHeight="1">
      <c r="A44" s="57"/>
      <c r="B44" s="57"/>
      <c r="C44" s="57"/>
      <c r="D44" s="192"/>
      <c r="E44" s="57"/>
      <c r="F44" s="57"/>
      <c r="G44" s="57"/>
      <c r="H44" s="57"/>
    </row>
    <row r="45" spans="1:8" ht="25.5" customHeight="1">
      <c r="A45" s="57"/>
      <c r="B45" s="57"/>
      <c r="C45" s="57"/>
      <c r="D45" s="192"/>
      <c r="E45" s="57"/>
      <c r="F45" s="57"/>
      <c r="G45" s="57"/>
      <c r="H45" s="57"/>
    </row>
    <row r="46" spans="1:8" ht="25.5" customHeight="1">
      <c r="A46" s="57"/>
      <c r="B46" s="57"/>
      <c r="C46" s="57"/>
      <c r="D46" s="192"/>
      <c r="E46" s="57"/>
      <c r="F46" s="57"/>
      <c r="G46" s="57"/>
      <c r="H46" s="57"/>
    </row>
    <row r="47" spans="1:8" ht="25.5" customHeight="1">
      <c r="A47" s="57"/>
      <c r="B47" s="57"/>
      <c r="C47" s="57"/>
      <c r="D47" s="192"/>
      <c r="E47" s="57"/>
      <c r="F47" s="57"/>
      <c r="G47" s="57"/>
      <c r="H47" s="57"/>
    </row>
    <row r="48" spans="1:8" ht="6.75" customHeight="1">
      <c r="A48" s="57"/>
      <c r="B48" s="57"/>
      <c r="C48" s="57"/>
      <c r="D48" s="192"/>
      <c r="E48" s="57"/>
      <c r="F48" s="57"/>
      <c r="G48" s="57"/>
      <c r="H48" s="57"/>
    </row>
    <row r="49" spans="1:8" ht="25.5" customHeight="1">
      <c r="A49" s="57"/>
      <c r="B49" s="57"/>
      <c r="C49" s="57"/>
      <c r="D49" s="192"/>
      <c r="E49" s="57"/>
      <c r="F49" s="57"/>
      <c r="G49" s="57"/>
      <c r="H49" s="57"/>
    </row>
    <row r="50" spans="1:8" ht="25.5" customHeight="1">
      <c r="A50" s="57"/>
      <c r="B50" s="57"/>
      <c r="C50" s="57"/>
      <c r="D50" s="192"/>
      <c r="E50" s="57"/>
      <c r="F50" s="57"/>
      <c r="G50" s="57"/>
      <c r="H50" s="57"/>
    </row>
    <row r="51" spans="1:8" ht="25.5" customHeight="1">
      <c r="A51" s="57"/>
      <c r="B51" s="57"/>
      <c r="C51" s="57"/>
      <c r="D51" s="192"/>
      <c r="E51" s="57"/>
      <c r="F51" s="57"/>
      <c r="G51" s="57"/>
      <c r="H51" s="57"/>
    </row>
    <row r="52" spans="1:8" ht="25.5" customHeight="1">
      <c r="A52" s="57"/>
      <c r="B52" s="57"/>
      <c r="C52" s="57"/>
      <c r="D52" s="192"/>
      <c r="E52" s="57"/>
      <c r="F52" s="57"/>
      <c r="G52" s="57"/>
      <c r="H52" s="57"/>
    </row>
    <row r="53" spans="1:8" ht="25.5" customHeight="1">
      <c r="A53" s="57"/>
      <c r="B53" s="57"/>
      <c r="C53" s="57"/>
      <c r="D53" s="192"/>
      <c r="E53" s="57"/>
      <c r="F53" s="57"/>
      <c r="G53" s="57"/>
      <c r="H53" s="57"/>
    </row>
    <row r="54" spans="1:8" ht="51" customHeight="1">
      <c r="A54" s="301"/>
      <c r="B54" s="301"/>
      <c r="C54" s="301"/>
      <c r="D54" s="308"/>
      <c r="E54" s="301"/>
      <c r="F54" s="301"/>
      <c r="G54" s="301"/>
      <c r="H54" s="301"/>
    </row>
    <row r="55" spans="1:8" ht="25.5" customHeight="1">
      <c r="A55" s="57"/>
      <c r="B55" s="57"/>
      <c r="C55" s="57"/>
      <c r="D55" s="192"/>
      <c r="E55" s="57"/>
      <c r="F55" s="57"/>
      <c r="G55" s="57"/>
      <c r="H55" s="57"/>
    </row>
    <row r="56" spans="1:8" ht="25.5" customHeight="1">
      <c r="A56" s="57"/>
      <c r="B56" s="57"/>
      <c r="C56" s="57"/>
      <c r="D56" s="192"/>
      <c r="E56" s="57"/>
      <c r="F56" s="57"/>
      <c r="G56" s="57"/>
      <c r="H56" s="57"/>
    </row>
    <row r="57" spans="1:8" ht="25.5" customHeight="1">
      <c r="A57" s="57"/>
      <c r="B57" s="57"/>
      <c r="C57" s="57"/>
      <c r="D57" s="192"/>
      <c r="E57" s="57"/>
      <c r="F57" s="57"/>
      <c r="G57" s="57"/>
      <c r="H57" s="57"/>
    </row>
    <row r="58" spans="1:8" ht="25.5" customHeight="1">
      <c r="A58" s="301"/>
      <c r="B58" s="301"/>
      <c r="C58" s="301"/>
      <c r="D58" s="308"/>
      <c r="E58" s="301"/>
      <c r="F58" s="301"/>
      <c r="G58" s="301"/>
      <c r="H58" s="301"/>
    </row>
    <row r="59" spans="1:8" ht="25.5" customHeight="1">
      <c r="A59" s="57"/>
      <c r="B59" s="57"/>
      <c r="C59" s="57"/>
      <c r="D59" s="192"/>
      <c r="E59" s="57"/>
      <c r="F59" s="57"/>
      <c r="G59" s="57"/>
      <c r="H59" s="57"/>
    </row>
    <row r="60" spans="1:8" ht="48" customHeight="1">
      <c r="A60" s="301"/>
      <c r="B60" s="301"/>
      <c r="C60" s="301"/>
      <c r="D60" s="308"/>
      <c r="E60" s="301"/>
      <c r="F60" s="301"/>
      <c r="G60" s="301"/>
      <c r="H60" s="301"/>
    </row>
    <row r="61" spans="1:8" ht="25.5" customHeight="1">
      <c r="A61" s="57"/>
      <c r="B61" s="57"/>
      <c r="C61" s="57"/>
      <c r="D61" s="192"/>
      <c r="E61" s="57"/>
      <c r="F61" s="57"/>
      <c r="G61" s="57"/>
      <c r="H61" s="57"/>
    </row>
    <row r="62" spans="1:8" ht="48" customHeight="1">
      <c r="A62" s="57"/>
      <c r="B62" s="301"/>
      <c r="C62" s="301"/>
      <c r="D62" s="308"/>
      <c r="E62" s="301"/>
      <c r="F62" s="301"/>
      <c r="G62" s="301"/>
      <c r="H62" s="301"/>
    </row>
    <row r="63" spans="1:8" ht="25.5" customHeight="1">
      <c r="A63" s="57"/>
      <c r="B63" s="57"/>
      <c r="C63" s="57"/>
      <c r="D63" s="192"/>
      <c r="E63" s="57"/>
      <c r="F63" s="57"/>
      <c r="G63" s="57"/>
      <c r="H63" s="57"/>
    </row>
    <row r="64" spans="1:8" ht="25.5" customHeight="1">
      <c r="A64" s="57"/>
      <c r="B64" s="301"/>
      <c r="C64" s="301"/>
      <c r="D64" s="308"/>
      <c r="E64" s="301"/>
      <c r="F64" s="301"/>
      <c r="G64" s="301"/>
      <c r="H64" s="301"/>
    </row>
    <row r="65" spans="1:8" ht="25.5" customHeight="1">
      <c r="A65" s="57"/>
      <c r="B65" s="57"/>
      <c r="C65" s="57"/>
      <c r="D65" s="192"/>
      <c r="E65" s="57"/>
      <c r="F65" s="57"/>
      <c r="G65" s="57"/>
      <c r="H65" s="57"/>
    </row>
    <row r="66" spans="1:8" ht="25.5" customHeight="1">
      <c r="A66" s="57"/>
      <c r="B66" s="301"/>
      <c r="C66" s="301"/>
      <c r="D66" s="308"/>
      <c r="E66" s="301"/>
      <c r="F66" s="301"/>
      <c r="G66" s="301"/>
      <c r="H66" s="301"/>
    </row>
    <row r="67" spans="1:8" ht="25.5" customHeight="1">
      <c r="A67" s="57"/>
      <c r="B67" s="57"/>
      <c r="C67" s="57"/>
      <c r="D67" s="192"/>
      <c r="E67" s="57"/>
      <c r="F67" s="57"/>
      <c r="G67" s="57"/>
      <c r="H67" s="57"/>
    </row>
    <row r="68" spans="1:8" ht="54" customHeight="1">
      <c r="A68" s="301"/>
      <c r="B68" s="301"/>
      <c r="C68" s="301"/>
      <c r="D68" s="308"/>
      <c r="E68" s="301"/>
      <c r="F68" s="301"/>
      <c r="G68" s="301"/>
      <c r="H68" s="301"/>
    </row>
  </sheetData>
  <mergeCells count="1">
    <mergeCell ref="A21:E21"/>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58" r:id="rId1"/>
  <rowBreaks count="1" manualBreakCount="1">
    <brk id="49" max="255" man="1"/>
  </rowBreaks>
</worksheet>
</file>

<file path=xl/worksheets/sheet7.xml><?xml version="1.0" encoding="utf-8"?>
<worksheet xmlns="http://schemas.openxmlformats.org/spreadsheetml/2006/main" xmlns:r="http://schemas.openxmlformats.org/officeDocument/2006/relationships">
  <dimension ref="A1:AA267"/>
  <sheetViews>
    <sheetView showGridLines="0" tabSelected="1" view="pageBreakPreview" zoomScale="60" zoomScaleNormal="55" workbookViewId="0" topLeftCell="A68">
      <selection activeCell="F90" sqref="F90"/>
    </sheetView>
  </sheetViews>
  <sheetFormatPr defaultColWidth="9.00390625" defaultRowHeight="25.5" customHeight="1"/>
  <cols>
    <col min="1" max="1" width="3.25390625" style="8" customWidth="1"/>
    <col min="2" max="2" width="15.25390625" style="8" customWidth="1"/>
    <col min="3" max="3" width="9.375" style="8" customWidth="1"/>
    <col min="4" max="4" width="1.875" style="8" customWidth="1"/>
    <col min="5" max="5" width="9.25390625" style="8" customWidth="1"/>
    <col min="6" max="6" width="12.625" style="8" customWidth="1"/>
    <col min="7" max="7" width="1.25" style="8" customWidth="1"/>
    <col min="8" max="8" width="9.125" style="8" customWidth="1"/>
    <col min="9" max="9" width="0.875" style="8" customWidth="1"/>
    <col min="10" max="10" width="10.375" style="8" customWidth="1"/>
    <col min="11" max="11" width="10.00390625" style="8" customWidth="1"/>
    <col min="12" max="12" width="1.25" style="8" customWidth="1"/>
    <col min="13" max="13" width="8.75390625" style="8" customWidth="1"/>
    <col min="14" max="14" width="1.625" style="8" customWidth="1"/>
    <col min="15" max="15" width="14.25390625" style="8" customWidth="1"/>
    <col min="16" max="16" width="1.37890625" style="8" customWidth="1"/>
    <col min="17" max="17" width="11.75390625" style="8" customWidth="1"/>
    <col min="18" max="18" width="1.00390625" style="8" customWidth="1"/>
    <col min="19" max="19" width="12.625" style="8" customWidth="1"/>
    <col min="20" max="20" width="0.74609375" style="8" customWidth="1"/>
    <col min="21" max="21" width="10.75390625" style="8" customWidth="1"/>
    <col min="22" max="22" width="2.125" style="8" customWidth="1"/>
    <col min="23" max="23" width="9.00390625" style="8" customWidth="1"/>
    <col min="24" max="24" width="2.375" style="8" customWidth="1"/>
    <col min="25" max="25" width="10.25390625" style="8" customWidth="1"/>
    <col min="26" max="16384" width="9.75390625" style="8" customWidth="1"/>
  </cols>
  <sheetData>
    <row r="1" spans="1:25" ht="25.5" customHeight="1">
      <c r="A1" s="87" t="s">
        <v>463</v>
      </c>
      <c r="W1" s="955"/>
      <c r="X1" s="955"/>
      <c r="Y1" s="955"/>
    </row>
    <row r="2" spans="1:25" ht="25.5" customHeight="1">
      <c r="A2" s="87"/>
      <c r="W2" s="850"/>
      <c r="X2" s="850"/>
      <c r="Y2" s="850"/>
    </row>
    <row r="3" ht="17.25" customHeight="1"/>
    <row r="4" ht="17.25" customHeight="1"/>
    <row r="5" ht="21" customHeight="1">
      <c r="B5" s="395" t="s">
        <v>244</v>
      </c>
    </row>
    <row r="6" spans="1:9" ht="33.75" customHeight="1">
      <c r="A6" s="396" t="s">
        <v>210</v>
      </c>
      <c r="B6" s="395" t="s">
        <v>211</v>
      </c>
      <c r="C6" s="88"/>
      <c r="H6" s="57"/>
      <c r="I6" s="57"/>
    </row>
    <row r="7" spans="2:25" ht="49.5" customHeight="1">
      <c r="B7" s="979" t="s">
        <v>123</v>
      </c>
      <c r="C7" s="980"/>
      <c r="D7" s="980"/>
      <c r="E7" s="980"/>
      <c r="F7" s="980"/>
      <c r="G7" s="980"/>
      <c r="H7" s="980"/>
      <c r="I7" s="980"/>
      <c r="J7" s="980"/>
      <c r="K7" s="980"/>
      <c r="L7" s="980"/>
      <c r="M7" s="980"/>
      <c r="N7" s="980"/>
      <c r="O7" s="980"/>
      <c r="P7" s="980"/>
      <c r="Q7" s="980"/>
      <c r="R7" s="980"/>
      <c r="S7" s="980"/>
      <c r="T7" s="980"/>
      <c r="U7" s="980"/>
      <c r="V7" s="980"/>
      <c r="W7" s="980"/>
      <c r="X7" s="980"/>
      <c r="Y7" s="980"/>
    </row>
    <row r="8" spans="2:25" ht="3.75" customHeight="1">
      <c r="B8" s="57"/>
      <c r="C8" s="57"/>
      <c r="D8" s="57"/>
      <c r="E8" s="57"/>
      <c r="F8" s="57"/>
      <c r="G8" s="57"/>
      <c r="H8" s="57"/>
      <c r="I8" s="57"/>
      <c r="J8" s="57"/>
      <c r="K8" s="57"/>
      <c r="L8" s="57"/>
      <c r="M8" s="57"/>
      <c r="N8" s="57"/>
      <c r="O8" s="57"/>
      <c r="P8" s="57"/>
      <c r="Q8" s="57"/>
      <c r="R8" s="57"/>
      <c r="S8" s="57"/>
      <c r="T8" s="57"/>
      <c r="U8" s="57"/>
      <c r="V8" s="57"/>
      <c r="W8" s="57"/>
      <c r="X8" s="57"/>
      <c r="Y8" s="57"/>
    </row>
    <row r="9" spans="2:25" ht="48" customHeight="1">
      <c r="B9" s="940" t="s">
        <v>39</v>
      </c>
      <c r="C9" s="940"/>
      <c r="D9" s="940"/>
      <c r="E9" s="940"/>
      <c r="F9" s="940"/>
      <c r="G9" s="940"/>
      <c r="H9" s="940"/>
      <c r="I9" s="940"/>
      <c r="J9" s="940"/>
      <c r="K9" s="940"/>
      <c r="L9" s="940"/>
      <c r="M9" s="940"/>
      <c r="N9" s="940"/>
      <c r="O9" s="940"/>
      <c r="P9" s="940"/>
      <c r="Q9" s="940"/>
      <c r="R9" s="940"/>
      <c r="S9" s="940"/>
      <c r="T9" s="940"/>
      <c r="U9" s="940"/>
      <c r="V9" s="940"/>
      <c r="W9" s="940"/>
      <c r="X9" s="940"/>
      <c r="Y9" s="940"/>
    </row>
    <row r="10" spans="2:25" ht="11.25" customHeight="1">
      <c r="B10" s="939"/>
      <c r="C10" s="939"/>
      <c r="D10" s="939"/>
      <c r="E10" s="939"/>
      <c r="F10" s="939"/>
      <c r="G10" s="952"/>
      <c r="H10" s="952"/>
      <c r="I10" s="952"/>
      <c r="J10" s="952"/>
      <c r="K10" s="952"/>
      <c r="L10" s="952"/>
      <c r="M10" s="952"/>
      <c r="N10" s="952"/>
      <c r="O10" s="952"/>
      <c r="P10" s="952"/>
      <c r="Q10" s="952"/>
      <c r="R10" s="952"/>
      <c r="S10" s="952"/>
      <c r="T10" s="952"/>
      <c r="U10" s="952"/>
      <c r="V10" s="952"/>
      <c r="W10" s="952"/>
      <c r="X10" s="952"/>
      <c r="Y10" s="952"/>
    </row>
    <row r="11" spans="2:25" ht="48" customHeight="1">
      <c r="B11" s="977" t="s">
        <v>573</v>
      </c>
      <c r="C11" s="977"/>
      <c r="D11" s="977"/>
      <c r="E11" s="977"/>
      <c r="F11" s="977"/>
      <c r="G11" s="978"/>
      <c r="H11" s="978"/>
      <c r="I11" s="978"/>
      <c r="J11" s="978"/>
      <c r="K11" s="978"/>
      <c r="L11" s="978"/>
      <c r="M11" s="978"/>
      <c r="N11" s="978"/>
      <c r="O11" s="978"/>
      <c r="P11" s="978"/>
      <c r="Q11" s="978"/>
      <c r="R11" s="978"/>
      <c r="S11" s="978"/>
      <c r="T11" s="978"/>
      <c r="U11" s="978"/>
      <c r="V11" s="978"/>
      <c r="W11" s="978"/>
      <c r="X11" s="978"/>
      <c r="Y11" s="978"/>
    </row>
    <row r="12" spans="2:25" ht="6.7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row>
    <row r="13" spans="2:25" ht="50.25" customHeight="1">
      <c r="B13" s="977" t="s">
        <v>321</v>
      </c>
      <c r="C13" s="977"/>
      <c r="D13" s="977"/>
      <c r="E13" s="977"/>
      <c r="F13" s="977"/>
      <c r="G13" s="978"/>
      <c r="H13" s="978"/>
      <c r="I13" s="978"/>
      <c r="J13" s="978"/>
      <c r="K13" s="978"/>
      <c r="L13" s="978"/>
      <c r="M13" s="978"/>
      <c r="N13" s="978"/>
      <c r="O13" s="978"/>
      <c r="P13" s="978"/>
      <c r="Q13" s="978"/>
      <c r="R13" s="978"/>
      <c r="S13" s="978"/>
      <c r="T13" s="978"/>
      <c r="U13" s="978"/>
      <c r="V13" s="978"/>
      <c r="W13" s="978"/>
      <c r="X13" s="978"/>
      <c r="Y13" s="978"/>
    </row>
    <row r="14" spans="2:25" ht="5.25" customHeight="1">
      <c r="B14" s="190"/>
      <c r="C14" s="190"/>
      <c r="D14" s="190"/>
      <c r="E14" s="190"/>
      <c r="F14" s="190"/>
      <c r="G14" s="191"/>
      <c r="H14" s="191"/>
      <c r="I14" s="191"/>
      <c r="J14" s="191"/>
      <c r="K14" s="191"/>
      <c r="L14" s="191"/>
      <c r="M14" s="191"/>
      <c r="N14" s="191"/>
      <c r="O14" s="191"/>
      <c r="P14" s="191"/>
      <c r="Q14" s="191"/>
      <c r="R14" s="191"/>
      <c r="S14" s="191"/>
      <c r="T14" s="191"/>
      <c r="U14" s="191"/>
      <c r="V14" s="191"/>
      <c r="W14" s="191"/>
      <c r="X14" s="191"/>
      <c r="Y14" s="191"/>
    </row>
    <row r="15" spans="2:25" ht="69.75" customHeight="1">
      <c r="B15" s="976" t="s">
        <v>144</v>
      </c>
      <c r="C15" s="976"/>
      <c r="D15" s="976"/>
      <c r="E15" s="976"/>
      <c r="F15" s="976"/>
      <c r="G15" s="976"/>
      <c r="H15" s="976"/>
      <c r="I15" s="976"/>
      <c r="J15" s="976"/>
      <c r="K15" s="976"/>
      <c r="L15" s="976"/>
      <c r="M15" s="976"/>
      <c r="N15" s="976"/>
      <c r="O15" s="976"/>
      <c r="P15" s="976"/>
      <c r="Q15" s="976"/>
      <c r="R15" s="976"/>
      <c r="S15" s="976"/>
      <c r="T15" s="976"/>
      <c r="U15" s="976"/>
      <c r="V15" s="976"/>
      <c r="W15" s="976"/>
      <c r="X15" s="976"/>
      <c r="Y15" s="976"/>
    </row>
    <row r="16" spans="2:25" ht="6" customHeight="1">
      <c r="B16" s="190"/>
      <c r="C16" s="190"/>
      <c r="D16" s="190"/>
      <c r="E16" s="190"/>
      <c r="F16" s="190"/>
      <c r="G16" s="191"/>
      <c r="H16" s="191"/>
      <c r="I16" s="191"/>
      <c r="J16" s="191"/>
      <c r="K16" s="191"/>
      <c r="L16" s="191"/>
      <c r="M16" s="191"/>
      <c r="N16" s="191"/>
      <c r="O16" s="191"/>
      <c r="P16" s="191"/>
      <c r="Q16" s="191"/>
      <c r="R16" s="191"/>
      <c r="S16" s="191"/>
      <c r="T16" s="191"/>
      <c r="U16" s="191"/>
      <c r="V16" s="191"/>
      <c r="W16" s="191"/>
      <c r="X16" s="191"/>
      <c r="Y16" s="191"/>
    </row>
    <row r="17" spans="2:25" ht="64.5" customHeight="1">
      <c r="B17" s="976" t="s">
        <v>147</v>
      </c>
      <c r="C17" s="976"/>
      <c r="D17" s="976"/>
      <c r="E17" s="976"/>
      <c r="F17" s="976"/>
      <c r="G17" s="976"/>
      <c r="H17" s="976"/>
      <c r="I17" s="976"/>
      <c r="J17" s="976"/>
      <c r="K17" s="976"/>
      <c r="L17" s="976"/>
      <c r="M17" s="976"/>
      <c r="N17" s="976"/>
      <c r="O17" s="976"/>
      <c r="P17" s="976"/>
      <c r="Q17" s="976"/>
      <c r="R17" s="976"/>
      <c r="S17" s="976"/>
      <c r="T17" s="976"/>
      <c r="U17" s="976"/>
      <c r="V17" s="976"/>
      <c r="W17" s="976"/>
      <c r="X17" s="976"/>
      <c r="Y17" s="976"/>
    </row>
    <row r="18" spans="2:25" ht="5.25" customHeight="1">
      <c r="B18" s="57"/>
      <c r="C18" s="57"/>
      <c r="D18" s="57"/>
      <c r="E18" s="57"/>
      <c r="F18" s="57"/>
      <c r="G18" s="57"/>
      <c r="H18" s="57"/>
      <c r="I18" s="57"/>
      <c r="J18" s="57"/>
      <c r="K18" s="57"/>
      <c r="L18" s="57"/>
      <c r="M18" s="57"/>
      <c r="N18" s="57"/>
      <c r="O18" s="57"/>
      <c r="P18" s="57"/>
      <c r="Q18" s="57"/>
      <c r="R18" s="57"/>
      <c r="S18" s="57"/>
      <c r="T18" s="57"/>
      <c r="U18" s="57"/>
      <c r="V18" s="57"/>
      <c r="W18" s="57"/>
      <c r="X18" s="57"/>
      <c r="Y18" s="57"/>
    </row>
    <row r="19" spans="2:25" ht="19.5" customHeight="1">
      <c r="B19" s="57" t="s">
        <v>212</v>
      </c>
      <c r="C19" s="57"/>
      <c r="D19" s="57"/>
      <c r="E19" s="57"/>
      <c r="F19" s="57"/>
      <c r="G19" s="57"/>
      <c r="H19" s="57"/>
      <c r="I19" s="57"/>
      <c r="J19" s="57"/>
      <c r="K19" s="57"/>
      <c r="L19" s="57"/>
      <c r="M19" s="57"/>
      <c r="N19" s="57"/>
      <c r="O19" s="57"/>
      <c r="P19" s="57"/>
      <c r="Q19" s="57"/>
      <c r="R19" s="57"/>
      <c r="S19" s="57"/>
      <c r="T19" s="57"/>
      <c r="U19" s="57"/>
      <c r="V19" s="57"/>
      <c r="W19" s="57"/>
      <c r="X19" s="57"/>
      <c r="Y19" s="57"/>
    </row>
    <row r="20" spans="2:25" ht="4.5" customHeight="1">
      <c r="B20" s="57"/>
      <c r="C20" s="57"/>
      <c r="D20" s="57"/>
      <c r="E20" s="57"/>
      <c r="F20" s="57"/>
      <c r="G20" s="57"/>
      <c r="H20" s="57"/>
      <c r="I20" s="57"/>
      <c r="J20" s="57"/>
      <c r="K20" s="57"/>
      <c r="L20" s="57"/>
      <c r="M20" s="57"/>
      <c r="N20" s="57"/>
      <c r="O20" s="57"/>
      <c r="P20" s="57"/>
      <c r="Q20" s="57"/>
      <c r="R20" s="57"/>
      <c r="S20" s="57"/>
      <c r="T20" s="57"/>
      <c r="U20" s="57"/>
      <c r="V20" s="57"/>
      <c r="W20" s="57"/>
      <c r="X20" s="57"/>
      <c r="Y20" s="57"/>
    </row>
    <row r="21" spans="2:25" ht="36" customHeight="1">
      <c r="B21" s="976" t="s">
        <v>294</v>
      </c>
      <c r="C21" s="976"/>
      <c r="D21" s="976"/>
      <c r="E21" s="976"/>
      <c r="F21" s="976"/>
      <c r="G21" s="976"/>
      <c r="H21" s="976"/>
      <c r="I21" s="976"/>
      <c r="J21" s="976"/>
      <c r="K21" s="976"/>
      <c r="L21" s="976"/>
      <c r="M21" s="976"/>
      <c r="N21" s="976"/>
      <c r="O21" s="976"/>
      <c r="P21" s="976"/>
      <c r="Q21" s="976"/>
      <c r="R21" s="976"/>
      <c r="S21" s="976"/>
      <c r="T21" s="976"/>
      <c r="U21" s="976"/>
      <c r="V21" s="976"/>
      <c r="W21" s="976"/>
      <c r="X21" s="976"/>
      <c r="Y21" s="976"/>
    </row>
    <row r="22" spans="1:9" ht="22.5" customHeight="1">
      <c r="A22" s="396" t="s">
        <v>213</v>
      </c>
      <c r="B22" s="395" t="s">
        <v>214</v>
      </c>
      <c r="C22" s="190"/>
      <c r="D22" s="190"/>
      <c r="E22" s="190"/>
      <c r="F22" s="190"/>
      <c r="G22" s="190"/>
      <c r="H22" s="190"/>
      <c r="I22" s="190"/>
    </row>
    <row r="23" spans="2:9" ht="18" customHeight="1">
      <c r="B23" s="192"/>
      <c r="C23" s="190"/>
      <c r="D23" s="190"/>
      <c r="E23" s="190"/>
      <c r="F23" s="190"/>
      <c r="G23" s="190"/>
      <c r="H23" s="190"/>
      <c r="I23" s="190"/>
    </row>
    <row r="24" spans="2:16" s="397" customFormat="1" ht="18">
      <c r="B24" s="1028" t="s">
        <v>605</v>
      </c>
      <c r="C24" s="1028"/>
      <c r="D24" s="1028"/>
      <c r="E24" s="1028"/>
      <c r="F24" s="1028"/>
      <c r="G24" s="1028"/>
      <c r="H24" s="1028"/>
      <c r="I24" s="1028"/>
      <c r="J24" s="1029"/>
      <c r="K24" s="1029"/>
      <c r="L24" s="1029"/>
      <c r="M24" s="1029"/>
      <c r="N24" s="1029"/>
      <c r="O24" s="1029"/>
      <c r="P24" s="76"/>
    </row>
    <row r="25" spans="2:16" s="397" customFormat="1" ht="9" customHeight="1">
      <c r="B25" s="193"/>
      <c r="C25" s="193"/>
      <c r="D25" s="193"/>
      <c r="E25" s="193"/>
      <c r="F25" s="193"/>
      <c r="G25" s="193"/>
      <c r="H25" s="193"/>
      <c r="I25" s="193"/>
      <c r="J25" s="68"/>
      <c r="K25" s="68"/>
      <c r="L25" s="68"/>
      <c r="M25" s="68"/>
      <c r="N25" s="68"/>
      <c r="O25" s="68"/>
      <c r="P25" s="68"/>
    </row>
    <row r="26" spans="2:25" s="397" customFormat="1" ht="55.5" customHeight="1">
      <c r="B26" s="1027" t="s">
        <v>301</v>
      </c>
      <c r="C26" s="1027"/>
      <c r="D26" s="1027"/>
      <c r="E26" s="1027"/>
      <c r="F26" s="1027"/>
      <c r="G26" s="952"/>
      <c r="H26" s="952"/>
      <c r="I26" s="952"/>
      <c r="J26" s="952"/>
      <c r="K26" s="952"/>
      <c r="L26" s="952"/>
      <c r="M26" s="952"/>
      <c r="N26" s="952"/>
      <c r="O26" s="952"/>
      <c r="P26" s="952"/>
      <c r="Q26" s="952"/>
      <c r="R26" s="952"/>
      <c r="S26" s="952"/>
      <c r="T26" s="952"/>
      <c r="U26" s="952"/>
      <c r="V26" s="952"/>
      <c r="W26" s="952"/>
      <c r="X26" s="952"/>
      <c r="Y26" s="952"/>
    </row>
    <row r="27" spans="2:25" s="397" customFormat="1" ht="9" customHeight="1">
      <c r="B27" s="193"/>
      <c r="C27" s="193"/>
      <c r="D27" s="193"/>
      <c r="E27" s="193"/>
      <c r="F27" s="193"/>
      <c r="G27" s="193"/>
      <c r="H27" s="193"/>
      <c r="I27" s="193"/>
      <c r="J27" s="193"/>
      <c r="K27" s="193"/>
      <c r="L27" s="193"/>
      <c r="M27" s="193"/>
      <c r="N27" s="193"/>
      <c r="O27" s="193"/>
      <c r="P27" s="193"/>
      <c r="Q27" s="318"/>
      <c r="R27" s="318"/>
      <c r="S27" s="318"/>
      <c r="T27" s="318"/>
      <c r="U27" s="318"/>
      <c r="V27" s="318"/>
      <c r="W27" s="318"/>
      <c r="X27" s="318"/>
      <c r="Y27" s="318"/>
    </row>
    <row r="28" spans="2:25" s="397" customFormat="1" ht="33.75" customHeight="1">
      <c r="B28" s="1027" t="s">
        <v>543</v>
      </c>
      <c r="C28" s="1027"/>
      <c r="D28" s="1027"/>
      <c r="E28" s="1027"/>
      <c r="F28" s="1027"/>
      <c r="G28" s="952"/>
      <c r="H28" s="952"/>
      <c r="I28" s="952"/>
      <c r="J28" s="952"/>
      <c r="K28" s="952"/>
      <c r="L28" s="952"/>
      <c r="M28" s="952"/>
      <c r="N28" s="952"/>
      <c r="O28" s="952"/>
      <c r="P28" s="952"/>
      <c r="Q28" s="952"/>
      <c r="R28" s="952"/>
      <c r="S28" s="952"/>
      <c r="T28" s="952"/>
      <c r="U28" s="952"/>
      <c r="V28" s="952"/>
      <c r="W28" s="952"/>
      <c r="X28" s="952"/>
      <c r="Y28" s="952"/>
    </row>
    <row r="29" spans="2:25" s="397" customFormat="1" ht="12.75" customHeight="1">
      <c r="B29" s="193"/>
      <c r="C29" s="193"/>
      <c r="D29" s="193"/>
      <c r="E29" s="193"/>
      <c r="F29" s="193"/>
      <c r="G29" s="193"/>
      <c r="H29" s="193"/>
      <c r="I29" s="193"/>
      <c r="J29" s="193"/>
      <c r="K29" s="193"/>
      <c r="L29" s="193"/>
      <c r="M29" s="193"/>
      <c r="N29" s="193"/>
      <c r="O29" s="193"/>
      <c r="P29" s="193"/>
      <c r="Q29" s="318"/>
      <c r="R29" s="318"/>
      <c r="S29" s="318"/>
      <c r="T29" s="318"/>
      <c r="U29" s="318"/>
      <c r="V29" s="318"/>
      <c r="W29" s="318"/>
      <c r="X29" s="318"/>
      <c r="Y29" s="318"/>
    </row>
    <row r="30" spans="2:25" s="398" customFormat="1" ht="64.5" customHeight="1">
      <c r="B30" s="1027" t="s">
        <v>580</v>
      </c>
      <c r="C30" s="1027"/>
      <c r="D30" s="1027"/>
      <c r="E30" s="1027"/>
      <c r="F30" s="1027"/>
      <c r="G30" s="952"/>
      <c r="H30" s="952"/>
      <c r="I30" s="952"/>
      <c r="J30" s="952"/>
      <c r="K30" s="952"/>
      <c r="L30" s="952"/>
      <c r="M30" s="952"/>
      <c r="N30" s="952"/>
      <c r="O30" s="952"/>
      <c r="P30" s="952"/>
      <c r="Q30" s="952"/>
      <c r="R30" s="952"/>
      <c r="S30" s="952"/>
      <c r="T30" s="952"/>
      <c r="U30" s="952"/>
      <c r="V30" s="952"/>
      <c r="W30" s="952"/>
      <c r="X30" s="952"/>
      <c r="Y30" s="952"/>
    </row>
    <row r="31" spans="2:25" s="398" customFormat="1" ht="9" customHeight="1">
      <c r="B31" s="243"/>
      <c r="C31" s="242"/>
      <c r="D31" s="242"/>
      <c r="E31" s="242"/>
      <c r="F31" s="242"/>
      <c r="G31" s="242"/>
      <c r="H31" s="242"/>
      <c r="I31" s="242"/>
      <c r="J31" s="242"/>
      <c r="K31" s="242"/>
      <c r="L31" s="242"/>
      <c r="M31" s="242"/>
      <c r="N31" s="242"/>
      <c r="O31" s="242"/>
      <c r="P31" s="242"/>
      <c r="Q31" s="262"/>
      <c r="R31" s="262"/>
      <c r="S31" s="262"/>
      <c r="T31" s="262"/>
      <c r="U31" s="262"/>
      <c r="V31" s="262"/>
      <c r="W31" s="262"/>
      <c r="X31" s="262"/>
      <c r="Y31" s="262"/>
    </row>
    <row r="32" spans="2:25" s="398" customFormat="1" ht="21.75" customHeight="1">
      <c r="B32" s="951" t="s">
        <v>117</v>
      </c>
      <c r="C32" s="951"/>
      <c r="D32" s="951"/>
      <c r="E32" s="951"/>
      <c r="F32" s="951"/>
      <c r="G32" s="952"/>
      <c r="H32" s="952"/>
      <c r="I32" s="952"/>
      <c r="J32" s="952"/>
      <c r="K32" s="952"/>
      <c r="L32" s="952"/>
      <c r="M32" s="952"/>
      <c r="N32" s="952"/>
      <c r="O32" s="952"/>
      <c r="P32" s="952"/>
      <c r="Q32" s="952"/>
      <c r="R32" s="952"/>
      <c r="S32" s="952"/>
      <c r="T32" s="952"/>
      <c r="U32" s="952"/>
      <c r="V32" s="952"/>
      <c r="W32" s="952"/>
      <c r="X32" s="952"/>
      <c r="Y32" s="952"/>
    </row>
    <row r="33" spans="2:25" s="397" customFormat="1" ht="9" customHeight="1">
      <c r="B33" s="319"/>
      <c r="C33" s="242"/>
      <c r="D33" s="242"/>
      <c r="E33" s="242"/>
      <c r="F33" s="242"/>
      <c r="G33" s="242"/>
      <c r="H33" s="242"/>
      <c r="I33" s="242"/>
      <c r="J33" s="242"/>
      <c r="K33" s="242"/>
      <c r="L33" s="242"/>
      <c r="M33" s="242"/>
      <c r="N33" s="242"/>
      <c r="O33" s="242"/>
      <c r="P33" s="242"/>
      <c r="Q33" s="318"/>
      <c r="R33" s="318"/>
      <c r="S33" s="318"/>
      <c r="T33" s="318"/>
      <c r="U33" s="318"/>
      <c r="V33" s="318"/>
      <c r="W33" s="318"/>
      <c r="X33" s="318"/>
      <c r="Y33" s="318"/>
    </row>
    <row r="34" spans="2:25" s="398" customFormat="1" ht="20.25" customHeight="1">
      <c r="B34" s="951" t="s">
        <v>215</v>
      </c>
      <c r="C34" s="978"/>
      <c r="D34" s="978"/>
      <c r="E34" s="978"/>
      <c r="F34" s="978"/>
      <c r="G34" s="952"/>
      <c r="H34" s="952"/>
      <c r="I34" s="952"/>
      <c r="J34" s="952"/>
      <c r="K34" s="952"/>
      <c r="L34" s="952"/>
      <c r="M34" s="952"/>
      <c r="N34" s="952"/>
      <c r="O34" s="952"/>
      <c r="P34" s="320"/>
      <c r="Q34" s="320"/>
      <c r="R34" s="320"/>
      <c r="S34" s="234"/>
      <c r="T34" s="234"/>
      <c r="U34" s="399"/>
      <c r="V34" s="399"/>
      <c r="W34" s="400"/>
      <c r="X34" s="400"/>
      <c r="Y34" s="400"/>
    </row>
    <row r="35" spans="2:27" s="398" customFormat="1" ht="29.25" customHeight="1">
      <c r="B35" s="243"/>
      <c r="C35" s="243"/>
      <c r="D35" s="243"/>
      <c r="E35" s="243"/>
      <c r="F35" s="243"/>
      <c r="G35" s="243"/>
      <c r="H35" s="242"/>
      <c r="I35" s="242"/>
      <c r="J35" s="242"/>
      <c r="K35" s="242"/>
      <c r="L35" s="242"/>
      <c r="M35" s="242"/>
      <c r="N35" s="242"/>
      <c r="O35" s="242"/>
      <c r="P35" s="73"/>
      <c r="Q35" s="73"/>
      <c r="R35" s="73"/>
      <c r="S35" s="953"/>
      <c r="T35" s="954"/>
      <c r="U35" s="401">
        <v>2006</v>
      </c>
      <c r="V35" s="401"/>
      <c r="W35" s="402"/>
      <c r="X35" s="402"/>
      <c r="Y35" s="519" t="s">
        <v>637</v>
      </c>
      <c r="AA35" s="69"/>
    </row>
    <row r="36" spans="2:27" s="72" customFormat="1" ht="19.5" customHeight="1">
      <c r="B36" s="239"/>
      <c r="C36" s="239"/>
      <c r="D36" s="239"/>
      <c r="E36" s="239"/>
      <c r="F36" s="239"/>
      <c r="G36" s="239"/>
      <c r="H36" s="240"/>
      <c r="I36" s="240"/>
      <c r="J36" s="240"/>
      <c r="K36" s="240"/>
      <c r="L36" s="240"/>
      <c r="M36" s="240"/>
      <c r="N36" s="240"/>
      <c r="O36" s="240"/>
      <c r="P36" s="949"/>
      <c r="Q36" s="950"/>
      <c r="R36" s="70"/>
      <c r="S36" s="949"/>
      <c r="T36" s="950"/>
      <c r="U36" s="403" t="s">
        <v>216</v>
      </c>
      <c r="V36" s="404"/>
      <c r="W36" s="404"/>
      <c r="X36" s="384"/>
      <c r="Y36" s="404" t="s">
        <v>216</v>
      </c>
      <c r="Z36" s="398"/>
      <c r="AA36" s="71"/>
    </row>
    <row r="37" spans="2:27" s="72" customFormat="1" ht="15.75">
      <c r="B37" s="241" t="s">
        <v>635</v>
      </c>
      <c r="C37" s="241"/>
      <c r="D37" s="241"/>
      <c r="E37" s="241"/>
      <c r="F37" s="241"/>
      <c r="G37" s="241"/>
      <c r="H37" s="242"/>
      <c r="I37" s="242"/>
      <c r="J37" s="262"/>
      <c r="K37" s="242"/>
      <c r="L37" s="242"/>
      <c r="M37" s="242"/>
      <c r="N37" s="242"/>
      <c r="O37" s="242"/>
      <c r="P37" s="242"/>
      <c r="Q37" s="242"/>
      <c r="R37" s="242"/>
      <c r="S37" s="242"/>
      <c r="T37" s="242"/>
      <c r="U37" s="405"/>
      <c r="W37" s="279"/>
      <c r="X37" s="262"/>
      <c r="Y37" s="278"/>
      <c r="Z37" s="398"/>
      <c r="AA37" s="81"/>
    </row>
    <row r="38" spans="2:27" s="72" customFormat="1" ht="15">
      <c r="B38" s="243" t="s">
        <v>465</v>
      </c>
      <c r="C38" s="243"/>
      <c r="D38" s="243"/>
      <c r="E38" s="243"/>
      <c r="F38" s="243"/>
      <c r="G38" s="243"/>
      <c r="H38" s="242"/>
      <c r="I38" s="242"/>
      <c r="J38" s="242"/>
      <c r="K38" s="242"/>
      <c r="L38" s="242"/>
      <c r="M38" s="242"/>
      <c r="N38" s="242"/>
      <c r="O38" s="242"/>
      <c r="P38" s="242"/>
      <c r="Q38" s="321"/>
      <c r="R38" s="321"/>
      <c r="S38" s="242"/>
      <c r="T38" s="321"/>
      <c r="U38" s="405"/>
      <c r="W38" s="279"/>
      <c r="X38" s="242"/>
      <c r="Y38" s="278"/>
      <c r="Z38" s="398"/>
      <c r="AA38" s="73"/>
    </row>
    <row r="39" spans="2:27" s="72" customFormat="1" ht="15.75">
      <c r="B39" s="248" t="s">
        <v>594</v>
      </c>
      <c r="C39" s="248"/>
      <c r="D39" s="248"/>
      <c r="E39" s="248"/>
      <c r="F39" s="248"/>
      <c r="G39" s="248"/>
      <c r="H39" s="242"/>
      <c r="I39" s="242"/>
      <c r="J39" s="242"/>
      <c r="K39" s="242"/>
      <c r="L39" s="242"/>
      <c r="M39" s="242"/>
      <c r="N39" s="242"/>
      <c r="O39" s="242"/>
      <c r="P39" s="242"/>
      <c r="Q39" s="322"/>
      <c r="R39" s="321"/>
      <c r="S39" s="242"/>
      <c r="T39" s="323"/>
      <c r="U39" s="406">
        <v>7.8</v>
      </c>
      <c r="V39" s="262"/>
      <c r="W39" s="407"/>
      <c r="X39" s="242"/>
      <c r="Y39" s="408">
        <v>7.55</v>
      </c>
      <c r="Z39" s="398"/>
      <c r="AA39" s="83"/>
    </row>
    <row r="40" spans="2:27" s="72" customFormat="1" ht="15.75">
      <c r="B40" s="248" t="s">
        <v>217</v>
      </c>
      <c r="C40" s="248"/>
      <c r="D40" s="248"/>
      <c r="E40" s="248"/>
      <c r="F40" s="248"/>
      <c r="G40" s="248"/>
      <c r="H40" s="242"/>
      <c r="I40" s="242"/>
      <c r="J40" s="242"/>
      <c r="K40" s="242"/>
      <c r="L40" s="242"/>
      <c r="M40" s="242"/>
      <c r="N40" s="242"/>
      <c r="O40" s="242"/>
      <c r="P40" s="242"/>
      <c r="Q40" s="322"/>
      <c r="R40" s="321"/>
      <c r="S40" s="242"/>
      <c r="T40" s="323"/>
      <c r="U40" s="406">
        <v>8</v>
      </c>
      <c r="V40" s="262"/>
      <c r="W40" s="407"/>
      <c r="X40" s="242"/>
      <c r="Y40" s="407">
        <v>7.7</v>
      </c>
      <c r="Z40" s="80"/>
      <c r="AA40" s="83"/>
    </row>
    <row r="41" spans="2:27" s="72" customFormat="1" ht="15">
      <c r="B41" s="243" t="s">
        <v>151</v>
      </c>
      <c r="C41" s="243"/>
      <c r="D41" s="243"/>
      <c r="E41" s="243"/>
      <c r="F41" s="243"/>
      <c r="G41" s="243"/>
      <c r="H41" s="242"/>
      <c r="I41" s="242"/>
      <c r="J41" s="242"/>
      <c r="K41" s="242"/>
      <c r="L41" s="242"/>
      <c r="M41" s="242"/>
      <c r="N41" s="242"/>
      <c r="O41" s="242"/>
      <c r="P41" s="242"/>
      <c r="Q41" s="321"/>
      <c r="R41" s="321"/>
      <c r="S41" s="242"/>
      <c r="T41" s="321"/>
      <c r="V41" s="262"/>
      <c r="W41" s="242"/>
      <c r="X41" s="242"/>
      <c r="Y41" s="407"/>
      <c r="Z41" s="80"/>
      <c r="AA41" s="82"/>
    </row>
    <row r="42" spans="2:27" s="72" customFormat="1" ht="15.75">
      <c r="B42" s="275" t="s">
        <v>152</v>
      </c>
      <c r="C42" s="275"/>
      <c r="D42" s="275"/>
      <c r="E42" s="275"/>
      <c r="F42" s="275"/>
      <c r="G42" s="275"/>
      <c r="H42" s="242"/>
      <c r="I42" s="242"/>
      <c r="J42" s="242"/>
      <c r="K42" s="242"/>
      <c r="L42" s="242"/>
      <c r="M42" s="242"/>
      <c r="N42" s="242"/>
      <c r="O42" s="242"/>
      <c r="P42" s="242"/>
      <c r="Q42" s="323"/>
      <c r="R42" s="323"/>
      <c r="S42" s="242"/>
      <c r="T42" s="323"/>
      <c r="U42" s="328">
        <v>8.6</v>
      </c>
      <c r="V42" s="262"/>
      <c r="W42" s="407"/>
      <c r="X42" s="242"/>
      <c r="Y42" s="407">
        <v>8.1</v>
      </c>
      <c r="Z42" s="80"/>
      <c r="AA42" s="83"/>
    </row>
    <row r="43" spans="2:27" s="72" customFormat="1" ht="15.75">
      <c r="B43" s="275" t="s">
        <v>153</v>
      </c>
      <c r="C43" s="275"/>
      <c r="D43" s="275"/>
      <c r="E43" s="275"/>
      <c r="F43" s="275"/>
      <c r="G43" s="275"/>
      <c r="H43" s="242"/>
      <c r="I43" s="242"/>
      <c r="J43" s="242"/>
      <c r="K43" s="242"/>
      <c r="L43" s="242"/>
      <c r="M43" s="242"/>
      <c r="N43" s="242"/>
      <c r="O43" s="242"/>
      <c r="P43" s="242"/>
      <c r="Q43" s="324"/>
      <c r="R43" s="324"/>
      <c r="S43" s="242"/>
      <c r="T43" s="324"/>
      <c r="U43" s="409" t="s">
        <v>538</v>
      </c>
      <c r="V43" s="262"/>
      <c r="W43" s="321"/>
      <c r="X43" s="242"/>
      <c r="Y43" s="410" t="s">
        <v>218</v>
      </c>
      <c r="Z43" s="80"/>
      <c r="AA43" s="82"/>
    </row>
    <row r="44" spans="2:27" s="72" customFormat="1" ht="15.75">
      <c r="B44" s="275" t="s">
        <v>429</v>
      </c>
      <c r="C44" s="275"/>
      <c r="D44" s="275"/>
      <c r="E44" s="275"/>
      <c r="F44" s="275"/>
      <c r="G44" s="275"/>
      <c r="H44" s="242"/>
      <c r="I44" s="242"/>
      <c r="J44" s="242"/>
      <c r="K44" s="242"/>
      <c r="L44" s="242"/>
      <c r="M44" s="242"/>
      <c r="N44" s="242"/>
      <c r="O44" s="242"/>
      <c r="P44" s="242"/>
      <c r="Q44" s="323"/>
      <c r="R44" s="323"/>
      <c r="S44" s="242"/>
      <c r="T44" s="323"/>
      <c r="U44" s="409">
        <v>7.1</v>
      </c>
      <c r="V44" s="262"/>
      <c r="W44" s="407"/>
      <c r="X44" s="242"/>
      <c r="Y44" s="407">
        <v>6.4</v>
      </c>
      <c r="Z44" s="80"/>
      <c r="AA44" s="83"/>
    </row>
    <row r="45" spans="2:27" s="72" customFormat="1" ht="15.75">
      <c r="B45" s="275" t="s">
        <v>430</v>
      </c>
      <c r="C45" s="275"/>
      <c r="D45" s="275"/>
      <c r="E45" s="275"/>
      <c r="F45" s="275"/>
      <c r="G45" s="275"/>
      <c r="H45" s="242"/>
      <c r="I45" s="242"/>
      <c r="J45" s="242"/>
      <c r="K45" s="242"/>
      <c r="L45" s="242"/>
      <c r="M45" s="242"/>
      <c r="N45" s="242"/>
      <c r="O45" s="242"/>
      <c r="P45" s="242"/>
      <c r="Q45" s="323"/>
      <c r="R45" s="323"/>
      <c r="S45" s="242"/>
      <c r="T45" s="323"/>
      <c r="U45" s="409">
        <v>4.6</v>
      </c>
      <c r="V45" s="262"/>
      <c r="W45" s="407"/>
      <c r="X45" s="242"/>
      <c r="Y45" s="407">
        <v>4.1</v>
      </c>
      <c r="Z45" s="80"/>
      <c r="AA45" s="83"/>
    </row>
    <row r="46" spans="2:27" s="72" customFormat="1" ht="15.75">
      <c r="B46" s="275" t="s">
        <v>431</v>
      </c>
      <c r="C46" s="275"/>
      <c r="D46" s="275"/>
      <c r="E46" s="275"/>
      <c r="F46" s="275"/>
      <c r="G46" s="275"/>
      <c r="H46" s="242"/>
      <c r="I46" s="242"/>
      <c r="J46" s="242"/>
      <c r="K46" s="242"/>
      <c r="L46" s="242"/>
      <c r="M46" s="242"/>
      <c r="N46" s="242"/>
      <c r="O46" s="242"/>
      <c r="P46" s="242"/>
      <c r="Q46" s="323"/>
      <c r="R46" s="323"/>
      <c r="S46" s="242"/>
      <c r="T46" s="323"/>
      <c r="U46" s="409">
        <v>5.3</v>
      </c>
      <c r="V46" s="262"/>
      <c r="W46" s="407"/>
      <c r="X46" s="242"/>
      <c r="Y46" s="407">
        <v>4.9</v>
      </c>
      <c r="Z46" s="80"/>
      <c r="AA46" s="83"/>
    </row>
    <row r="47" spans="2:27" s="72" customFormat="1" ht="15.75">
      <c r="B47" s="275" t="s">
        <v>432</v>
      </c>
      <c r="C47" s="275"/>
      <c r="D47" s="275"/>
      <c r="E47" s="275"/>
      <c r="F47" s="275"/>
      <c r="G47" s="275"/>
      <c r="H47" s="242"/>
      <c r="I47" s="242"/>
      <c r="J47" s="242"/>
      <c r="K47" s="242"/>
      <c r="L47" s="242"/>
      <c r="M47" s="242"/>
      <c r="N47" s="242"/>
      <c r="O47" s="242"/>
      <c r="P47" s="242"/>
      <c r="Q47" s="323"/>
      <c r="R47" s="323"/>
      <c r="S47" s="242"/>
      <c r="T47" s="323"/>
      <c r="U47" s="406">
        <v>3.1</v>
      </c>
      <c r="V47" s="262"/>
      <c r="W47" s="407"/>
      <c r="X47" s="242"/>
      <c r="Y47" s="407">
        <v>2.9</v>
      </c>
      <c r="Z47" s="80"/>
      <c r="AA47" s="83"/>
    </row>
    <row r="48" spans="2:27" s="72" customFormat="1" ht="15.75">
      <c r="B48" s="276" t="s">
        <v>399</v>
      </c>
      <c r="C48" s="276"/>
      <c r="D48" s="276"/>
      <c r="E48" s="276"/>
      <c r="F48" s="276"/>
      <c r="G48" s="276"/>
      <c r="H48" s="242"/>
      <c r="I48" s="242"/>
      <c r="J48" s="242"/>
      <c r="K48" s="242"/>
      <c r="L48" s="242"/>
      <c r="M48" s="242"/>
      <c r="N48" s="242"/>
      <c r="O48" s="242"/>
      <c r="P48" s="242"/>
      <c r="Q48" s="323"/>
      <c r="R48" s="323"/>
      <c r="S48" s="242"/>
      <c r="T48" s="323"/>
      <c r="U48" s="328"/>
      <c r="V48" s="262"/>
      <c r="W48" s="242"/>
      <c r="X48" s="242"/>
      <c r="Y48" s="407"/>
      <c r="Z48" s="80"/>
      <c r="AA48" s="82"/>
    </row>
    <row r="49" spans="2:27" s="72" customFormat="1" ht="15.75" customHeight="1">
      <c r="B49" s="275" t="s">
        <v>433</v>
      </c>
      <c r="C49" s="275"/>
      <c r="D49" s="275"/>
      <c r="E49" s="275"/>
      <c r="F49" s="275"/>
      <c r="G49" s="275"/>
      <c r="H49" s="242"/>
      <c r="I49" s="242"/>
      <c r="J49" s="242"/>
      <c r="K49" s="242"/>
      <c r="L49" s="242"/>
      <c r="M49" s="242"/>
      <c r="N49" s="242"/>
      <c r="O49" s="242"/>
      <c r="P49" s="242"/>
      <c r="Q49" s="323"/>
      <c r="R49" s="323"/>
      <c r="S49" s="242"/>
      <c r="T49" s="323"/>
      <c r="U49" s="406">
        <v>7.5</v>
      </c>
      <c r="V49" s="262"/>
      <c r="W49" s="407"/>
      <c r="X49" s="242"/>
      <c r="Y49" s="407">
        <v>7.1</v>
      </c>
      <c r="Z49" s="80"/>
      <c r="AA49" s="83"/>
    </row>
    <row r="50" spans="2:27" s="72" customFormat="1" ht="15.75">
      <c r="B50" s="275" t="s">
        <v>434</v>
      </c>
      <c r="C50" s="275"/>
      <c r="D50" s="275"/>
      <c r="E50" s="275"/>
      <c r="F50" s="275"/>
      <c r="G50" s="275"/>
      <c r="H50" s="242"/>
      <c r="I50" s="242"/>
      <c r="J50" s="242"/>
      <c r="K50" s="242"/>
      <c r="L50" s="242"/>
      <c r="M50" s="242"/>
      <c r="N50" s="242"/>
      <c r="O50" s="242"/>
      <c r="P50" s="242"/>
      <c r="Q50" s="323"/>
      <c r="R50" s="323"/>
      <c r="S50" s="242"/>
      <c r="T50" s="323"/>
      <c r="U50" s="406">
        <v>6.6</v>
      </c>
      <c r="V50" s="262"/>
      <c r="W50" s="407"/>
      <c r="X50" s="242"/>
      <c r="Y50" s="407">
        <v>6.3</v>
      </c>
      <c r="Z50" s="80"/>
      <c r="AA50" s="83"/>
    </row>
    <row r="51" spans="2:27" s="72" customFormat="1" ht="9" customHeight="1">
      <c r="B51" s="243"/>
      <c r="C51" s="243"/>
      <c r="D51" s="243"/>
      <c r="E51" s="243"/>
      <c r="F51" s="243"/>
      <c r="G51" s="243"/>
      <c r="H51" s="242"/>
      <c r="I51" s="242"/>
      <c r="J51" s="242"/>
      <c r="K51" s="242"/>
      <c r="L51" s="242"/>
      <c r="M51" s="242"/>
      <c r="N51" s="242"/>
      <c r="O51" s="242"/>
      <c r="P51" s="242"/>
      <c r="Q51" s="323"/>
      <c r="R51" s="323"/>
      <c r="S51" s="242"/>
      <c r="T51" s="323"/>
      <c r="U51" s="328"/>
      <c r="V51" s="262"/>
      <c r="W51" s="242"/>
      <c r="X51" s="242"/>
      <c r="Y51" s="407"/>
      <c r="Z51" s="80"/>
      <c r="AA51" s="82"/>
    </row>
    <row r="52" spans="2:27" s="72" customFormat="1" ht="15.75">
      <c r="B52" s="277" t="s">
        <v>435</v>
      </c>
      <c r="C52" s="277"/>
      <c r="D52" s="277"/>
      <c r="E52" s="277"/>
      <c r="F52" s="277"/>
      <c r="G52" s="277"/>
      <c r="H52" s="242"/>
      <c r="I52" s="242"/>
      <c r="J52" s="242"/>
      <c r="K52" s="242"/>
      <c r="L52" s="242"/>
      <c r="M52" s="242"/>
      <c r="N52" s="242"/>
      <c r="O52" s="242"/>
      <c r="P52" s="242"/>
      <c r="Q52" s="323"/>
      <c r="R52" s="323"/>
      <c r="S52" s="242"/>
      <c r="T52" s="323"/>
      <c r="U52" s="328"/>
      <c r="V52" s="262"/>
      <c r="W52" s="242"/>
      <c r="X52" s="242"/>
      <c r="Y52" s="407"/>
      <c r="Z52" s="80"/>
      <c r="AA52" s="82"/>
    </row>
    <row r="53" spans="2:27" s="72" customFormat="1" ht="15.75">
      <c r="B53" s="243" t="s">
        <v>465</v>
      </c>
      <c r="C53" s="243"/>
      <c r="D53" s="243"/>
      <c r="E53" s="243"/>
      <c r="F53" s="243"/>
      <c r="G53" s="243"/>
      <c r="H53" s="242"/>
      <c r="I53" s="242"/>
      <c r="J53" s="242"/>
      <c r="K53" s="242"/>
      <c r="L53" s="242"/>
      <c r="M53" s="242"/>
      <c r="N53" s="242"/>
      <c r="O53" s="242"/>
      <c r="P53" s="242"/>
      <c r="Q53" s="323"/>
      <c r="R53" s="323"/>
      <c r="S53" s="242"/>
      <c r="T53" s="323"/>
      <c r="U53" s="328"/>
      <c r="V53" s="262"/>
      <c r="W53" s="242"/>
      <c r="X53" s="242"/>
      <c r="Y53" s="407"/>
      <c r="Z53" s="80"/>
      <c r="AA53" s="82"/>
    </row>
    <row r="54" spans="2:27" s="72" customFormat="1" ht="15.75">
      <c r="B54" s="248" t="s">
        <v>594</v>
      </c>
      <c r="C54" s="248"/>
      <c r="D54" s="248"/>
      <c r="E54" s="248"/>
      <c r="F54" s="248"/>
      <c r="G54" s="248"/>
      <c r="H54" s="242"/>
      <c r="I54" s="242"/>
      <c r="J54" s="242"/>
      <c r="K54" s="242"/>
      <c r="L54" s="242"/>
      <c r="M54" s="242"/>
      <c r="N54" s="242"/>
      <c r="O54" s="242"/>
      <c r="P54" s="242"/>
      <c r="Q54" s="323"/>
      <c r="R54" s="323"/>
      <c r="S54" s="242"/>
      <c r="T54" s="323"/>
      <c r="U54" s="406">
        <v>7.6</v>
      </c>
      <c r="V54" s="262"/>
      <c r="W54" s="407"/>
      <c r="X54" s="242"/>
      <c r="Y54" s="407">
        <v>6.9</v>
      </c>
      <c r="Z54" s="80"/>
      <c r="AA54" s="84"/>
    </row>
    <row r="55" spans="2:27" s="72" customFormat="1" ht="15.75">
      <c r="B55" s="248" t="s">
        <v>217</v>
      </c>
      <c r="C55" s="248"/>
      <c r="D55" s="248"/>
      <c r="E55" s="248"/>
      <c r="F55" s="248"/>
      <c r="G55" s="248"/>
      <c r="H55" s="242"/>
      <c r="I55" s="242"/>
      <c r="J55" s="242"/>
      <c r="K55" s="242"/>
      <c r="L55" s="242"/>
      <c r="M55" s="242"/>
      <c r="N55" s="242"/>
      <c r="O55" s="242"/>
      <c r="P55" s="242"/>
      <c r="Q55" s="323"/>
      <c r="R55" s="323"/>
      <c r="S55" s="242"/>
      <c r="T55" s="323"/>
      <c r="U55" s="409">
        <v>6.7</v>
      </c>
      <c r="V55" s="262"/>
      <c r="W55" s="407"/>
      <c r="X55" s="242"/>
      <c r="Y55" s="407">
        <v>6.1</v>
      </c>
      <c r="Z55" s="80"/>
      <c r="AA55" s="84"/>
    </row>
    <row r="56" spans="2:27" s="72" customFormat="1" ht="15.75">
      <c r="B56" s="947" t="s">
        <v>436</v>
      </c>
      <c r="C56" s="948"/>
      <c r="D56" s="948"/>
      <c r="E56" s="948"/>
      <c r="F56" s="948"/>
      <c r="G56" s="948"/>
      <c r="H56" s="948"/>
      <c r="I56" s="948"/>
      <c r="J56" s="948"/>
      <c r="K56" s="242"/>
      <c r="L56" s="242"/>
      <c r="M56" s="242"/>
      <c r="N56" s="242"/>
      <c r="O56" s="242"/>
      <c r="P56" s="242"/>
      <c r="Q56" s="323"/>
      <c r="R56" s="323"/>
      <c r="S56" s="242"/>
      <c r="T56" s="323"/>
      <c r="U56" s="328"/>
      <c r="V56" s="262"/>
      <c r="W56" s="242"/>
      <c r="X56" s="242"/>
      <c r="Y56" s="407"/>
      <c r="Z56" s="80"/>
      <c r="AA56" s="79"/>
    </row>
    <row r="57" spans="2:27" s="72" customFormat="1" ht="17.25" customHeight="1">
      <c r="B57" s="945" t="s">
        <v>437</v>
      </c>
      <c r="C57" s="945"/>
      <c r="D57" s="946"/>
      <c r="E57" s="946"/>
      <c r="F57" s="946"/>
      <c r="G57" s="946"/>
      <c r="H57" s="946"/>
      <c r="I57" s="946"/>
      <c r="J57" s="946"/>
      <c r="K57" s="242"/>
      <c r="L57" s="242"/>
      <c r="M57" s="242"/>
      <c r="N57" s="242"/>
      <c r="O57" s="242"/>
      <c r="P57" s="242"/>
      <c r="Q57" s="323"/>
      <c r="R57" s="323"/>
      <c r="S57" s="242"/>
      <c r="T57" s="323"/>
      <c r="U57" s="409">
        <v>1.75</v>
      </c>
      <c r="V57" s="262"/>
      <c r="W57" s="411"/>
      <c r="X57" s="242"/>
      <c r="Y57" s="408">
        <v>1.75</v>
      </c>
      <c r="Z57" s="80"/>
      <c r="AA57" s="84"/>
    </row>
    <row r="58" spans="2:27" s="72" customFormat="1" ht="15.75">
      <c r="B58" s="276" t="s">
        <v>53</v>
      </c>
      <c r="C58" s="276"/>
      <c r="D58" s="276"/>
      <c r="E58" s="276"/>
      <c r="F58" s="276"/>
      <c r="G58" s="276"/>
      <c r="H58" s="242"/>
      <c r="I58" s="242"/>
      <c r="J58" s="242"/>
      <c r="K58" s="242"/>
      <c r="L58" s="242"/>
      <c r="M58" s="242"/>
      <c r="N58" s="242"/>
      <c r="O58" s="242"/>
      <c r="P58" s="242"/>
      <c r="Q58" s="323"/>
      <c r="R58" s="323"/>
      <c r="S58" s="242"/>
      <c r="T58" s="323"/>
      <c r="U58" s="409">
        <v>4.8</v>
      </c>
      <c r="V58" s="262"/>
      <c r="W58" s="407"/>
      <c r="X58" s="242"/>
      <c r="Y58" s="407">
        <v>4.4</v>
      </c>
      <c r="Z58" s="80"/>
      <c r="AA58" s="84"/>
    </row>
    <row r="59" spans="2:27" s="72" customFormat="1" ht="15.75">
      <c r="B59" s="947" t="s">
        <v>219</v>
      </c>
      <c r="C59" s="948"/>
      <c r="D59" s="948"/>
      <c r="E59" s="948"/>
      <c r="F59" s="948"/>
      <c r="G59" s="948"/>
      <c r="H59" s="948"/>
      <c r="I59" s="948"/>
      <c r="J59" s="948"/>
      <c r="K59" s="242"/>
      <c r="L59" s="242"/>
      <c r="M59" s="242"/>
      <c r="N59" s="242"/>
      <c r="O59" s="242"/>
      <c r="P59" s="242"/>
      <c r="Q59" s="323"/>
      <c r="R59" s="323"/>
      <c r="S59" s="242"/>
      <c r="T59" s="323"/>
      <c r="U59" s="409">
        <v>8.8</v>
      </c>
      <c r="V59" s="262"/>
      <c r="W59" s="407"/>
      <c r="X59" s="242"/>
      <c r="Y59" s="407">
        <v>8.4</v>
      </c>
      <c r="Z59" s="80"/>
      <c r="AA59" s="84"/>
    </row>
    <row r="60" spans="2:27" s="72" customFormat="1" ht="15.75">
      <c r="B60" s="276" t="s">
        <v>438</v>
      </c>
      <c r="C60" s="276"/>
      <c r="D60" s="276"/>
      <c r="E60" s="276"/>
      <c r="F60" s="276"/>
      <c r="G60" s="276"/>
      <c r="H60" s="242"/>
      <c r="I60" s="242"/>
      <c r="J60" s="242"/>
      <c r="K60" s="242"/>
      <c r="L60" s="242"/>
      <c r="M60" s="242"/>
      <c r="N60" s="242"/>
      <c r="O60" s="242"/>
      <c r="P60" s="242"/>
      <c r="Q60" s="323"/>
      <c r="R60" s="323"/>
      <c r="S60" s="242"/>
      <c r="T60" s="323"/>
      <c r="U60" s="409">
        <v>2.5</v>
      </c>
      <c r="V60" s="262"/>
      <c r="W60" s="407"/>
      <c r="X60" s="242"/>
      <c r="Y60" s="407">
        <v>2.4</v>
      </c>
      <c r="Z60" s="80"/>
      <c r="AA60" s="84"/>
    </row>
    <row r="61" spans="2:27" s="72" customFormat="1" ht="15.75">
      <c r="B61" s="276"/>
      <c r="C61" s="276"/>
      <c r="D61" s="276"/>
      <c r="E61" s="276"/>
      <c r="F61" s="276"/>
      <c r="G61" s="276"/>
      <c r="H61" s="242"/>
      <c r="I61" s="242"/>
      <c r="J61" s="242"/>
      <c r="K61" s="242"/>
      <c r="L61" s="242"/>
      <c r="M61" s="242"/>
      <c r="N61" s="242"/>
      <c r="O61" s="242"/>
      <c r="P61" s="242"/>
      <c r="Q61" s="323"/>
      <c r="R61" s="323"/>
      <c r="S61" s="242"/>
      <c r="T61" s="323"/>
      <c r="U61" s="409"/>
      <c r="V61" s="262"/>
      <c r="W61" s="407"/>
      <c r="X61" s="242"/>
      <c r="Y61" s="407"/>
      <c r="Z61" s="80"/>
      <c r="AA61" s="84"/>
    </row>
    <row r="62" spans="2:27" s="72" customFormat="1" ht="15.75">
      <c r="B62" s="276"/>
      <c r="C62" s="276"/>
      <c r="D62" s="276"/>
      <c r="E62" s="276"/>
      <c r="F62" s="276"/>
      <c r="G62" s="276"/>
      <c r="H62" s="242"/>
      <c r="I62" s="242"/>
      <c r="J62" s="242"/>
      <c r="K62" s="242"/>
      <c r="L62" s="242"/>
      <c r="M62" s="242"/>
      <c r="N62" s="242"/>
      <c r="O62" s="242"/>
      <c r="P62" s="242"/>
      <c r="Q62" s="323"/>
      <c r="R62" s="323"/>
      <c r="S62" s="242"/>
      <c r="T62" s="323"/>
      <c r="U62" s="409"/>
      <c r="V62" s="262"/>
      <c r="W62" s="407"/>
      <c r="X62" s="242"/>
      <c r="Y62" s="407"/>
      <c r="Z62" s="80"/>
      <c r="AA62" s="84"/>
    </row>
    <row r="63" spans="2:27" s="72" customFormat="1" ht="15.75">
      <c r="B63" s="276"/>
      <c r="C63" s="276"/>
      <c r="D63" s="276"/>
      <c r="E63" s="276"/>
      <c r="F63" s="276"/>
      <c r="G63" s="276"/>
      <c r="H63" s="242"/>
      <c r="I63" s="242"/>
      <c r="J63" s="242"/>
      <c r="K63" s="242"/>
      <c r="L63" s="242"/>
      <c r="M63" s="242"/>
      <c r="N63" s="242"/>
      <c r="O63" s="242"/>
      <c r="P63" s="242"/>
      <c r="Q63" s="323"/>
      <c r="R63" s="323"/>
      <c r="S63" s="242"/>
      <c r="T63" s="323"/>
      <c r="U63" s="409"/>
      <c r="V63" s="262"/>
      <c r="W63" s="407"/>
      <c r="X63" s="242"/>
      <c r="Y63" s="407"/>
      <c r="Z63" s="80"/>
      <c r="AA63" s="84"/>
    </row>
    <row r="64" spans="2:27" s="72" customFormat="1" ht="15.75">
      <c r="B64" s="276"/>
      <c r="C64" s="276"/>
      <c r="D64" s="276"/>
      <c r="E64" s="276"/>
      <c r="F64" s="276"/>
      <c r="G64" s="276"/>
      <c r="H64" s="242"/>
      <c r="I64" s="242"/>
      <c r="J64" s="242"/>
      <c r="K64" s="242"/>
      <c r="L64" s="242"/>
      <c r="M64" s="242"/>
      <c r="N64" s="242"/>
      <c r="O64" s="242"/>
      <c r="P64" s="242"/>
      <c r="Q64" s="323"/>
      <c r="R64" s="323"/>
      <c r="S64" s="242"/>
      <c r="T64" s="323"/>
      <c r="U64" s="409"/>
      <c r="V64" s="262"/>
      <c r="W64" s="407"/>
      <c r="X64" s="242"/>
      <c r="Y64" s="407"/>
      <c r="Z64" s="80"/>
      <c r="AA64" s="84"/>
    </row>
    <row r="65" spans="2:27" s="72" customFormat="1" ht="15.75">
      <c r="B65" s="276"/>
      <c r="C65" s="276"/>
      <c r="D65" s="276"/>
      <c r="E65" s="276"/>
      <c r="F65" s="276"/>
      <c r="G65" s="276"/>
      <c r="H65" s="242"/>
      <c r="I65" s="242"/>
      <c r="J65" s="242"/>
      <c r="K65" s="242"/>
      <c r="L65" s="242"/>
      <c r="M65" s="242"/>
      <c r="N65" s="242"/>
      <c r="O65" s="242"/>
      <c r="P65" s="242"/>
      <c r="Q65" s="323"/>
      <c r="R65" s="323"/>
      <c r="S65" s="242"/>
      <c r="T65" s="323"/>
      <c r="U65" s="409"/>
      <c r="V65" s="262"/>
      <c r="W65" s="407"/>
      <c r="X65" s="242"/>
      <c r="Y65" s="407"/>
      <c r="Z65" s="80"/>
      <c r="AA65" s="84"/>
    </row>
    <row r="66" spans="2:27" s="72" customFormat="1" ht="15.75">
      <c r="B66" s="276"/>
      <c r="C66" s="276"/>
      <c r="D66" s="276"/>
      <c r="E66" s="276"/>
      <c r="F66" s="276"/>
      <c r="G66" s="276"/>
      <c r="H66" s="242"/>
      <c r="I66" s="242"/>
      <c r="J66" s="242"/>
      <c r="K66" s="242"/>
      <c r="L66" s="242"/>
      <c r="M66" s="242"/>
      <c r="N66" s="242"/>
      <c r="O66" s="242"/>
      <c r="P66" s="242"/>
      <c r="Q66" s="323"/>
      <c r="R66" s="323"/>
      <c r="S66" s="242"/>
      <c r="T66" s="323"/>
      <c r="U66" s="409"/>
      <c r="V66" s="262"/>
      <c r="W66" s="407"/>
      <c r="X66" s="242"/>
      <c r="Y66" s="407"/>
      <c r="Z66" s="80"/>
      <c r="AA66" s="84"/>
    </row>
    <row r="67" spans="2:27" s="72" customFormat="1" ht="15.75">
      <c r="B67" s="276"/>
      <c r="C67" s="276"/>
      <c r="D67" s="276"/>
      <c r="E67" s="276"/>
      <c r="F67" s="276"/>
      <c r="G67" s="276"/>
      <c r="H67" s="242"/>
      <c r="I67" s="242"/>
      <c r="J67" s="242"/>
      <c r="K67" s="242"/>
      <c r="L67" s="242"/>
      <c r="M67" s="242"/>
      <c r="N67" s="242"/>
      <c r="O67" s="242"/>
      <c r="P67" s="242"/>
      <c r="Q67" s="323"/>
      <c r="R67" s="323"/>
      <c r="S67" s="242"/>
      <c r="T67" s="323"/>
      <c r="U67" s="409"/>
      <c r="V67" s="262"/>
      <c r="W67" s="407"/>
      <c r="X67" s="242"/>
      <c r="Y67" s="407"/>
      <c r="Z67" s="80"/>
      <c r="AA67" s="84"/>
    </row>
    <row r="68" spans="2:27" s="72" customFormat="1" ht="15.75">
      <c r="B68" s="276"/>
      <c r="C68" s="276"/>
      <c r="D68" s="276"/>
      <c r="E68" s="276"/>
      <c r="F68" s="276"/>
      <c r="G68" s="276"/>
      <c r="H68" s="242"/>
      <c r="I68" s="242"/>
      <c r="J68" s="242"/>
      <c r="K68" s="242"/>
      <c r="L68" s="242"/>
      <c r="M68" s="242"/>
      <c r="N68" s="242"/>
      <c r="O68" s="242"/>
      <c r="P68" s="242"/>
      <c r="Q68" s="323"/>
      <c r="R68" s="323"/>
      <c r="S68" s="242"/>
      <c r="T68" s="323"/>
      <c r="U68" s="409"/>
      <c r="V68" s="262"/>
      <c r="W68" s="407"/>
      <c r="X68" s="242"/>
      <c r="Y68" s="407"/>
      <c r="Z68" s="80"/>
      <c r="AA68" s="84"/>
    </row>
    <row r="69" spans="2:27" s="72" customFormat="1" ht="15.75">
      <c r="B69" s="276"/>
      <c r="C69" s="276"/>
      <c r="D69" s="276"/>
      <c r="E69" s="276"/>
      <c r="F69" s="276"/>
      <c r="G69" s="276"/>
      <c r="H69" s="242"/>
      <c r="I69" s="242"/>
      <c r="J69" s="242"/>
      <c r="K69" s="242"/>
      <c r="L69" s="242"/>
      <c r="M69" s="242"/>
      <c r="N69" s="242"/>
      <c r="O69" s="242"/>
      <c r="P69" s="242"/>
      <c r="Q69" s="323"/>
      <c r="R69" s="323"/>
      <c r="S69" s="242"/>
      <c r="T69" s="323"/>
      <c r="U69" s="409"/>
      <c r="V69" s="262"/>
      <c r="W69" s="407"/>
      <c r="X69" s="242"/>
      <c r="Y69" s="407"/>
      <c r="Z69" s="80"/>
      <c r="AA69" s="84"/>
    </row>
    <row r="70" spans="2:27" s="72" customFormat="1" ht="15.75">
      <c r="B70" s="276"/>
      <c r="C70" s="276"/>
      <c r="D70" s="276"/>
      <c r="E70" s="276"/>
      <c r="F70" s="276"/>
      <c r="G70" s="276"/>
      <c r="H70" s="242"/>
      <c r="I70" s="242"/>
      <c r="J70" s="242"/>
      <c r="K70" s="242"/>
      <c r="L70" s="242"/>
      <c r="M70" s="242"/>
      <c r="N70" s="242"/>
      <c r="O70" s="242"/>
      <c r="P70" s="242"/>
      <c r="Q70" s="323"/>
      <c r="R70" s="323"/>
      <c r="S70" s="242"/>
      <c r="T70" s="323"/>
      <c r="U70" s="409"/>
      <c r="V70" s="262"/>
      <c r="W70" s="407"/>
      <c r="X70" s="242"/>
      <c r="Y70" s="407"/>
      <c r="Z70" s="80"/>
      <c r="AA70" s="84"/>
    </row>
    <row r="71" spans="2:27" s="72" customFormat="1" ht="15.75">
      <c r="B71" s="276"/>
      <c r="C71" s="276"/>
      <c r="D71" s="276"/>
      <c r="E71" s="276"/>
      <c r="F71" s="276"/>
      <c r="G71" s="276"/>
      <c r="H71" s="242"/>
      <c r="I71" s="242"/>
      <c r="J71" s="242"/>
      <c r="K71" s="242"/>
      <c r="L71" s="242"/>
      <c r="M71" s="242"/>
      <c r="N71" s="242"/>
      <c r="O71" s="242"/>
      <c r="P71" s="242"/>
      <c r="Q71" s="323"/>
      <c r="R71" s="323"/>
      <c r="S71" s="242"/>
      <c r="T71" s="323"/>
      <c r="U71" s="409"/>
      <c r="V71" s="262"/>
      <c r="W71" s="407"/>
      <c r="X71" s="242"/>
      <c r="Y71" s="407"/>
      <c r="Z71" s="80"/>
      <c r="AA71" s="84"/>
    </row>
    <row r="72" spans="2:27" s="72" customFormat="1" ht="15.75">
      <c r="B72" s="276"/>
      <c r="C72" s="276"/>
      <c r="D72" s="276"/>
      <c r="E72" s="276"/>
      <c r="F72" s="276"/>
      <c r="G72" s="276"/>
      <c r="H72" s="242"/>
      <c r="I72" s="242"/>
      <c r="J72" s="242"/>
      <c r="K72" s="242"/>
      <c r="L72" s="242"/>
      <c r="M72" s="242"/>
      <c r="N72" s="242"/>
      <c r="O72" s="242"/>
      <c r="P72" s="242"/>
      <c r="Q72" s="323"/>
      <c r="R72" s="323"/>
      <c r="S72" s="242"/>
      <c r="T72" s="323"/>
      <c r="U72" s="409"/>
      <c r="V72" s="262"/>
      <c r="W72" s="407"/>
      <c r="X72" s="242"/>
      <c r="Y72" s="407"/>
      <c r="Z72" s="80"/>
      <c r="AA72" s="84"/>
    </row>
    <row r="73" spans="2:27" s="72" customFormat="1" ht="15.75">
      <c r="B73" s="276"/>
      <c r="C73" s="276"/>
      <c r="D73" s="276"/>
      <c r="E73" s="276"/>
      <c r="F73" s="276"/>
      <c r="G73" s="276"/>
      <c r="H73" s="242"/>
      <c r="I73" s="242"/>
      <c r="J73" s="242"/>
      <c r="K73" s="242"/>
      <c r="L73" s="242"/>
      <c r="M73" s="242"/>
      <c r="N73" s="242"/>
      <c r="O73" s="242"/>
      <c r="P73" s="242"/>
      <c r="Q73" s="323"/>
      <c r="R73" s="323"/>
      <c r="S73" s="242"/>
      <c r="T73" s="323"/>
      <c r="U73" s="409"/>
      <c r="V73" s="262"/>
      <c r="W73" s="407"/>
      <c r="X73" s="242"/>
      <c r="Y73" s="407"/>
      <c r="Z73" s="80"/>
      <c r="AA73" s="84"/>
    </row>
    <row r="74" spans="2:27" s="72" customFormat="1" ht="15.75">
      <c r="B74" s="276"/>
      <c r="C74" s="276"/>
      <c r="D74" s="276"/>
      <c r="E74" s="276"/>
      <c r="F74" s="276"/>
      <c r="G74" s="276"/>
      <c r="H74" s="242"/>
      <c r="I74" s="242"/>
      <c r="J74" s="242"/>
      <c r="K74" s="242"/>
      <c r="L74" s="242"/>
      <c r="M74" s="242"/>
      <c r="N74" s="242"/>
      <c r="O74" s="242"/>
      <c r="P74" s="242"/>
      <c r="Q74" s="323"/>
      <c r="R74" s="323"/>
      <c r="S74" s="242"/>
      <c r="T74" s="323"/>
      <c r="U74" s="409"/>
      <c r="V74" s="262"/>
      <c r="W74" s="407"/>
      <c r="X74" s="242"/>
      <c r="Y74" s="407"/>
      <c r="Z74" s="80"/>
      <c r="AA74" s="84"/>
    </row>
    <row r="75" spans="2:27" s="72" customFormat="1" ht="15.75">
      <c r="B75" s="276"/>
      <c r="C75" s="276"/>
      <c r="D75" s="276"/>
      <c r="E75" s="276"/>
      <c r="F75" s="276"/>
      <c r="G75" s="276"/>
      <c r="H75" s="242"/>
      <c r="I75" s="242"/>
      <c r="J75" s="242"/>
      <c r="K75" s="242"/>
      <c r="L75" s="242"/>
      <c r="M75" s="242"/>
      <c r="N75" s="242"/>
      <c r="O75" s="242"/>
      <c r="P75" s="242"/>
      <c r="Q75" s="323"/>
      <c r="R75" s="323"/>
      <c r="S75" s="242"/>
      <c r="T75" s="323"/>
      <c r="U75" s="409"/>
      <c r="V75" s="262"/>
      <c r="W75" s="407"/>
      <c r="X75" s="242"/>
      <c r="Y75" s="407"/>
      <c r="Z75" s="80"/>
      <c r="AA75" s="84"/>
    </row>
    <row r="76" spans="2:25" s="72" customFormat="1" ht="16.5" customHeight="1">
      <c r="B76" s="307"/>
      <c r="C76" s="307"/>
      <c r="D76" s="307"/>
      <c r="E76" s="307"/>
      <c r="F76" s="307"/>
      <c r="G76" s="307"/>
      <c r="H76" s="306"/>
      <c r="I76" s="306"/>
      <c r="J76" s="242"/>
      <c r="K76" s="242"/>
      <c r="L76" s="242"/>
      <c r="M76" s="885"/>
      <c r="N76" s="242"/>
      <c r="O76" s="279"/>
      <c r="P76" s="279"/>
      <c r="Q76" s="279"/>
      <c r="R76" s="279"/>
      <c r="S76" s="322"/>
      <c r="T76" s="322"/>
      <c r="U76" s="242"/>
      <c r="V76" s="242"/>
      <c r="W76" s="321"/>
      <c r="X76" s="321"/>
      <c r="Y76" s="262"/>
    </row>
    <row r="77" spans="2:25" s="72" customFormat="1" ht="9" customHeight="1">
      <c r="B77" s="243"/>
      <c r="C77" s="243"/>
      <c r="D77" s="243"/>
      <c r="E77" s="243"/>
      <c r="F77" s="243"/>
      <c r="G77" s="243"/>
      <c r="H77" s="242"/>
      <c r="I77" s="242"/>
      <c r="J77" s="242"/>
      <c r="K77" s="242"/>
      <c r="L77" s="242"/>
      <c r="M77" s="321"/>
      <c r="N77" s="242"/>
      <c r="O77" s="279"/>
      <c r="P77" s="279"/>
      <c r="Q77" s="279"/>
      <c r="R77" s="279"/>
      <c r="S77" s="322"/>
      <c r="T77" s="322"/>
      <c r="U77" s="242"/>
      <c r="V77" s="242"/>
      <c r="W77" s="321"/>
      <c r="X77" s="321"/>
      <c r="Y77" s="262"/>
    </row>
    <row r="78" spans="1:25" s="72" customFormat="1" ht="24.75" customHeight="1">
      <c r="A78" s="87" t="s">
        <v>463</v>
      </c>
      <c r="B78" s="243"/>
      <c r="C78" s="243"/>
      <c r="D78" s="243"/>
      <c r="E78" s="243"/>
      <c r="F78" s="243"/>
      <c r="G78" s="243"/>
      <c r="H78" s="242"/>
      <c r="I78" s="242"/>
      <c r="J78" s="242"/>
      <c r="K78" s="242"/>
      <c r="L78" s="242"/>
      <c r="M78" s="321"/>
      <c r="N78" s="242"/>
      <c r="O78" s="279"/>
      <c r="P78" s="279"/>
      <c r="Q78" s="279"/>
      <c r="R78" s="279"/>
      <c r="S78" s="322"/>
      <c r="T78" s="322"/>
      <c r="U78" s="242"/>
      <c r="V78" s="242"/>
      <c r="W78" s="321"/>
      <c r="X78" s="321"/>
      <c r="Y78" s="262"/>
    </row>
    <row r="79" spans="2:25" s="72" customFormat="1" ht="9" customHeight="1">
      <c r="B79" s="243"/>
      <c r="C79" s="243"/>
      <c r="D79" s="243"/>
      <c r="E79" s="243"/>
      <c r="F79" s="243"/>
      <c r="G79" s="243"/>
      <c r="H79" s="242"/>
      <c r="I79" s="242"/>
      <c r="J79" s="242"/>
      <c r="K79" s="242"/>
      <c r="L79" s="242"/>
      <c r="M79" s="321"/>
      <c r="N79" s="242"/>
      <c r="O79" s="279"/>
      <c r="P79" s="279"/>
      <c r="Q79" s="279"/>
      <c r="R79" s="279"/>
      <c r="S79" s="322"/>
      <c r="T79" s="322"/>
      <c r="U79" s="242"/>
      <c r="V79" s="242"/>
      <c r="W79" s="321"/>
      <c r="X79" s="321"/>
      <c r="Y79" s="262"/>
    </row>
    <row r="80" spans="2:25" s="72" customFormat="1" ht="22.5" customHeight="1">
      <c r="B80" s="56" t="s">
        <v>220</v>
      </c>
      <c r="C80" s="243"/>
      <c r="D80" s="243"/>
      <c r="E80" s="243"/>
      <c r="F80" s="243"/>
      <c r="G80" s="243"/>
      <c r="H80" s="242"/>
      <c r="I80" s="242"/>
      <c r="J80" s="242"/>
      <c r="K80" s="242"/>
      <c r="L80" s="242"/>
      <c r="M80" s="321"/>
      <c r="N80" s="242"/>
      <c r="O80" s="279"/>
      <c r="P80" s="279"/>
      <c r="Q80" s="279"/>
      <c r="R80" s="279"/>
      <c r="S80" s="322"/>
      <c r="T80" s="322"/>
      <c r="U80" s="242"/>
      <c r="V80" s="242"/>
      <c r="W80" s="321"/>
      <c r="X80" s="321"/>
      <c r="Y80" s="262"/>
    </row>
    <row r="81" spans="2:25" s="72" customFormat="1" ht="22.5" customHeight="1">
      <c r="B81" s="395"/>
      <c r="C81" s="243"/>
      <c r="D81" s="243"/>
      <c r="E81" s="243"/>
      <c r="F81" s="243"/>
      <c r="G81" s="243"/>
      <c r="H81" s="242"/>
      <c r="I81" s="242"/>
      <c r="J81" s="242"/>
      <c r="K81" s="242"/>
      <c r="L81" s="242"/>
      <c r="M81" s="321"/>
      <c r="N81" s="242"/>
      <c r="O81" s="279"/>
      <c r="P81" s="279"/>
      <c r="Q81" s="279"/>
      <c r="R81" s="279"/>
      <c r="S81" s="322"/>
      <c r="T81" s="322"/>
      <c r="U81" s="242"/>
      <c r="V81" s="242"/>
      <c r="W81" s="321"/>
      <c r="X81" s="321"/>
      <c r="Y81" s="262"/>
    </row>
    <row r="82" spans="1:24" s="72" customFormat="1" ht="18" customHeight="1">
      <c r="A82" s="396"/>
      <c r="B82" s="405" t="s">
        <v>617</v>
      </c>
      <c r="F82" s="418" t="s">
        <v>419</v>
      </c>
      <c r="I82" s="412"/>
      <c r="J82" s="412"/>
      <c r="K82" s="412"/>
      <c r="L82" s="413"/>
      <c r="M82" s="412"/>
      <c r="N82" s="414"/>
      <c r="O82" s="80"/>
      <c r="P82" s="80"/>
      <c r="Q82" s="80"/>
      <c r="R82" s="80"/>
      <c r="S82" s="415"/>
      <c r="T82" s="415"/>
      <c r="U82" s="73"/>
      <c r="V82" s="73"/>
      <c r="W82" s="82"/>
      <c r="X82" s="82"/>
    </row>
    <row r="83" spans="1:25" s="356" customFormat="1" ht="15" customHeight="1">
      <c r="A83" s="416"/>
      <c r="B83" s="417"/>
      <c r="C83" s="418"/>
      <c r="D83" s="418"/>
      <c r="E83" s="418"/>
      <c r="F83" s="418" t="s">
        <v>229</v>
      </c>
      <c r="H83" s="418"/>
      <c r="J83" s="418"/>
      <c r="L83" s="418"/>
      <c r="M83" s="418"/>
      <c r="O83" s="418" t="s">
        <v>351</v>
      </c>
      <c r="Q83" s="418"/>
      <c r="S83" s="418" t="s">
        <v>424</v>
      </c>
      <c r="U83" s="418" t="s">
        <v>352</v>
      </c>
      <c r="W83" s="418"/>
      <c r="X83" s="418"/>
      <c r="Y83" s="419"/>
    </row>
    <row r="84" spans="2:25" s="420" customFormat="1" ht="11.25" customHeight="1">
      <c r="B84" s="417"/>
      <c r="C84" s="418"/>
      <c r="D84" s="418"/>
      <c r="E84" s="418" t="s">
        <v>418</v>
      </c>
      <c r="F84" s="418" t="s">
        <v>230</v>
      </c>
      <c r="H84" s="418" t="s">
        <v>439</v>
      </c>
      <c r="J84" s="418" t="s">
        <v>421</v>
      </c>
      <c r="K84" s="418" t="s">
        <v>422</v>
      </c>
      <c r="L84" s="418"/>
      <c r="M84" s="418" t="s">
        <v>423</v>
      </c>
      <c r="O84" s="894" t="s">
        <v>231</v>
      </c>
      <c r="Q84" s="418" t="s">
        <v>441</v>
      </c>
      <c r="S84" s="894" t="s">
        <v>231</v>
      </c>
      <c r="U84" s="418" t="s">
        <v>232</v>
      </c>
      <c r="W84" s="418" t="s">
        <v>442</v>
      </c>
      <c r="Y84" s="418" t="s">
        <v>443</v>
      </c>
    </row>
    <row r="85" spans="2:25" s="75" customFormat="1" ht="12" customHeight="1">
      <c r="B85" s="421"/>
      <c r="C85" s="422"/>
      <c r="D85" s="422"/>
      <c r="E85" s="422">
        <v>39082</v>
      </c>
      <c r="F85" s="422">
        <v>39082</v>
      </c>
      <c r="G85" s="518"/>
      <c r="H85" s="422">
        <v>39082</v>
      </c>
      <c r="I85" s="518"/>
      <c r="J85" s="422">
        <v>39082</v>
      </c>
      <c r="K85" s="422">
        <v>39082</v>
      </c>
      <c r="L85" s="422"/>
      <c r="M85" s="422">
        <v>39082</v>
      </c>
      <c r="N85" s="518"/>
      <c r="O85" s="422">
        <v>39082</v>
      </c>
      <c r="P85" s="518"/>
      <c r="Q85" s="422">
        <v>39082</v>
      </c>
      <c r="R85" s="518"/>
      <c r="S85" s="422">
        <v>39082</v>
      </c>
      <c r="T85" s="518"/>
      <c r="U85" s="422">
        <v>39082</v>
      </c>
      <c r="V85" s="518"/>
      <c r="W85" s="422">
        <v>39082</v>
      </c>
      <c r="X85" s="518"/>
      <c r="Y85" s="422">
        <v>39082</v>
      </c>
    </row>
    <row r="86" spans="2:25" s="75" customFormat="1" ht="12" customHeight="1">
      <c r="B86" s="421"/>
      <c r="C86" s="423"/>
      <c r="D86" s="423"/>
      <c r="E86" s="423">
        <v>2006</v>
      </c>
      <c r="F86" s="423">
        <v>2006</v>
      </c>
      <c r="G86" s="85"/>
      <c r="H86" s="423">
        <v>2006</v>
      </c>
      <c r="I86" s="85"/>
      <c r="J86" s="423">
        <v>2006</v>
      </c>
      <c r="K86" s="423">
        <v>2006</v>
      </c>
      <c r="L86" s="423"/>
      <c r="M86" s="423">
        <v>2006</v>
      </c>
      <c r="N86" s="85"/>
      <c r="O86" s="423">
        <v>2006</v>
      </c>
      <c r="P86" s="85"/>
      <c r="Q86" s="423">
        <v>2006</v>
      </c>
      <c r="R86" s="85"/>
      <c r="S86" s="423">
        <v>2006</v>
      </c>
      <c r="T86" s="85"/>
      <c r="U86" s="423">
        <v>2006</v>
      </c>
      <c r="V86" s="85"/>
      <c r="W86" s="423">
        <v>2006</v>
      </c>
      <c r="X86" s="85"/>
      <c r="Y86" s="423">
        <v>2006</v>
      </c>
    </row>
    <row r="87" spans="2:25" s="85" customFormat="1" ht="12.75">
      <c r="B87" s="424"/>
      <c r="C87" s="70"/>
      <c r="D87" s="70"/>
      <c r="E87" s="70" t="s">
        <v>216</v>
      </c>
      <c r="F87" s="70" t="s">
        <v>216</v>
      </c>
      <c r="G87" s="425"/>
      <c r="H87" s="70" t="s">
        <v>216</v>
      </c>
      <c r="I87" s="425"/>
      <c r="J87" s="70" t="s">
        <v>216</v>
      </c>
      <c r="K87" s="70" t="s">
        <v>216</v>
      </c>
      <c r="L87" s="70"/>
      <c r="M87" s="70" t="s">
        <v>216</v>
      </c>
      <c r="N87" s="425"/>
      <c r="O87" s="70" t="s">
        <v>216</v>
      </c>
      <c r="P87" s="425"/>
      <c r="Q87" s="70" t="s">
        <v>216</v>
      </c>
      <c r="R87" s="425"/>
      <c r="S87" s="70" t="s">
        <v>216</v>
      </c>
      <c r="T87" s="425"/>
      <c r="U87" s="70" t="s">
        <v>216</v>
      </c>
      <c r="V87" s="425"/>
      <c r="W87" s="70" t="s">
        <v>216</v>
      </c>
      <c r="X87" s="425"/>
      <c r="Y87" s="70" t="s">
        <v>216</v>
      </c>
    </row>
    <row r="88" spans="2:25" s="85" customFormat="1" ht="12.75">
      <c r="B88" s="72" t="s">
        <v>465</v>
      </c>
      <c r="C88" s="426"/>
      <c r="D88" s="426"/>
      <c r="E88" s="426"/>
      <c r="F88" s="426"/>
      <c r="G88" s="426"/>
      <c r="H88" s="426"/>
      <c r="I88" s="426"/>
      <c r="J88" s="426"/>
      <c r="K88" s="426"/>
      <c r="L88" s="426"/>
      <c r="M88" s="426"/>
      <c r="N88" s="426"/>
      <c r="O88" s="426"/>
      <c r="P88" s="426"/>
      <c r="Q88" s="427"/>
      <c r="R88" s="427"/>
      <c r="S88" s="415"/>
      <c r="T88" s="427"/>
      <c r="U88" s="427"/>
      <c r="V88" s="427"/>
      <c r="W88" s="427"/>
      <c r="X88" s="427"/>
      <c r="Y88" s="427"/>
    </row>
    <row r="89" spans="2:25" s="85" customFormat="1" ht="12.75">
      <c r="B89" s="428" t="s">
        <v>594</v>
      </c>
      <c r="C89" s="429"/>
      <c r="D89" s="429"/>
      <c r="E89" s="430">
        <v>12</v>
      </c>
      <c r="F89" s="430">
        <v>6.6</v>
      </c>
      <c r="G89" s="431"/>
      <c r="H89" s="430">
        <v>16.5</v>
      </c>
      <c r="I89" s="431"/>
      <c r="J89" s="430">
        <v>17.5</v>
      </c>
      <c r="K89" s="430">
        <v>5.3</v>
      </c>
      <c r="L89" s="431"/>
      <c r="M89" s="430">
        <v>9.5</v>
      </c>
      <c r="N89" s="431"/>
      <c r="O89" s="430">
        <v>9.5</v>
      </c>
      <c r="P89" s="431"/>
      <c r="Q89" s="430">
        <v>16.5</v>
      </c>
      <c r="R89" s="431"/>
      <c r="S89" s="430">
        <v>6.9</v>
      </c>
      <c r="T89" s="431"/>
      <c r="U89" s="430">
        <v>8.8</v>
      </c>
      <c r="V89" s="431"/>
      <c r="W89" s="432">
        <v>13.75</v>
      </c>
      <c r="X89" s="431"/>
      <c r="Y89" s="430">
        <v>16.5</v>
      </c>
    </row>
    <row r="90" spans="2:25" s="85" customFormat="1" ht="12" customHeight="1">
      <c r="B90" s="428" t="s">
        <v>217</v>
      </c>
      <c r="C90" s="429"/>
      <c r="D90" s="429"/>
      <c r="E90" s="430">
        <v>12</v>
      </c>
      <c r="F90" s="430">
        <v>6.8</v>
      </c>
      <c r="G90" s="431"/>
      <c r="H90" s="430">
        <v>16.5</v>
      </c>
      <c r="I90" s="431"/>
      <c r="J90" s="430">
        <v>17.5</v>
      </c>
      <c r="K90" s="430">
        <v>5.3</v>
      </c>
      <c r="L90" s="431"/>
      <c r="M90" s="430">
        <v>9.5</v>
      </c>
      <c r="N90" s="431"/>
      <c r="O90" s="430">
        <v>9.2</v>
      </c>
      <c r="P90" s="431"/>
      <c r="Q90" s="430">
        <v>16.5</v>
      </c>
      <c r="R90" s="431"/>
      <c r="S90" s="430">
        <v>6.9</v>
      </c>
      <c r="T90" s="431"/>
      <c r="U90" s="430">
        <v>9.3</v>
      </c>
      <c r="V90" s="431"/>
      <c r="W90" s="432">
        <v>13.75</v>
      </c>
      <c r="X90" s="431"/>
      <c r="Y90" s="430">
        <v>16.5</v>
      </c>
    </row>
    <row r="91" spans="2:25" s="420" customFormat="1" ht="12.75" customHeight="1">
      <c r="B91" s="72" t="s">
        <v>221</v>
      </c>
      <c r="C91" s="431"/>
      <c r="D91" s="433"/>
      <c r="E91" s="431"/>
      <c r="F91" s="433"/>
      <c r="G91" s="433"/>
      <c r="H91" s="433"/>
      <c r="I91" s="431"/>
      <c r="J91" s="433"/>
      <c r="K91" s="433"/>
      <c r="L91" s="433"/>
      <c r="M91" s="433"/>
      <c r="N91" s="433"/>
      <c r="O91" s="433"/>
      <c r="P91" s="433"/>
      <c r="Q91" s="434"/>
      <c r="R91" s="434"/>
      <c r="S91" s="434"/>
      <c r="T91" s="434"/>
      <c r="U91" s="434"/>
      <c r="V91" s="434"/>
      <c r="W91" s="434"/>
      <c r="X91" s="434"/>
      <c r="Y91" s="434"/>
    </row>
    <row r="92" spans="2:25" s="75" customFormat="1" ht="12" customHeight="1">
      <c r="B92" s="428" t="s">
        <v>222</v>
      </c>
      <c r="C92" s="429"/>
      <c r="D92" s="429"/>
      <c r="E92" s="430">
        <v>4</v>
      </c>
      <c r="F92" s="432">
        <v>2.25</v>
      </c>
      <c r="G92" s="431"/>
      <c r="H92" s="430">
        <v>5.5</v>
      </c>
      <c r="I92" s="431"/>
      <c r="J92" s="430">
        <v>6.5</v>
      </c>
      <c r="K92" s="435">
        <v>0</v>
      </c>
      <c r="L92" s="431"/>
      <c r="M92" s="436">
        <v>2.75</v>
      </c>
      <c r="N92" s="431"/>
      <c r="O92" s="430">
        <v>3</v>
      </c>
      <c r="P92" s="431"/>
      <c r="Q92" s="430">
        <v>5.5</v>
      </c>
      <c r="R92" s="431"/>
      <c r="S92" s="432">
        <v>1.75</v>
      </c>
      <c r="T92" s="431"/>
      <c r="U92" s="432">
        <v>2.25</v>
      </c>
      <c r="V92" s="431"/>
      <c r="W92" s="432">
        <v>3.75</v>
      </c>
      <c r="X92" s="431"/>
      <c r="Y92" s="430">
        <v>5.5</v>
      </c>
    </row>
    <row r="93" spans="2:25" s="85" customFormat="1" ht="13.5" customHeight="1">
      <c r="B93" s="357" t="s">
        <v>233</v>
      </c>
      <c r="C93" s="437"/>
      <c r="D93" s="437"/>
      <c r="E93" s="438">
        <v>9</v>
      </c>
      <c r="F93" s="925">
        <v>4.7</v>
      </c>
      <c r="G93" s="439"/>
      <c r="H93" s="438">
        <v>10.5</v>
      </c>
      <c r="I93" s="439"/>
      <c r="J93" s="438">
        <v>11.5</v>
      </c>
      <c r="K93" s="438">
        <v>2.1</v>
      </c>
      <c r="L93" s="439"/>
      <c r="M93" s="438">
        <v>5</v>
      </c>
      <c r="N93" s="439"/>
      <c r="O93" s="438">
        <v>7</v>
      </c>
      <c r="P93" s="439"/>
      <c r="Q93" s="438">
        <v>10.5</v>
      </c>
      <c r="R93" s="439"/>
      <c r="S93" s="438">
        <v>4.5</v>
      </c>
      <c r="T93" s="439"/>
      <c r="U93" s="438">
        <v>5.5</v>
      </c>
      <c r="V93" s="439"/>
      <c r="W93" s="440">
        <v>7.75</v>
      </c>
      <c r="X93" s="439"/>
      <c r="Y93" s="438">
        <v>10.5</v>
      </c>
    </row>
    <row r="94" spans="2:25" s="85" customFormat="1" ht="12" customHeight="1">
      <c r="B94" s="441"/>
      <c r="D94" s="86"/>
      <c r="F94" s="86"/>
      <c r="G94" s="86"/>
      <c r="H94" s="86"/>
      <c r="I94" s="86"/>
      <c r="J94" s="86"/>
      <c r="K94" s="86"/>
      <c r="L94" s="86"/>
      <c r="M94" s="86"/>
      <c r="N94" s="86"/>
      <c r="O94" s="86"/>
      <c r="P94" s="86"/>
      <c r="Q94" s="86"/>
      <c r="R94" s="86"/>
      <c r="S94" s="86"/>
      <c r="T94" s="86"/>
      <c r="U94" s="86"/>
      <c r="V94" s="86"/>
      <c r="W94" s="86"/>
      <c r="X94" s="86"/>
      <c r="Y94" s="86"/>
    </row>
    <row r="95" spans="2:25" s="85" customFormat="1" ht="12" customHeight="1">
      <c r="B95" s="441"/>
      <c r="D95" s="86"/>
      <c r="F95" s="442" t="s">
        <v>419</v>
      </c>
      <c r="G95" s="86"/>
      <c r="H95" s="86"/>
      <c r="I95" s="86"/>
      <c r="J95" s="86"/>
      <c r="K95" s="86"/>
      <c r="L95" s="86"/>
      <c r="M95" s="86"/>
      <c r="N95" s="86"/>
      <c r="O95" s="86"/>
      <c r="P95" s="86"/>
      <c r="Q95" s="86"/>
      <c r="R95" s="86"/>
      <c r="S95" s="86"/>
      <c r="T95" s="86"/>
      <c r="U95" s="86"/>
      <c r="V95" s="86"/>
      <c r="W95" s="86"/>
      <c r="X95" s="86"/>
      <c r="Y95" s="86"/>
    </row>
    <row r="96" spans="2:25" s="63" customFormat="1" ht="14.25" customHeight="1">
      <c r="B96" s="421"/>
      <c r="C96" s="443"/>
      <c r="D96" s="442"/>
      <c r="E96" s="443"/>
      <c r="F96" s="442" t="s">
        <v>229</v>
      </c>
      <c r="G96" s="72"/>
      <c r="H96" s="443"/>
      <c r="I96" s="72"/>
      <c r="J96" s="443"/>
      <c r="K96" s="443"/>
      <c r="L96" s="443"/>
      <c r="M96" s="443"/>
      <c r="N96" s="72"/>
      <c r="O96" s="442" t="s">
        <v>351</v>
      </c>
      <c r="P96" s="72"/>
      <c r="Q96" s="443"/>
      <c r="R96" s="72"/>
      <c r="S96" s="442" t="s">
        <v>424</v>
      </c>
      <c r="T96" s="72"/>
      <c r="U96" s="442" t="s">
        <v>352</v>
      </c>
      <c r="V96" s="72"/>
      <c r="W96" s="443"/>
      <c r="X96" s="72"/>
      <c r="Y96" s="443"/>
    </row>
    <row r="97" spans="2:25" s="63" customFormat="1" ht="15.75" customHeight="1">
      <c r="B97" s="926"/>
      <c r="C97" s="927"/>
      <c r="D97" s="927"/>
      <c r="E97" s="927" t="s">
        <v>418</v>
      </c>
      <c r="F97" s="927" t="s">
        <v>230</v>
      </c>
      <c r="G97" s="928"/>
      <c r="H97" s="927" t="s">
        <v>439</v>
      </c>
      <c r="I97" s="928"/>
      <c r="J97" s="927" t="s">
        <v>421</v>
      </c>
      <c r="K97" s="927" t="s">
        <v>422</v>
      </c>
      <c r="L97" s="927"/>
      <c r="M97" s="927" t="s">
        <v>423</v>
      </c>
      <c r="N97" s="928"/>
      <c r="O97" s="929" t="s">
        <v>231</v>
      </c>
      <c r="P97" s="928"/>
      <c r="Q97" s="927" t="s">
        <v>441</v>
      </c>
      <c r="R97" s="928"/>
      <c r="S97" s="929" t="s">
        <v>231</v>
      </c>
      <c r="T97" s="928"/>
      <c r="U97" s="927" t="s">
        <v>232</v>
      </c>
      <c r="V97" s="928"/>
      <c r="W97" s="927" t="s">
        <v>442</v>
      </c>
      <c r="X97" s="928"/>
      <c r="Y97" s="927" t="s">
        <v>443</v>
      </c>
    </row>
    <row r="98" spans="2:25" s="63" customFormat="1" ht="15.75" customHeight="1">
      <c r="B98" s="421"/>
      <c r="C98" s="443"/>
      <c r="D98" s="443"/>
      <c r="E98" s="443" t="s">
        <v>223</v>
      </c>
      <c r="F98" s="443" t="s">
        <v>223</v>
      </c>
      <c r="G98" s="72"/>
      <c r="H98" s="443" t="s">
        <v>223</v>
      </c>
      <c r="I98" s="72"/>
      <c r="J98" s="443" t="s">
        <v>223</v>
      </c>
      <c r="K98" s="443" t="s">
        <v>223</v>
      </c>
      <c r="L98" s="443"/>
      <c r="M98" s="443" t="s">
        <v>223</v>
      </c>
      <c r="N98" s="72"/>
      <c r="O98" s="443" t="s">
        <v>223</v>
      </c>
      <c r="P98" s="72"/>
      <c r="Q98" s="443" t="s">
        <v>223</v>
      </c>
      <c r="R98" s="72"/>
      <c r="S98" s="443" t="s">
        <v>223</v>
      </c>
      <c r="T98" s="72"/>
      <c r="U98" s="443" t="s">
        <v>223</v>
      </c>
      <c r="V98" s="72"/>
      <c r="W98" s="443" t="s">
        <v>223</v>
      </c>
      <c r="X98" s="72"/>
      <c r="Y98" s="443" t="s">
        <v>223</v>
      </c>
    </row>
    <row r="99" spans="2:25" s="63" customFormat="1" ht="12" customHeight="1">
      <c r="B99" s="421"/>
      <c r="C99" s="443"/>
      <c r="D99" s="443"/>
      <c r="E99" s="443">
        <v>2005</v>
      </c>
      <c r="F99" s="443">
        <v>2005</v>
      </c>
      <c r="G99" s="72"/>
      <c r="H99" s="443">
        <v>2005</v>
      </c>
      <c r="I99" s="72"/>
      <c r="J99" s="443">
        <v>2005</v>
      </c>
      <c r="K99" s="443">
        <v>2005</v>
      </c>
      <c r="L99" s="443"/>
      <c r="M99" s="443">
        <v>2005</v>
      </c>
      <c r="N99" s="72"/>
      <c r="O99" s="443">
        <v>2005</v>
      </c>
      <c r="P99" s="72"/>
      <c r="Q99" s="443">
        <v>2005</v>
      </c>
      <c r="R99" s="72"/>
      <c r="S99" s="443">
        <v>2005</v>
      </c>
      <c r="T99" s="72"/>
      <c r="U99" s="443">
        <v>2005</v>
      </c>
      <c r="V99" s="72"/>
      <c r="W99" s="443">
        <v>2005</v>
      </c>
      <c r="X99" s="72"/>
      <c r="Y99" s="443">
        <v>2005</v>
      </c>
    </row>
    <row r="100" spans="2:25" s="63" customFormat="1" ht="13.5" customHeight="1">
      <c r="B100" s="424"/>
      <c r="C100" s="444"/>
      <c r="D100" s="444"/>
      <c r="E100" s="444" t="s">
        <v>216</v>
      </c>
      <c r="F100" s="444" t="s">
        <v>216</v>
      </c>
      <c r="G100" s="357"/>
      <c r="H100" s="444" t="s">
        <v>216</v>
      </c>
      <c r="I100" s="357"/>
      <c r="J100" s="444" t="s">
        <v>216</v>
      </c>
      <c r="K100" s="444" t="s">
        <v>216</v>
      </c>
      <c r="L100" s="444"/>
      <c r="M100" s="444" t="s">
        <v>216</v>
      </c>
      <c r="N100" s="357"/>
      <c r="O100" s="444" t="s">
        <v>216</v>
      </c>
      <c r="P100" s="357"/>
      <c r="Q100" s="444" t="s">
        <v>216</v>
      </c>
      <c r="R100" s="357"/>
      <c r="S100" s="444" t="s">
        <v>216</v>
      </c>
      <c r="T100" s="357"/>
      <c r="U100" s="444" t="s">
        <v>216</v>
      </c>
      <c r="V100" s="357"/>
      <c r="W100" s="444" t="s">
        <v>216</v>
      </c>
      <c r="X100" s="357"/>
      <c r="Y100" s="444" t="s">
        <v>216</v>
      </c>
    </row>
    <row r="101" spans="2:25" s="63" customFormat="1" ht="12.75" customHeight="1">
      <c r="B101" s="72" t="s">
        <v>465</v>
      </c>
      <c r="C101" s="445"/>
      <c r="D101" s="445"/>
      <c r="E101" s="445"/>
      <c r="F101" s="445"/>
      <c r="G101" s="72"/>
      <c r="H101" s="445"/>
      <c r="I101" s="72"/>
      <c r="J101" s="445"/>
      <c r="K101" s="445"/>
      <c r="L101" s="445"/>
      <c r="M101" s="445"/>
      <c r="N101" s="72"/>
      <c r="O101" s="445"/>
      <c r="P101" s="72"/>
      <c r="Q101" s="445"/>
      <c r="R101" s="72"/>
      <c r="S101" s="445"/>
      <c r="T101" s="72"/>
      <c r="U101" s="445"/>
      <c r="V101" s="72"/>
      <c r="W101" s="445"/>
      <c r="X101" s="72"/>
      <c r="Y101" s="445"/>
    </row>
    <row r="102" spans="2:25" s="63" customFormat="1" ht="14.25" customHeight="1">
      <c r="B102" s="428" t="s">
        <v>594</v>
      </c>
      <c r="C102" s="447"/>
      <c r="D102" s="446"/>
      <c r="E102" s="447">
        <v>12</v>
      </c>
      <c r="F102" s="446">
        <v>5.9</v>
      </c>
      <c r="G102" s="72"/>
      <c r="H102" s="445">
        <v>16.5</v>
      </c>
      <c r="I102" s="72"/>
      <c r="J102" s="445">
        <v>17.5</v>
      </c>
      <c r="K102" s="447">
        <v>5</v>
      </c>
      <c r="L102" s="447"/>
      <c r="M102" s="445">
        <v>10.3</v>
      </c>
      <c r="N102" s="72"/>
      <c r="O102" s="445">
        <v>9.4</v>
      </c>
      <c r="P102" s="72"/>
      <c r="Q102" s="445">
        <v>16.5</v>
      </c>
      <c r="R102" s="72"/>
      <c r="S102" s="445">
        <v>6.7</v>
      </c>
      <c r="T102" s="72"/>
      <c r="U102" s="447">
        <v>9</v>
      </c>
      <c r="V102" s="72"/>
      <c r="W102" s="445">
        <v>13.75</v>
      </c>
      <c r="X102" s="72"/>
      <c r="Y102" s="445">
        <v>16.5</v>
      </c>
    </row>
    <row r="103" spans="2:25" s="63" customFormat="1" ht="12" customHeight="1">
      <c r="B103" s="428" t="s">
        <v>217</v>
      </c>
      <c r="C103" s="447"/>
      <c r="D103" s="446"/>
      <c r="E103" s="447">
        <v>12</v>
      </c>
      <c r="F103" s="446">
        <v>6.15</v>
      </c>
      <c r="G103" s="72"/>
      <c r="H103" s="445">
        <v>16.5</v>
      </c>
      <c r="I103" s="72"/>
      <c r="J103" s="445">
        <v>17.5</v>
      </c>
      <c r="K103" s="447">
        <v>5</v>
      </c>
      <c r="L103" s="447"/>
      <c r="M103" s="445">
        <v>10.3</v>
      </c>
      <c r="N103" s="72"/>
      <c r="O103" s="447">
        <v>9</v>
      </c>
      <c r="P103" s="72"/>
      <c r="Q103" s="445">
        <v>16.5</v>
      </c>
      <c r="R103" s="72"/>
      <c r="S103" s="445">
        <v>6.8</v>
      </c>
      <c r="T103" s="72"/>
      <c r="U103" s="445">
        <v>9.4</v>
      </c>
      <c r="V103" s="72"/>
      <c r="W103" s="445">
        <v>13.75</v>
      </c>
      <c r="X103" s="72"/>
      <c r="Y103" s="445">
        <v>16.5</v>
      </c>
    </row>
    <row r="104" spans="2:25" s="63" customFormat="1" ht="12" customHeight="1">
      <c r="B104" s="72" t="s">
        <v>221</v>
      </c>
      <c r="C104" s="447"/>
      <c r="D104" s="445"/>
      <c r="E104" s="447"/>
      <c r="F104" s="445"/>
      <c r="G104" s="72"/>
      <c r="H104" s="445"/>
      <c r="I104" s="72"/>
      <c r="J104" s="445"/>
      <c r="K104" s="447"/>
      <c r="L104" s="447"/>
      <c r="M104" s="445"/>
      <c r="N104" s="72"/>
      <c r="O104" s="447"/>
      <c r="P104" s="72"/>
      <c r="Q104" s="445"/>
      <c r="R104" s="72"/>
      <c r="S104" s="445"/>
      <c r="T104" s="72"/>
      <c r="U104" s="445"/>
      <c r="V104" s="72"/>
      <c r="W104" s="445"/>
      <c r="X104" s="72"/>
      <c r="Y104" s="445"/>
    </row>
    <row r="105" spans="2:25" s="63" customFormat="1" ht="12.75" customHeight="1">
      <c r="B105" s="428" t="s">
        <v>222</v>
      </c>
      <c r="C105" s="447"/>
      <c r="D105" s="414"/>
      <c r="E105" s="447">
        <v>4</v>
      </c>
      <c r="F105" s="414">
        <v>2.25</v>
      </c>
      <c r="G105" s="412"/>
      <c r="H105" s="414">
        <v>5.5</v>
      </c>
      <c r="I105" s="412"/>
      <c r="J105" s="414">
        <v>6.5</v>
      </c>
      <c r="K105" s="448">
        <v>0</v>
      </c>
      <c r="L105" s="448"/>
      <c r="M105" s="414">
        <v>2.75</v>
      </c>
      <c r="N105" s="412"/>
      <c r="O105" s="448">
        <v>3</v>
      </c>
      <c r="P105" s="412"/>
      <c r="Q105" s="414">
        <v>5.5</v>
      </c>
      <c r="R105" s="412"/>
      <c r="S105" s="414">
        <v>1.75</v>
      </c>
      <c r="T105" s="412"/>
      <c r="U105" s="414">
        <v>2.25</v>
      </c>
      <c r="V105" s="412"/>
      <c r="W105" s="414">
        <v>3.75</v>
      </c>
      <c r="X105" s="412"/>
      <c r="Y105" s="414">
        <v>5.5</v>
      </c>
    </row>
    <row r="106" spans="2:25" s="63" customFormat="1" ht="12.75" customHeight="1">
      <c r="B106" s="357" t="s">
        <v>233</v>
      </c>
      <c r="C106" s="449"/>
      <c r="D106" s="404"/>
      <c r="E106" s="449">
        <v>9</v>
      </c>
      <c r="F106" s="404">
        <v>4.8</v>
      </c>
      <c r="G106" s="357"/>
      <c r="H106" s="404">
        <v>10.5</v>
      </c>
      <c r="I106" s="357"/>
      <c r="J106" s="404">
        <v>11.5</v>
      </c>
      <c r="K106" s="404">
        <v>1.8</v>
      </c>
      <c r="L106" s="404"/>
      <c r="M106" s="404">
        <v>5.8</v>
      </c>
      <c r="N106" s="357"/>
      <c r="O106" s="449">
        <v>7</v>
      </c>
      <c r="P106" s="357"/>
      <c r="Q106" s="404">
        <v>10.5</v>
      </c>
      <c r="R106" s="357"/>
      <c r="S106" s="404">
        <v>4.5</v>
      </c>
      <c r="T106" s="357"/>
      <c r="U106" s="404">
        <v>5.5</v>
      </c>
      <c r="V106" s="357"/>
      <c r="W106" s="404">
        <v>7.75</v>
      </c>
      <c r="X106" s="357"/>
      <c r="Y106" s="404">
        <v>10.5</v>
      </c>
    </row>
    <row r="107" spans="2:25" s="63" customFormat="1" ht="33" customHeight="1">
      <c r="B107" s="450"/>
      <c r="C107" s="450"/>
      <c r="D107" s="450"/>
      <c r="E107" s="450"/>
      <c r="F107" s="450"/>
      <c r="G107" s="450"/>
      <c r="H107" s="450"/>
      <c r="I107" s="450"/>
      <c r="J107" s="450"/>
      <c r="K107" s="451"/>
      <c r="L107" s="451"/>
      <c r="M107" s="451"/>
      <c r="N107" s="451"/>
      <c r="O107" s="451"/>
      <c r="P107" s="451"/>
      <c r="Q107" s="451"/>
      <c r="R107" s="451"/>
      <c r="S107" s="451"/>
      <c r="T107" s="451"/>
      <c r="U107" s="451"/>
      <c r="V107" s="451"/>
      <c r="W107" s="451"/>
      <c r="X107" s="451"/>
      <c r="Y107" s="451"/>
    </row>
    <row r="108" spans="2:25" s="63" customFormat="1" ht="18" customHeight="1">
      <c r="B108" s="421"/>
      <c r="C108" s="421"/>
      <c r="D108" s="423"/>
      <c r="E108" s="421"/>
      <c r="F108" s="423"/>
      <c r="G108" s="421"/>
      <c r="H108" s="443"/>
      <c r="I108" s="443"/>
      <c r="J108" s="443"/>
      <c r="K108" s="421"/>
      <c r="L108" s="72"/>
      <c r="M108" s="421"/>
      <c r="N108" s="72"/>
      <c r="O108" s="421"/>
      <c r="P108" s="72"/>
      <c r="Q108" s="73"/>
      <c r="R108" s="73"/>
      <c r="S108" s="72"/>
      <c r="T108" s="72"/>
      <c r="U108" s="423" t="s">
        <v>224</v>
      </c>
      <c r="V108" s="72"/>
      <c r="W108" s="443"/>
      <c r="X108" s="72"/>
      <c r="Y108" s="443" t="s">
        <v>224</v>
      </c>
    </row>
    <row r="109" spans="2:25" s="63" customFormat="1" ht="18" customHeight="1">
      <c r="B109" s="421"/>
      <c r="C109" s="421"/>
      <c r="D109" s="423"/>
      <c r="E109" s="421"/>
      <c r="F109" s="423"/>
      <c r="G109" s="421"/>
      <c r="H109" s="443"/>
      <c r="I109" s="443"/>
      <c r="J109" s="443"/>
      <c r="K109" s="421"/>
      <c r="L109" s="72"/>
      <c r="M109" s="421"/>
      <c r="N109" s="72"/>
      <c r="O109" s="421"/>
      <c r="P109" s="72"/>
      <c r="Q109" s="451"/>
      <c r="R109" s="451"/>
      <c r="S109" s="451"/>
      <c r="T109" s="451"/>
      <c r="U109" s="423" t="s">
        <v>223</v>
      </c>
      <c r="V109" s="451"/>
      <c r="W109" s="443"/>
      <c r="X109" s="451"/>
      <c r="Y109" s="443" t="s">
        <v>223</v>
      </c>
    </row>
    <row r="110" spans="2:25" s="63" customFormat="1" ht="13.5" customHeight="1">
      <c r="B110" s="421"/>
      <c r="C110" s="421"/>
      <c r="D110" s="423"/>
      <c r="E110" s="421"/>
      <c r="F110" s="423"/>
      <c r="G110" s="421"/>
      <c r="H110" s="443"/>
      <c r="I110" s="443"/>
      <c r="J110" s="443"/>
      <c r="K110" s="421"/>
      <c r="L110" s="72"/>
      <c r="M110" s="421"/>
      <c r="N110" s="72"/>
      <c r="O110" s="421"/>
      <c r="P110" s="72"/>
      <c r="Q110" s="73"/>
      <c r="R110" s="73"/>
      <c r="S110" s="72"/>
      <c r="T110" s="72"/>
      <c r="U110" s="423" t="s">
        <v>468</v>
      </c>
      <c r="V110" s="72"/>
      <c r="W110" s="443"/>
      <c r="X110" s="72"/>
      <c r="Y110" s="443">
        <v>2005</v>
      </c>
    </row>
    <row r="111" spans="2:25" s="63" customFormat="1" ht="18">
      <c r="B111" s="424"/>
      <c r="C111" s="424"/>
      <c r="D111" s="70"/>
      <c r="E111" s="424"/>
      <c r="F111" s="70"/>
      <c r="G111" s="424"/>
      <c r="H111" s="444"/>
      <c r="I111" s="444"/>
      <c r="J111" s="444"/>
      <c r="K111" s="424"/>
      <c r="L111" s="357"/>
      <c r="M111" s="424"/>
      <c r="N111" s="357"/>
      <c r="O111" s="424"/>
      <c r="P111" s="357"/>
      <c r="Q111" s="452"/>
      <c r="R111" s="452"/>
      <c r="S111" s="357"/>
      <c r="T111" s="357"/>
      <c r="U111" s="70" t="s">
        <v>216</v>
      </c>
      <c r="V111" s="357"/>
      <c r="W111" s="444"/>
      <c r="X111" s="357"/>
      <c r="Y111" s="444" t="s">
        <v>216</v>
      </c>
    </row>
    <row r="112" spans="2:25" s="63" customFormat="1" ht="13.5" customHeight="1">
      <c r="B112" s="72" t="s">
        <v>145</v>
      </c>
      <c r="C112" s="72"/>
      <c r="D112" s="405"/>
      <c r="E112" s="72"/>
      <c r="F112" s="405"/>
      <c r="G112" s="72"/>
      <c r="H112" s="445"/>
      <c r="I112" s="445"/>
      <c r="J112" s="445"/>
      <c r="K112" s="72"/>
      <c r="L112" s="72"/>
      <c r="M112" s="72"/>
      <c r="N112" s="72"/>
      <c r="O112" s="72"/>
      <c r="P112" s="72"/>
      <c r="Q112" s="73"/>
      <c r="R112" s="73"/>
      <c r="S112" s="72"/>
      <c r="T112" s="72"/>
      <c r="U112" s="405"/>
      <c r="V112" s="72"/>
      <c r="W112" s="72"/>
      <c r="X112" s="72"/>
      <c r="Y112" s="445"/>
    </row>
    <row r="113" spans="2:25" s="63" customFormat="1" ht="15.75" customHeight="1">
      <c r="B113" s="428" t="s">
        <v>594</v>
      </c>
      <c r="C113" s="72"/>
      <c r="D113" s="405"/>
      <c r="E113" s="72"/>
      <c r="F113" s="405"/>
      <c r="G113" s="72"/>
      <c r="H113" s="445"/>
      <c r="I113" s="445"/>
      <c r="J113" s="447"/>
      <c r="K113" s="72"/>
      <c r="L113" s="72"/>
      <c r="M113" s="72"/>
      <c r="N113" s="72"/>
      <c r="O113" s="72"/>
      <c r="P113" s="72"/>
      <c r="Q113" s="451"/>
      <c r="R113" s="451"/>
      <c r="S113" s="451"/>
      <c r="T113" s="451"/>
      <c r="U113" s="426">
        <v>9.8</v>
      </c>
      <c r="V113" s="451"/>
      <c r="W113" s="445"/>
      <c r="X113" s="451"/>
      <c r="Y113" s="445">
        <v>9.8</v>
      </c>
    </row>
    <row r="114" spans="2:25" s="453" customFormat="1" ht="12" customHeight="1">
      <c r="B114" s="454" t="s">
        <v>217</v>
      </c>
      <c r="C114" s="455"/>
      <c r="D114" s="456"/>
      <c r="E114" s="455"/>
      <c r="F114" s="456"/>
      <c r="G114" s="455"/>
      <c r="H114" s="457"/>
      <c r="I114" s="457"/>
      <c r="J114" s="457"/>
      <c r="K114" s="455"/>
      <c r="L114" s="455"/>
      <c r="M114" s="455"/>
      <c r="N114" s="455"/>
      <c r="O114" s="455"/>
      <c r="P114" s="455"/>
      <c r="Q114" s="458"/>
      <c r="R114" s="458"/>
      <c r="S114" s="458"/>
      <c r="T114" s="458"/>
      <c r="U114" s="459">
        <v>8.8</v>
      </c>
      <c r="V114" s="458"/>
      <c r="W114" s="457"/>
      <c r="X114" s="458"/>
      <c r="Y114" s="457">
        <v>8.4</v>
      </c>
    </row>
    <row r="115" spans="2:25" s="63" customFormat="1" ht="24" customHeight="1">
      <c r="B115" s="128"/>
      <c r="C115" s="128"/>
      <c r="D115" s="128"/>
      <c r="E115" s="128"/>
      <c r="F115" s="128"/>
      <c r="G115" s="128"/>
      <c r="H115" s="128"/>
      <c r="I115" s="191"/>
      <c r="J115" s="191"/>
      <c r="K115" s="191"/>
      <c r="L115" s="191"/>
      <c r="M115" s="191"/>
      <c r="N115" s="191"/>
      <c r="O115" s="191"/>
      <c r="P115" s="191"/>
      <c r="Q115" s="191"/>
      <c r="R115" s="191"/>
      <c r="S115" s="191"/>
      <c r="T115" s="191"/>
      <c r="U115" s="191"/>
      <c r="V115" s="191"/>
      <c r="W115" s="191"/>
      <c r="X115" s="191"/>
      <c r="Y115" s="191"/>
    </row>
    <row r="116" spans="2:25" s="63" customFormat="1" ht="19.5" customHeight="1">
      <c r="B116" s="328" t="s">
        <v>158</v>
      </c>
      <c r="C116" s="262"/>
      <c r="D116" s="262"/>
      <c r="E116" s="262"/>
      <c r="F116" s="262"/>
      <c r="G116" s="262"/>
      <c r="H116" s="262"/>
      <c r="I116" s="262"/>
      <c r="J116" s="262"/>
      <c r="K116" s="262"/>
      <c r="L116" s="262"/>
      <c r="M116" s="262"/>
      <c r="N116" s="262"/>
      <c r="O116" s="191"/>
      <c r="P116" s="191"/>
      <c r="Q116" s="191"/>
      <c r="R116" s="191"/>
      <c r="S116" s="191"/>
      <c r="T116" s="191"/>
      <c r="U116" s="191"/>
      <c r="V116" s="191"/>
      <c r="W116" s="191"/>
      <c r="X116" s="191"/>
      <c r="Y116" s="191"/>
    </row>
    <row r="117" spans="2:25" s="63" customFormat="1" ht="34.5" customHeight="1">
      <c r="B117" s="959" t="s">
        <v>141</v>
      </c>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959"/>
    </row>
    <row r="118" spans="2:25" s="63" customFormat="1" ht="9" customHeight="1">
      <c r="B118" s="328"/>
      <c r="C118" s="262"/>
      <c r="D118" s="262"/>
      <c r="E118" s="262"/>
      <c r="F118" s="262"/>
      <c r="G118" s="262"/>
      <c r="H118" s="262"/>
      <c r="I118" s="262"/>
      <c r="J118" s="262"/>
      <c r="K118" s="262"/>
      <c r="L118" s="262"/>
      <c r="M118" s="262"/>
      <c r="N118" s="262"/>
      <c r="O118" s="191"/>
      <c r="P118" s="191"/>
      <c r="Q118" s="191"/>
      <c r="R118" s="191"/>
      <c r="S118" s="191"/>
      <c r="T118" s="191"/>
      <c r="U118" s="191"/>
      <c r="V118" s="191"/>
      <c r="W118" s="191"/>
      <c r="X118" s="191"/>
      <c r="Y118" s="191"/>
    </row>
    <row r="119" spans="2:25" s="63" customFormat="1" ht="33" customHeight="1">
      <c r="B119" s="967" t="s">
        <v>322</v>
      </c>
      <c r="C119" s="967"/>
      <c r="D119" s="967"/>
      <c r="E119" s="967"/>
      <c r="F119" s="967"/>
      <c r="G119" s="967"/>
      <c r="H119" s="967"/>
      <c r="I119" s="967"/>
      <c r="J119" s="967"/>
      <c r="K119" s="967"/>
      <c r="L119" s="967"/>
      <c r="M119" s="967"/>
      <c r="N119" s="967"/>
      <c r="O119" s="968"/>
      <c r="P119" s="968"/>
      <c r="Q119" s="968"/>
      <c r="R119" s="968"/>
      <c r="S119" s="968"/>
      <c r="T119" s="968"/>
      <c r="U119" s="968"/>
      <c r="V119" s="968"/>
      <c r="W119" s="968"/>
      <c r="X119" s="968"/>
      <c r="Y119" s="968"/>
    </row>
    <row r="120" spans="2:25" s="63" customFormat="1" ht="37.5" customHeight="1">
      <c r="B120" s="944" t="s">
        <v>238</v>
      </c>
      <c r="C120" s="944"/>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row>
    <row r="121" spans="2:25" s="63" customFormat="1" ht="92.25" customHeight="1">
      <c r="B121" s="971" t="s">
        <v>239</v>
      </c>
      <c r="C121" s="971"/>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row>
    <row r="122" spans="2:25" s="63" customFormat="1" ht="41.25" customHeight="1">
      <c r="B122" s="944" t="s">
        <v>234</v>
      </c>
      <c r="C122" s="944"/>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row>
    <row r="123" spans="2:25" s="63" customFormat="1" ht="21.75" customHeight="1">
      <c r="B123" s="262" t="s">
        <v>225</v>
      </c>
      <c r="C123" s="262"/>
      <c r="D123" s="262"/>
      <c r="E123" s="262"/>
      <c r="F123" s="262"/>
      <c r="G123" s="262"/>
      <c r="H123" s="262"/>
      <c r="I123" s="262"/>
      <c r="J123" s="262"/>
      <c r="K123" s="262"/>
      <c r="L123" s="262"/>
      <c r="M123" s="262"/>
      <c r="N123" s="262"/>
      <c r="O123" s="128"/>
      <c r="P123" s="128"/>
      <c r="Q123" s="128"/>
      <c r="R123" s="128"/>
      <c r="S123" s="128"/>
      <c r="T123" s="128"/>
      <c r="U123" s="128"/>
      <c r="V123" s="128"/>
      <c r="W123" s="128"/>
      <c r="X123" s="128"/>
      <c r="Y123" s="184"/>
    </row>
    <row r="124" spans="2:25" s="63" customFormat="1" ht="61.5" customHeight="1">
      <c r="B124" s="963" t="s">
        <v>682</v>
      </c>
      <c r="C124" s="963"/>
      <c r="D124" s="963"/>
      <c r="E124" s="963"/>
      <c r="F124" s="963"/>
      <c r="G124" s="963"/>
      <c r="H124" s="963"/>
      <c r="I124" s="963"/>
      <c r="J124" s="963"/>
      <c r="K124" s="963"/>
      <c r="L124" s="963"/>
      <c r="M124" s="963"/>
      <c r="N124" s="963"/>
      <c r="O124" s="969"/>
      <c r="P124" s="969"/>
      <c r="Q124" s="969"/>
      <c r="R124" s="969"/>
      <c r="S124" s="969"/>
      <c r="T124" s="969"/>
      <c r="U124" s="969"/>
      <c r="V124" s="969"/>
      <c r="W124" s="969"/>
      <c r="X124" s="969"/>
      <c r="Y124" s="969"/>
    </row>
    <row r="125" spans="2:25" s="63" customFormat="1" ht="16.5" customHeight="1">
      <c r="B125" s="184"/>
      <c r="C125" s="184"/>
      <c r="D125" s="184"/>
      <c r="E125" s="184"/>
      <c r="F125" s="184"/>
      <c r="G125" s="184"/>
      <c r="H125" s="184"/>
      <c r="I125" s="184"/>
      <c r="J125" s="184"/>
      <c r="K125" s="184"/>
      <c r="L125" s="184"/>
      <c r="M125" s="184"/>
      <c r="N125" s="184"/>
      <c r="O125" s="391"/>
      <c r="P125" s="391"/>
      <c r="Q125" s="391"/>
      <c r="R125" s="391"/>
      <c r="S125" s="391"/>
      <c r="T125" s="391"/>
      <c r="U125" s="391"/>
      <c r="V125" s="391"/>
      <c r="W125" s="391"/>
      <c r="X125" s="391"/>
      <c r="Y125" s="391"/>
    </row>
    <row r="126" spans="2:25" s="63" customFormat="1" ht="16.5" customHeight="1">
      <c r="B126" s="963" t="s">
        <v>235</v>
      </c>
      <c r="C126" s="1025"/>
      <c r="D126" s="1025"/>
      <c r="E126" s="1025"/>
      <c r="F126" s="1025"/>
      <c r="G126" s="1025"/>
      <c r="H126" s="1025"/>
      <c r="I126" s="1025"/>
      <c r="J126" s="1025"/>
      <c r="K126" s="1025"/>
      <c r="L126" s="1025"/>
      <c r="M126" s="1025"/>
      <c r="N126" s="1025"/>
      <c r="O126" s="1025"/>
      <c r="P126" s="1025"/>
      <c r="Q126" s="1025"/>
      <c r="R126" s="1025"/>
      <c r="S126" s="1025"/>
      <c r="T126" s="1025"/>
      <c r="U126" s="1025"/>
      <c r="V126" s="1025"/>
      <c r="W126" s="1025"/>
      <c r="X126" s="1025"/>
      <c r="Y126" s="1025"/>
    </row>
    <row r="127" spans="2:25" s="63" customFormat="1" ht="18">
      <c r="B127" s="184"/>
      <c r="C127" s="184"/>
      <c r="D127" s="184"/>
      <c r="E127" s="184"/>
      <c r="F127" s="184"/>
      <c r="G127" s="184"/>
      <c r="H127" s="184"/>
      <c r="I127" s="184"/>
      <c r="J127" s="184"/>
      <c r="K127" s="184"/>
      <c r="L127" s="184"/>
      <c r="M127" s="184"/>
      <c r="N127" s="184"/>
      <c r="O127" s="391"/>
      <c r="P127" s="391"/>
      <c r="Q127" s="391"/>
      <c r="R127" s="391"/>
      <c r="S127" s="391"/>
      <c r="T127" s="391"/>
      <c r="U127" s="391"/>
      <c r="V127" s="391"/>
      <c r="W127" s="391"/>
      <c r="X127" s="391"/>
      <c r="Y127" s="391"/>
    </row>
    <row r="128" spans="2:25" s="63" customFormat="1" ht="18.75" customHeight="1">
      <c r="B128" s="328" t="s">
        <v>444</v>
      </c>
      <c r="C128" s="262"/>
      <c r="D128" s="262"/>
      <c r="E128" s="262"/>
      <c r="F128" s="262"/>
      <c r="G128" s="262"/>
      <c r="H128" s="262"/>
      <c r="I128" s="262"/>
      <c r="J128" s="262"/>
      <c r="K128" s="262"/>
      <c r="L128" s="262"/>
      <c r="M128" s="262"/>
      <c r="N128" s="262"/>
      <c r="O128" s="327"/>
      <c r="P128" s="327"/>
      <c r="Q128" s="326"/>
      <c r="R128" s="326"/>
      <c r="S128" s="327"/>
      <c r="T128" s="327"/>
      <c r="U128" s="329"/>
      <c r="V128" s="329"/>
      <c r="W128" s="326"/>
      <c r="X128" s="326"/>
      <c r="Y128" s="329"/>
    </row>
    <row r="129" spans="2:25" s="63" customFormat="1" ht="64.5" customHeight="1">
      <c r="B129" s="963" t="s">
        <v>649</v>
      </c>
      <c r="C129" s="963"/>
      <c r="D129" s="963"/>
      <c r="E129" s="963"/>
      <c r="F129" s="963"/>
      <c r="G129" s="963"/>
      <c r="H129" s="963"/>
      <c r="I129" s="963"/>
      <c r="J129" s="963"/>
      <c r="K129" s="963"/>
      <c r="L129" s="963"/>
      <c r="M129" s="963"/>
      <c r="N129" s="963"/>
      <c r="O129" s="970"/>
      <c r="P129" s="970"/>
      <c r="Q129" s="970"/>
      <c r="R129" s="970"/>
      <c r="S129" s="970"/>
      <c r="T129" s="970"/>
      <c r="U129" s="970"/>
      <c r="V129" s="970"/>
      <c r="W129" s="970"/>
      <c r="X129" s="970"/>
      <c r="Y129" s="970"/>
    </row>
    <row r="130" spans="2:25" s="63" customFormat="1" ht="19.5" customHeight="1">
      <c r="B130" s="262" t="s">
        <v>650</v>
      </c>
      <c r="C130" s="329"/>
      <c r="D130" s="262"/>
      <c r="E130" s="262"/>
      <c r="F130" s="329"/>
      <c r="G130" s="329"/>
      <c r="H130" s="326"/>
      <c r="I130" s="326"/>
      <c r="J130" s="329"/>
      <c r="K130" s="329"/>
      <c r="L130" s="329"/>
      <c r="M130" s="327"/>
      <c r="N130" s="327"/>
      <c r="O130" s="327"/>
      <c r="P130" s="327"/>
      <c r="Q130" s="326"/>
      <c r="R130" s="326"/>
      <c r="S130" s="327"/>
      <c r="T130" s="327"/>
      <c r="U130" s="329"/>
      <c r="V130" s="329"/>
      <c r="W130" s="326"/>
      <c r="X130" s="326"/>
      <c r="Y130" s="329"/>
    </row>
    <row r="131" spans="2:25" s="63" customFormat="1" ht="12.75" customHeight="1">
      <c r="B131" s="262"/>
      <c r="C131" s="329"/>
      <c r="D131" s="262"/>
      <c r="E131" s="262"/>
      <c r="F131" s="329"/>
      <c r="G131" s="329"/>
      <c r="H131" s="326"/>
      <c r="I131" s="326"/>
      <c r="J131" s="329"/>
      <c r="K131" s="329"/>
      <c r="L131" s="329"/>
      <c r="M131" s="327"/>
      <c r="N131" s="327"/>
      <c r="O131" s="327"/>
      <c r="P131" s="327"/>
      <c r="Q131" s="326"/>
      <c r="R131" s="326"/>
      <c r="S131" s="327"/>
      <c r="T131" s="327"/>
      <c r="U131" s="329"/>
      <c r="V131" s="329"/>
      <c r="W131" s="326"/>
      <c r="X131" s="326"/>
      <c r="Y131" s="329"/>
    </row>
    <row r="132" spans="2:25" s="63" customFormat="1" ht="18">
      <c r="B132" s="328" t="s">
        <v>635</v>
      </c>
      <c r="C132" s="262"/>
      <c r="D132" s="262"/>
      <c r="E132" s="262"/>
      <c r="F132" s="262"/>
      <c r="G132" s="262"/>
      <c r="H132" s="262"/>
      <c r="I132" s="262"/>
      <c r="J132" s="262"/>
      <c r="K132" s="262"/>
      <c r="L132" s="262"/>
      <c r="M132" s="262"/>
      <c r="N132" s="262"/>
      <c r="O132" s="327"/>
      <c r="P132" s="327"/>
      <c r="Q132" s="326"/>
      <c r="R132" s="326"/>
      <c r="S132" s="327"/>
      <c r="T132" s="327"/>
      <c r="U132" s="329"/>
      <c r="V132" s="329"/>
      <c r="W132" s="326"/>
      <c r="X132" s="326"/>
      <c r="Y132" s="329"/>
    </row>
    <row r="133" spans="2:25" s="63" customFormat="1" ht="18">
      <c r="B133" s="262" t="s">
        <v>226</v>
      </c>
      <c r="C133" s="262"/>
      <c r="D133" s="262"/>
      <c r="E133" s="262"/>
      <c r="F133" s="262"/>
      <c r="G133" s="262"/>
      <c r="H133" s="262"/>
      <c r="I133" s="262"/>
      <c r="J133" s="262"/>
      <c r="K133" s="262"/>
      <c r="L133" s="262"/>
      <c r="M133" s="262"/>
      <c r="N133" s="262"/>
      <c r="O133" s="327"/>
      <c r="P133" s="327"/>
      <c r="Q133" s="326"/>
      <c r="R133" s="326"/>
      <c r="S133" s="327"/>
      <c r="T133" s="327"/>
      <c r="U133" s="329"/>
      <c r="V133" s="329"/>
      <c r="W133" s="326"/>
      <c r="X133" s="326"/>
      <c r="Y133" s="329"/>
    </row>
    <row r="134" spans="2:25" s="63" customFormat="1" ht="18">
      <c r="B134" s="262"/>
      <c r="C134" s="262"/>
      <c r="D134" s="262"/>
      <c r="E134" s="262"/>
      <c r="F134" s="262"/>
      <c r="G134" s="262"/>
      <c r="H134" s="262"/>
      <c r="I134" s="262"/>
      <c r="J134" s="262"/>
      <c r="K134" s="262"/>
      <c r="L134" s="262"/>
      <c r="M134" s="262"/>
      <c r="N134" s="262"/>
      <c r="O134" s="327"/>
      <c r="P134" s="327"/>
      <c r="Q134" s="326"/>
      <c r="R134" s="326"/>
      <c r="S134" s="327"/>
      <c r="T134" s="327"/>
      <c r="U134" s="329"/>
      <c r="V134" s="329"/>
      <c r="W134" s="326"/>
      <c r="X134" s="326"/>
      <c r="Y134" s="329"/>
    </row>
    <row r="135" spans="2:25" s="63" customFormat="1" ht="18">
      <c r="B135" s="262" t="s">
        <v>227</v>
      </c>
      <c r="C135" s="262"/>
      <c r="D135" s="262"/>
      <c r="E135" s="262"/>
      <c r="F135" s="262"/>
      <c r="G135" s="262"/>
      <c r="H135" s="262"/>
      <c r="I135" s="262"/>
      <c r="J135" s="262"/>
      <c r="K135" s="262"/>
      <c r="L135" s="262"/>
      <c r="M135" s="262"/>
      <c r="N135" s="262"/>
      <c r="O135" s="327"/>
      <c r="P135" s="327"/>
      <c r="Q135" s="326"/>
      <c r="R135" s="326"/>
      <c r="S135" s="327"/>
      <c r="T135" s="327"/>
      <c r="U135" s="329"/>
      <c r="V135" s="329"/>
      <c r="W135" s="326"/>
      <c r="X135" s="326"/>
      <c r="Y135" s="329"/>
    </row>
    <row r="136" spans="2:25" s="63" customFormat="1" ht="18">
      <c r="B136" s="262"/>
      <c r="C136" s="262"/>
      <c r="D136" s="262"/>
      <c r="E136" s="262"/>
      <c r="F136" s="262"/>
      <c r="G136" s="262"/>
      <c r="H136" s="262"/>
      <c r="I136" s="262"/>
      <c r="J136" s="262"/>
      <c r="K136" s="262"/>
      <c r="L136" s="262"/>
      <c r="M136" s="262"/>
      <c r="N136" s="262"/>
      <c r="O136" s="327"/>
      <c r="P136" s="327"/>
      <c r="Q136" s="326"/>
      <c r="R136" s="326"/>
      <c r="S136" s="327"/>
      <c r="T136" s="327"/>
      <c r="U136" s="329"/>
      <c r="V136" s="329"/>
      <c r="W136" s="326"/>
      <c r="X136" s="326"/>
      <c r="Y136" s="329"/>
    </row>
    <row r="137" spans="2:25" s="63" customFormat="1" ht="20.25" customHeight="1">
      <c r="B137" s="963" t="s">
        <v>228</v>
      </c>
      <c r="C137" s="963"/>
      <c r="D137" s="963"/>
      <c r="E137" s="963"/>
      <c r="F137" s="963"/>
      <c r="G137" s="963"/>
      <c r="H137" s="963"/>
      <c r="I137" s="963"/>
      <c r="J137" s="963"/>
      <c r="K137" s="963"/>
      <c r="L137" s="963"/>
      <c r="M137" s="963"/>
      <c r="N137" s="963"/>
      <c r="O137" s="970"/>
      <c r="P137" s="970"/>
      <c r="Q137" s="970"/>
      <c r="R137" s="970"/>
      <c r="S137" s="970"/>
      <c r="T137" s="970"/>
      <c r="U137" s="970"/>
      <c r="V137" s="970"/>
      <c r="W137" s="970"/>
      <c r="X137" s="326"/>
      <c r="Y137" s="329"/>
    </row>
    <row r="138" spans="2:25" s="63" customFormat="1" ht="15" customHeight="1">
      <c r="B138" s="262"/>
      <c r="C138" s="262"/>
      <c r="D138" s="262"/>
      <c r="E138" s="262"/>
      <c r="F138" s="262"/>
      <c r="G138" s="262"/>
      <c r="H138" s="262"/>
      <c r="I138" s="262"/>
      <c r="J138" s="262"/>
      <c r="K138" s="262"/>
      <c r="L138" s="262"/>
      <c r="M138" s="262"/>
      <c r="N138" s="262"/>
      <c r="O138" s="327"/>
      <c r="P138" s="327"/>
      <c r="Q138" s="326"/>
      <c r="R138" s="326"/>
      <c r="S138" s="327"/>
      <c r="T138" s="327"/>
      <c r="U138" s="329"/>
      <c r="V138" s="329"/>
      <c r="W138" s="326"/>
      <c r="X138" s="326"/>
      <c r="Y138" s="329"/>
    </row>
    <row r="139" spans="2:25" s="63" customFormat="1" ht="31.5" customHeight="1">
      <c r="B139" s="963" t="s">
        <v>357</v>
      </c>
      <c r="C139" s="970"/>
      <c r="D139" s="970"/>
      <c r="E139" s="970"/>
      <c r="F139" s="970"/>
      <c r="G139" s="970"/>
      <c r="H139" s="970"/>
      <c r="I139" s="970"/>
      <c r="J139" s="970"/>
      <c r="K139" s="970"/>
      <c r="L139" s="970"/>
      <c r="M139" s="970"/>
      <c r="N139" s="970"/>
      <c r="O139" s="970"/>
      <c r="P139" s="970"/>
      <c r="Q139" s="970"/>
      <c r="R139" s="970"/>
      <c r="S139" s="970"/>
      <c r="T139" s="970"/>
      <c r="U139" s="970"/>
      <c r="V139" s="970"/>
      <c r="W139" s="970"/>
      <c r="X139" s="262"/>
      <c r="Y139" s="262"/>
    </row>
    <row r="140" spans="2:25" s="63" customFormat="1" ht="31.5" customHeight="1">
      <c r="B140" s="184"/>
      <c r="C140" s="262"/>
      <c r="D140" s="262"/>
      <c r="E140" s="262"/>
      <c r="F140" s="262"/>
      <c r="G140" s="262"/>
      <c r="H140" s="262"/>
      <c r="I140" s="262"/>
      <c r="J140" s="262"/>
      <c r="K140" s="262"/>
      <c r="L140" s="262"/>
      <c r="M140" s="262"/>
      <c r="N140" s="262"/>
      <c r="O140" s="262"/>
      <c r="P140" s="262"/>
      <c r="Q140" s="262"/>
      <c r="R140" s="262"/>
      <c r="S140" s="262"/>
      <c r="T140" s="262"/>
      <c r="U140" s="262"/>
      <c r="V140" s="262"/>
      <c r="W140" s="262"/>
      <c r="X140" s="262"/>
      <c r="Y140" s="262"/>
    </row>
    <row r="141" spans="2:25" s="63" customFormat="1" ht="31.5" customHeight="1">
      <c r="B141" s="184"/>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row>
    <row r="142" spans="2:25" s="63" customFormat="1" ht="31.5" customHeight="1">
      <c r="B142" s="184"/>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row>
    <row r="143" spans="2:25" s="63" customFormat="1" ht="31.5" customHeight="1">
      <c r="B143" s="184"/>
      <c r="C143" s="262"/>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row>
    <row r="144" spans="2:25" s="63" customFormat="1" ht="31.5" customHeight="1">
      <c r="B144" s="184"/>
      <c r="C144" s="262"/>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row>
    <row r="145" spans="2:25" s="63" customFormat="1" ht="31.5" customHeight="1">
      <c r="B145" s="184"/>
      <c r="C145" s="262"/>
      <c r="D145" s="262"/>
      <c r="E145" s="262"/>
      <c r="F145" s="262"/>
      <c r="G145" s="262"/>
      <c r="H145" s="262"/>
      <c r="I145" s="262"/>
      <c r="J145" s="262"/>
      <c r="K145" s="262"/>
      <c r="L145" s="262"/>
      <c r="M145" s="262"/>
      <c r="N145" s="262"/>
      <c r="O145" s="262"/>
      <c r="P145" s="262"/>
      <c r="Q145" s="262"/>
      <c r="R145" s="262"/>
      <c r="S145" s="262"/>
      <c r="T145" s="262"/>
      <c r="U145" s="262"/>
      <c r="V145" s="262"/>
      <c r="W145" s="262"/>
      <c r="X145" s="262"/>
      <c r="Y145" s="262"/>
    </row>
    <row r="146" spans="2:25" s="63" customFormat="1" ht="31.5" customHeight="1">
      <c r="B146" s="184"/>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row>
    <row r="147" spans="2:25" s="63" customFormat="1" ht="31.5" customHeight="1">
      <c r="B147" s="184"/>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row>
    <row r="148" spans="2:25" s="63" customFormat="1" ht="31.5" customHeight="1">
      <c r="B148" s="184"/>
      <c r="C148" s="262"/>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row>
    <row r="149" spans="2:25" s="63" customFormat="1" ht="17.25" customHeight="1">
      <c r="B149" s="184"/>
      <c r="C149" s="262"/>
      <c r="D149" s="262"/>
      <c r="E149" s="262"/>
      <c r="F149" s="262"/>
      <c r="G149" s="262"/>
      <c r="H149" s="262"/>
      <c r="I149" s="262"/>
      <c r="J149" s="262"/>
      <c r="K149" s="262"/>
      <c r="L149" s="262"/>
      <c r="M149" s="886"/>
      <c r="N149" s="262"/>
      <c r="O149" s="262"/>
      <c r="P149" s="262"/>
      <c r="Q149" s="262"/>
      <c r="R149" s="262"/>
      <c r="S149" s="262"/>
      <c r="T149" s="262"/>
      <c r="U149" s="262"/>
      <c r="V149" s="262"/>
      <c r="W149" s="262"/>
      <c r="X149" s="262"/>
      <c r="Y149" s="262"/>
    </row>
    <row r="150" spans="1:25" s="63" customFormat="1" ht="23.25">
      <c r="A150" s="87" t="s">
        <v>463</v>
      </c>
      <c r="C150" s="262"/>
      <c r="D150" s="262"/>
      <c r="E150" s="262"/>
      <c r="F150" s="262"/>
      <c r="G150" s="262"/>
      <c r="H150" s="262"/>
      <c r="I150" s="262"/>
      <c r="J150" s="262"/>
      <c r="K150" s="262"/>
      <c r="L150" s="262"/>
      <c r="M150" s="262"/>
      <c r="N150" s="262"/>
      <c r="O150" s="327"/>
      <c r="P150" s="327"/>
      <c r="Q150" s="326"/>
      <c r="R150" s="326"/>
      <c r="S150" s="327"/>
      <c r="T150" s="327"/>
      <c r="U150" s="329"/>
      <c r="V150" s="329"/>
      <c r="W150" s="326"/>
      <c r="X150" s="326"/>
      <c r="Y150" s="329"/>
    </row>
    <row r="151" spans="2:25" s="63" customFormat="1" ht="23.25">
      <c r="B151" s="87"/>
      <c r="C151" s="262"/>
      <c r="D151" s="262"/>
      <c r="E151" s="262"/>
      <c r="F151" s="262"/>
      <c r="G151" s="262"/>
      <c r="H151" s="262"/>
      <c r="I151" s="262"/>
      <c r="J151" s="262"/>
      <c r="K151" s="262"/>
      <c r="L151" s="262"/>
      <c r="M151" s="262"/>
      <c r="N151" s="262"/>
      <c r="O151" s="327"/>
      <c r="P151" s="327"/>
      <c r="Q151" s="326"/>
      <c r="R151" s="326"/>
      <c r="S151" s="327"/>
      <c r="T151" s="327"/>
      <c r="U151" s="329"/>
      <c r="V151" s="329"/>
      <c r="W151" s="326"/>
      <c r="X151" s="326"/>
      <c r="Y151" s="329"/>
    </row>
    <row r="152" spans="2:25" s="63" customFormat="1" ht="18">
      <c r="B152" s="56" t="s">
        <v>220</v>
      </c>
      <c r="C152" s="262"/>
      <c r="D152" s="262"/>
      <c r="E152" s="262"/>
      <c r="F152" s="262"/>
      <c r="G152" s="262"/>
      <c r="H152" s="262"/>
      <c r="I152" s="262"/>
      <c r="J152" s="262"/>
      <c r="K152" s="262"/>
      <c r="L152" s="262"/>
      <c r="M152" s="262"/>
      <c r="N152" s="262"/>
      <c r="O152" s="327"/>
      <c r="P152" s="327"/>
      <c r="Q152" s="326"/>
      <c r="R152" s="326"/>
      <c r="S152" s="327"/>
      <c r="T152" s="327"/>
      <c r="U152" s="329"/>
      <c r="V152" s="329"/>
      <c r="W152" s="326"/>
      <c r="X152" s="326"/>
      <c r="Y152" s="329"/>
    </row>
    <row r="153" spans="2:25" s="63" customFormat="1" ht="18">
      <c r="B153" s="262"/>
      <c r="C153" s="262"/>
      <c r="D153" s="262"/>
      <c r="E153" s="262"/>
      <c r="F153" s="262"/>
      <c r="G153" s="262"/>
      <c r="H153" s="262"/>
      <c r="I153" s="262"/>
      <c r="J153" s="262"/>
      <c r="K153" s="262"/>
      <c r="L153" s="262"/>
      <c r="M153" s="262"/>
      <c r="N153" s="262"/>
      <c r="O153" s="327"/>
      <c r="P153" s="327"/>
      <c r="Q153" s="326"/>
      <c r="R153" s="326"/>
      <c r="S153" s="327"/>
      <c r="T153" s="327"/>
      <c r="U153" s="329"/>
      <c r="V153" s="329"/>
      <c r="W153" s="326"/>
      <c r="X153" s="326"/>
      <c r="Y153" s="329"/>
    </row>
    <row r="154" spans="1:25" s="63" customFormat="1" ht="18">
      <c r="A154" s="460"/>
      <c r="B154" s="262" t="s">
        <v>358</v>
      </c>
      <c r="C154" s="262"/>
      <c r="D154" s="262"/>
      <c r="E154" s="262"/>
      <c r="F154" s="262"/>
      <c r="G154" s="262"/>
      <c r="H154" s="262"/>
      <c r="I154" s="262"/>
      <c r="J154" s="262"/>
      <c r="K154" s="262"/>
      <c r="L154" s="262"/>
      <c r="M154" s="262"/>
      <c r="N154" s="262"/>
      <c r="O154" s="327"/>
      <c r="P154" s="327"/>
      <c r="Q154" s="326"/>
      <c r="R154" s="326"/>
      <c r="S154" s="327"/>
      <c r="T154" s="327"/>
      <c r="U154" s="329"/>
      <c r="V154" s="329"/>
      <c r="W154" s="326"/>
      <c r="X154" s="326"/>
      <c r="Y154" s="329"/>
    </row>
    <row r="155" spans="1:25" s="63" customFormat="1" ht="14.25" customHeight="1">
      <c r="A155" s="460"/>
      <c r="B155" s="262"/>
      <c r="C155" s="262"/>
      <c r="D155" s="262"/>
      <c r="E155" s="262"/>
      <c r="F155" s="262"/>
      <c r="G155" s="262"/>
      <c r="H155" s="262"/>
      <c r="I155" s="262"/>
      <c r="J155" s="262"/>
      <c r="K155" s="262"/>
      <c r="L155" s="262"/>
      <c r="M155" s="262"/>
      <c r="N155" s="262"/>
      <c r="O155" s="242"/>
      <c r="P155" s="242"/>
      <c r="Q155" s="262"/>
      <c r="R155" s="262"/>
      <c r="S155" s="262"/>
      <c r="T155" s="262"/>
      <c r="U155" s="262"/>
      <c r="V155" s="262"/>
      <c r="W155" s="262"/>
      <c r="X155" s="262"/>
      <c r="Y155" s="262"/>
    </row>
    <row r="156" spans="1:25" s="63" customFormat="1" ht="14.25" customHeight="1">
      <c r="A156" s="460"/>
      <c r="B156" s="262" t="s">
        <v>663</v>
      </c>
      <c r="C156" s="262"/>
      <c r="D156" s="262"/>
      <c r="E156" s="262"/>
      <c r="F156" s="262"/>
      <c r="G156" s="262"/>
      <c r="H156" s="262"/>
      <c r="I156" s="262"/>
      <c r="J156" s="262"/>
      <c r="K156" s="262"/>
      <c r="L156" s="262"/>
      <c r="M156" s="262"/>
      <c r="N156" s="262"/>
      <c r="O156" s="242"/>
      <c r="P156" s="242"/>
      <c r="Q156" s="262"/>
      <c r="R156" s="262"/>
      <c r="S156" s="262"/>
      <c r="T156" s="262"/>
      <c r="U156" s="262"/>
      <c r="V156" s="262"/>
      <c r="W156" s="262"/>
      <c r="X156" s="262"/>
      <c r="Y156" s="262"/>
    </row>
    <row r="157" spans="1:25" s="63" customFormat="1" ht="14.25" customHeight="1">
      <c r="A157" s="460"/>
      <c r="B157" s="262"/>
      <c r="C157" s="262"/>
      <c r="D157" s="262"/>
      <c r="E157" s="262"/>
      <c r="F157" s="262"/>
      <c r="G157" s="262"/>
      <c r="H157" s="262"/>
      <c r="I157" s="262"/>
      <c r="J157" s="262"/>
      <c r="K157" s="262"/>
      <c r="L157" s="262"/>
      <c r="M157" s="262"/>
      <c r="N157" s="262"/>
      <c r="O157" s="242"/>
      <c r="P157" s="242"/>
      <c r="Q157" s="262"/>
      <c r="R157" s="262"/>
      <c r="S157" s="262"/>
      <c r="T157" s="262"/>
      <c r="U157" s="262"/>
      <c r="V157" s="262"/>
      <c r="W157" s="262"/>
      <c r="X157" s="262"/>
      <c r="Y157" s="262"/>
    </row>
    <row r="158" spans="2:25" s="63" customFormat="1" ht="54" customHeight="1">
      <c r="B158" s="959" t="s">
        <v>290</v>
      </c>
      <c r="C158" s="959"/>
      <c r="D158" s="959"/>
      <c r="E158" s="959"/>
      <c r="F158" s="959"/>
      <c r="G158" s="959"/>
      <c r="H158" s="959"/>
      <c r="I158" s="959"/>
      <c r="J158" s="959"/>
      <c r="K158" s="959"/>
      <c r="L158" s="959"/>
      <c r="M158" s="959"/>
      <c r="N158" s="959"/>
      <c r="O158" s="959"/>
      <c r="P158" s="959"/>
      <c r="Q158" s="959"/>
      <c r="R158" s="959"/>
      <c r="S158" s="959"/>
      <c r="T158" s="959"/>
      <c r="U158" s="959"/>
      <c r="V158" s="959"/>
      <c r="W158" s="959"/>
      <c r="X158" s="959"/>
      <c r="Y158" s="959"/>
    </row>
    <row r="159" spans="2:25" s="63" customFormat="1" ht="14.25" customHeight="1">
      <c r="B159" s="184"/>
      <c r="C159" s="184"/>
      <c r="D159" s="184"/>
      <c r="E159" s="184"/>
      <c r="F159" s="184"/>
      <c r="G159" s="184"/>
      <c r="H159" s="184"/>
      <c r="I159" s="184"/>
      <c r="J159" s="184"/>
      <c r="K159" s="184"/>
      <c r="L159" s="184"/>
      <c r="M159" s="184"/>
      <c r="N159" s="184"/>
      <c r="O159" s="242"/>
      <c r="P159" s="242"/>
      <c r="Q159" s="262"/>
      <c r="R159" s="262"/>
      <c r="S159" s="262"/>
      <c r="T159" s="262"/>
      <c r="U159" s="262"/>
      <c r="V159" s="262"/>
      <c r="W159" s="262"/>
      <c r="X159" s="262"/>
      <c r="Y159" s="262"/>
    </row>
    <row r="160" spans="2:25" s="63" customFormat="1" ht="18" customHeight="1">
      <c r="B160" s="331"/>
      <c r="C160" s="331"/>
      <c r="D160" s="331"/>
      <c r="E160" s="331"/>
      <c r="F160" s="331"/>
      <c r="G160" s="331"/>
      <c r="H160" s="331"/>
      <c r="I160" s="331"/>
      <c r="J160" s="331"/>
      <c r="K160" s="331"/>
      <c r="L160" s="331"/>
      <c r="M160" s="331"/>
      <c r="N160" s="331"/>
      <c r="O160" s="240"/>
      <c r="P160" s="240"/>
      <c r="Q160" s="331"/>
      <c r="R160" s="331"/>
      <c r="S160" s="461" t="s">
        <v>216</v>
      </c>
      <c r="T160" s="262"/>
      <c r="U160" s="262"/>
      <c r="V160" s="262"/>
      <c r="W160" s="262"/>
      <c r="X160" s="262"/>
      <c r="Y160" s="262"/>
    </row>
    <row r="161" spans="2:25" s="63" customFormat="1" ht="14.25" customHeight="1">
      <c r="B161" s="262" t="s">
        <v>440</v>
      </c>
      <c r="C161" s="262"/>
      <c r="D161" s="262"/>
      <c r="E161" s="262"/>
      <c r="F161" s="262"/>
      <c r="G161" s="262"/>
      <c r="H161" s="262"/>
      <c r="I161" s="262"/>
      <c r="J161" s="262"/>
      <c r="K161" s="262"/>
      <c r="L161" s="262"/>
      <c r="M161" s="262"/>
      <c r="N161" s="262"/>
      <c r="O161" s="242"/>
      <c r="P161" s="242"/>
      <c r="Q161" s="262"/>
      <c r="R161" s="462"/>
      <c r="S161" s="463">
        <v>2</v>
      </c>
      <c r="T161" s="262"/>
      <c r="U161" s="262"/>
      <c r="V161" s="262"/>
      <c r="W161" s="262"/>
      <c r="X161" s="262"/>
      <c r="Y161" s="262"/>
    </row>
    <row r="162" spans="2:25" s="63" customFormat="1" ht="14.25" customHeight="1">
      <c r="B162" s="262" t="s">
        <v>466</v>
      </c>
      <c r="C162" s="262"/>
      <c r="D162" s="262"/>
      <c r="E162" s="262"/>
      <c r="F162" s="262"/>
      <c r="G162" s="262"/>
      <c r="H162" s="262"/>
      <c r="I162" s="262"/>
      <c r="J162" s="262"/>
      <c r="K162" s="262"/>
      <c r="L162" s="262"/>
      <c r="M162" s="262"/>
      <c r="N162" s="262"/>
      <c r="O162" s="242"/>
      <c r="P162" s="242"/>
      <c r="Q162" s="262"/>
      <c r="R162" s="462"/>
      <c r="S162" s="463">
        <v>5.5</v>
      </c>
      <c r="T162" s="262"/>
      <c r="U162" s="262"/>
      <c r="V162" s="262"/>
      <c r="W162" s="262"/>
      <c r="X162" s="262"/>
      <c r="Y162" s="262"/>
    </row>
    <row r="163" spans="2:25" s="63" customFormat="1" ht="16.5" customHeight="1">
      <c r="B163" s="262" t="s">
        <v>359</v>
      </c>
      <c r="C163" s="262"/>
      <c r="D163" s="262"/>
      <c r="E163" s="262"/>
      <c r="F163" s="262"/>
      <c r="G163" s="262"/>
      <c r="H163" s="262"/>
      <c r="I163" s="262"/>
      <c r="J163" s="262"/>
      <c r="K163" s="262"/>
      <c r="L163" s="262"/>
      <c r="M163" s="262"/>
      <c r="N163" s="262"/>
      <c r="O163" s="242"/>
      <c r="P163" s="242"/>
      <c r="Q163" s="262"/>
      <c r="R163" s="462"/>
      <c r="S163" s="463"/>
      <c r="T163" s="262"/>
      <c r="U163" s="262"/>
      <c r="V163" s="262"/>
      <c r="W163" s="262"/>
      <c r="X163" s="262"/>
      <c r="Y163" s="262"/>
    </row>
    <row r="164" spans="2:25" s="63" customFormat="1" ht="14.25" customHeight="1">
      <c r="B164" s="464" t="s">
        <v>588</v>
      </c>
      <c r="C164" s="262"/>
      <c r="D164" s="262"/>
      <c r="E164" s="262"/>
      <c r="F164" s="262"/>
      <c r="G164" s="262"/>
      <c r="H164" s="262"/>
      <c r="I164" s="262"/>
      <c r="J164" s="262"/>
      <c r="K164" s="262"/>
      <c r="L164" s="262"/>
      <c r="M164" s="262"/>
      <c r="N164" s="262"/>
      <c r="O164" s="242"/>
      <c r="P164" s="242"/>
      <c r="Q164" s="262"/>
      <c r="R164" s="462"/>
      <c r="S164" s="463">
        <v>18</v>
      </c>
      <c r="T164" s="262"/>
      <c r="U164" s="262"/>
      <c r="V164" s="262"/>
      <c r="W164" s="262"/>
      <c r="X164" s="262"/>
      <c r="Y164" s="262"/>
    </row>
    <row r="165" spans="2:25" s="63" customFormat="1" ht="14.25" customHeight="1">
      <c r="B165" s="464" t="s">
        <v>589</v>
      </c>
      <c r="C165" s="262"/>
      <c r="D165" s="262"/>
      <c r="E165" s="262"/>
      <c r="F165" s="262"/>
      <c r="G165" s="262"/>
      <c r="H165" s="262"/>
      <c r="I165" s="262"/>
      <c r="J165" s="262"/>
      <c r="K165" s="262"/>
      <c r="L165" s="262"/>
      <c r="M165" s="262"/>
      <c r="N165" s="262"/>
      <c r="O165" s="242"/>
      <c r="P165" s="242"/>
      <c r="Q165" s="262"/>
      <c r="R165" s="462"/>
      <c r="S165" s="463">
        <v>16</v>
      </c>
      <c r="T165" s="262"/>
      <c r="U165" s="262"/>
      <c r="V165" s="262"/>
      <c r="W165" s="262"/>
      <c r="X165" s="262"/>
      <c r="Y165" s="262"/>
    </row>
    <row r="166" spans="2:25" s="63" customFormat="1" ht="14.25" customHeight="1">
      <c r="B166" s="331" t="s">
        <v>429</v>
      </c>
      <c r="C166" s="331"/>
      <c r="D166" s="331"/>
      <c r="E166" s="331"/>
      <c r="F166" s="331"/>
      <c r="G166" s="331"/>
      <c r="H166" s="331"/>
      <c r="I166" s="331"/>
      <c r="J166" s="331"/>
      <c r="K166" s="331"/>
      <c r="L166" s="331"/>
      <c r="M166" s="331"/>
      <c r="N166" s="331"/>
      <c r="O166" s="240"/>
      <c r="P166" s="240"/>
      <c r="Q166" s="331"/>
      <c r="R166" s="465"/>
      <c r="S166" s="466">
        <v>15</v>
      </c>
      <c r="T166" s="262"/>
      <c r="U166" s="262"/>
      <c r="V166" s="262"/>
      <c r="W166" s="262"/>
      <c r="X166" s="262"/>
      <c r="Y166" s="262"/>
    </row>
    <row r="167" spans="2:25" s="63" customFormat="1" ht="14.25" customHeight="1">
      <c r="B167" s="184"/>
      <c r="C167" s="184"/>
      <c r="D167" s="184"/>
      <c r="E167" s="184"/>
      <c r="F167" s="184"/>
      <c r="G167" s="184"/>
      <c r="H167" s="184"/>
      <c r="I167" s="184"/>
      <c r="J167" s="184"/>
      <c r="K167" s="184"/>
      <c r="L167" s="184"/>
      <c r="M167" s="184"/>
      <c r="N167" s="184"/>
      <c r="O167" s="242"/>
      <c r="P167" s="242"/>
      <c r="Q167" s="262"/>
      <c r="R167" s="262"/>
      <c r="S167" s="262"/>
      <c r="T167" s="262"/>
      <c r="U167" s="262"/>
      <c r="V167" s="262"/>
      <c r="W167" s="262"/>
      <c r="X167" s="262"/>
      <c r="Y167" s="262"/>
    </row>
    <row r="168" spans="2:25" s="63" customFormat="1" ht="14.25" customHeight="1">
      <c r="B168" s="262"/>
      <c r="C168" s="242"/>
      <c r="D168" s="242"/>
      <c r="E168" s="242"/>
      <c r="F168" s="242"/>
      <c r="G168" s="242"/>
      <c r="H168" s="242"/>
      <c r="I168" s="242"/>
      <c r="J168" s="242"/>
      <c r="K168" s="242"/>
      <c r="L168" s="242"/>
      <c r="M168" s="242"/>
      <c r="N168" s="242"/>
      <c r="O168" s="242"/>
      <c r="P168" s="242"/>
      <c r="Q168" s="262"/>
      <c r="R168" s="262"/>
      <c r="S168" s="262"/>
      <c r="T168" s="262"/>
      <c r="U168" s="262"/>
      <c r="V168" s="262"/>
      <c r="W168" s="262"/>
      <c r="X168" s="262"/>
      <c r="Y168" s="262"/>
    </row>
    <row r="169" spans="2:25" s="63" customFormat="1" ht="18">
      <c r="B169" s="328" t="s">
        <v>495</v>
      </c>
      <c r="C169" s="242"/>
      <c r="D169" s="242"/>
      <c r="E169" s="242"/>
      <c r="F169" s="242"/>
      <c r="G169" s="242"/>
      <c r="H169" s="242"/>
      <c r="I169" s="242"/>
      <c r="J169" s="242"/>
      <c r="K169" s="242"/>
      <c r="L169" s="242"/>
      <c r="M169" s="242"/>
      <c r="N169" s="242"/>
      <c r="O169" s="242"/>
      <c r="P169" s="242"/>
      <c r="Q169" s="262"/>
      <c r="R169" s="262"/>
      <c r="S169" s="262"/>
      <c r="T169" s="262"/>
      <c r="U169" s="262"/>
      <c r="V169" s="262"/>
      <c r="W169" s="262"/>
      <c r="X169" s="262"/>
      <c r="Y169" s="262"/>
    </row>
    <row r="170" spans="2:25" s="63" customFormat="1" ht="6" customHeight="1">
      <c r="B170" s="262"/>
      <c r="C170" s="242"/>
      <c r="D170" s="242"/>
      <c r="E170" s="242"/>
      <c r="F170" s="242"/>
      <c r="G170" s="242"/>
      <c r="H170" s="242"/>
      <c r="I170" s="242"/>
      <c r="J170" s="242"/>
      <c r="K170" s="242"/>
      <c r="L170" s="242"/>
      <c r="M170" s="242"/>
      <c r="N170" s="242"/>
      <c r="O170" s="242"/>
      <c r="P170" s="242"/>
      <c r="Q170" s="262"/>
      <c r="R170" s="262"/>
      <c r="S170" s="262"/>
      <c r="T170" s="262"/>
      <c r="U170" s="262"/>
      <c r="V170" s="262"/>
      <c r="W170" s="262"/>
      <c r="X170" s="262"/>
      <c r="Y170" s="262"/>
    </row>
    <row r="171" spans="2:25" s="63" customFormat="1" ht="18">
      <c r="B171" s="262" t="s">
        <v>360</v>
      </c>
      <c r="C171" s="262"/>
      <c r="D171" s="262"/>
      <c r="E171" s="262"/>
      <c r="F171" s="262"/>
      <c r="G171" s="262"/>
      <c r="H171" s="262"/>
      <c r="I171" s="262"/>
      <c r="J171" s="262"/>
      <c r="K171" s="262"/>
      <c r="L171" s="262"/>
      <c r="M171" s="262"/>
      <c r="N171" s="262"/>
      <c r="O171" s="391"/>
      <c r="P171" s="391"/>
      <c r="Q171" s="391"/>
      <c r="R171" s="391"/>
      <c r="S171" s="391"/>
      <c r="T171" s="391"/>
      <c r="U171" s="391"/>
      <c r="V171" s="391"/>
      <c r="W171" s="391"/>
      <c r="X171" s="391"/>
      <c r="Y171" s="391"/>
    </row>
    <row r="172" spans="2:25" s="63" customFormat="1" ht="15.75" customHeight="1">
      <c r="B172" s="262"/>
      <c r="C172" s="262"/>
      <c r="D172" s="262"/>
      <c r="E172" s="262"/>
      <c r="F172" s="262"/>
      <c r="G172" s="262"/>
      <c r="H172" s="262"/>
      <c r="I172" s="262"/>
      <c r="J172" s="262"/>
      <c r="K172" s="262"/>
      <c r="L172" s="262"/>
      <c r="M172" s="262"/>
      <c r="N172" s="262"/>
      <c r="O172" s="242"/>
      <c r="P172" s="242"/>
      <c r="Q172" s="262"/>
      <c r="R172" s="262"/>
      <c r="S172" s="262"/>
      <c r="T172" s="262"/>
      <c r="U172" s="262"/>
      <c r="V172" s="262"/>
      <c r="W172" s="262"/>
      <c r="X172" s="262"/>
      <c r="Y172" s="262"/>
    </row>
    <row r="173" spans="2:25" s="63" customFormat="1" ht="35.25" customHeight="1">
      <c r="B173" s="959" t="s">
        <v>361</v>
      </c>
      <c r="C173" s="959"/>
      <c r="D173" s="959"/>
      <c r="E173" s="959"/>
      <c r="F173" s="959"/>
      <c r="G173" s="959"/>
      <c r="H173" s="959"/>
      <c r="I173" s="959"/>
      <c r="J173" s="959"/>
      <c r="K173" s="959"/>
      <c r="L173" s="959"/>
      <c r="M173" s="959"/>
      <c r="N173" s="959"/>
      <c r="O173" s="959"/>
      <c r="P173" s="959"/>
      <c r="Q173" s="959"/>
      <c r="R173" s="959"/>
      <c r="S173" s="959"/>
      <c r="T173" s="959"/>
      <c r="U173" s="959"/>
      <c r="V173" s="959"/>
      <c r="W173" s="959"/>
      <c r="X173" s="959"/>
      <c r="Y173" s="959"/>
    </row>
    <row r="174" spans="2:25" s="63" customFormat="1" ht="49.5" customHeight="1">
      <c r="B174" s="959" t="s">
        <v>308</v>
      </c>
      <c r="C174" s="959"/>
      <c r="D174" s="959"/>
      <c r="E174" s="959"/>
      <c r="F174" s="959"/>
      <c r="G174" s="959"/>
      <c r="H174" s="959"/>
      <c r="I174" s="959"/>
      <c r="J174" s="959"/>
      <c r="K174" s="959"/>
      <c r="L174" s="959"/>
      <c r="M174" s="959"/>
      <c r="N174" s="959"/>
      <c r="O174" s="959"/>
      <c r="P174" s="959"/>
      <c r="Q174" s="959"/>
      <c r="R174" s="959"/>
      <c r="S174" s="959"/>
      <c r="T174" s="959"/>
      <c r="U174" s="959"/>
      <c r="V174" s="959"/>
      <c r="W174" s="959"/>
      <c r="X174" s="959"/>
      <c r="Y174" s="959"/>
    </row>
    <row r="175" spans="2:25" s="74" customFormat="1" ht="15" customHeight="1">
      <c r="B175" s="262"/>
      <c r="C175" s="262"/>
      <c r="D175" s="262"/>
      <c r="E175" s="262"/>
      <c r="F175" s="262"/>
      <c r="G175" s="262"/>
      <c r="H175" s="262"/>
      <c r="I175" s="262"/>
      <c r="J175" s="262"/>
      <c r="K175" s="262"/>
      <c r="L175" s="262"/>
      <c r="M175" s="262"/>
      <c r="N175" s="262"/>
      <c r="O175" s="187"/>
      <c r="P175" s="187"/>
      <c r="Q175" s="187"/>
      <c r="R175" s="187"/>
      <c r="S175" s="187"/>
      <c r="T175" s="187"/>
      <c r="U175" s="187"/>
      <c r="V175" s="187"/>
      <c r="W175" s="187"/>
      <c r="X175" s="187"/>
      <c r="Y175" s="187"/>
    </row>
    <row r="176" spans="2:25" s="74" customFormat="1" ht="21" customHeight="1">
      <c r="B176" s="328" t="s">
        <v>617</v>
      </c>
      <c r="C176" s="262"/>
      <c r="D176" s="262"/>
      <c r="E176" s="262"/>
      <c r="F176" s="262"/>
      <c r="G176" s="262"/>
      <c r="H176" s="262"/>
      <c r="I176" s="262"/>
      <c r="J176" s="262"/>
      <c r="K176" s="262"/>
      <c r="L176" s="262"/>
      <c r="M176" s="262"/>
      <c r="N176" s="262"/>
      <c r="O176" s="187"/>
      <c r="P176" s="187"/>
      <c r="Q176" s="187"/>
      <c r="R176" s="187"/>
      <c r="S176" s="187"/>
      <c r="T176" s="187"/>
      <c r="U176" s="187"/>
      <c r="V176" s="187"/>
      <c r="W176" s="187"/>
      <c r="X176" s="187"/>
      <c r="Y176" s="187"/>
    </row>
    <row r="177" spans="2:25" s="74" customFormat="1" ht="48" customHeight="1">
      <c r="B177" s="959" t="s">
        <v>426</v>
      </c>
      <c r="C177" s="959"/>
      <c r="D177" s="959"/>
      <c r="E177" s="959"/>
      <c r="F177" s="959"/>
      <c r="G177" s="959"/>
      <c r="H177" s="959"/>
      <c r="I177" s="959"/>
      <c r="J177" s="959"/>
      <c r="K177" s="959"/>
      <c r="L177" s="959"/>
      <c r="M177" s="959"/>
      <c r="N177" s="959"/>
      <c r="O177" s="959"/>
      <c r="P177" s="959"/>
      <c r="Q177" s="959"/>
      <c r="R177" s="959"/>
      <c r="S177" s="959"/>
      <c r="T177" s="959"/>
      <c r="U177" s="959"/>
      <c r="V177" s="959"/>
      <c r="W177" s="959"/>
      <c r="X177" s="959"/>
      <c r="Y177" s="959"/>
    </row>
    <row r="178" spans="2:25" ht="24" customHeight="1">
      <c r="B178" s="262" t="s">
        <v>118</v>
      </c>
      <c r="C178" s="262"/>
      <c r="D178" s="262"/>
      <c r="E178" s="262"/>
      <c r="F178" s="262"/>
      <c r="G178" s="262"/>
      <c r="H178" s="262"/>
      <c r="I178" s="262"/>
      <c r="J178" s="262"/>
      <c r="K178" s="262"/>
      <c r="L178" s="262"/>
      <c r="M178" s="262"/>
      <c r="N178" s="262"/>
      <c r="O178" s="191"/>
      <c r="P178" s="191"/>
      <c r="Q178" s="191"/>
      <c r="R178" s="191"/>
      <c r="S178" s="191"/>
      <c r="T178" s="191"/>
      <c r="U178" s="191"/>
      <c r="V178" s="191"/>
      <c r="W178" s="191"/>
      <c r="X178" s="191"/>
      <c r="Y178" s="191"/>
    </row>
    <row r="179" spans="2:25" ht="17.25" customHeight="1">
      <c r="B179" s="262"/>
      <c r="C179" s="262"/>
      <c r="D179" s="262"/>
      <c r="E179" s="262"/>
      <c r="F179" s="262"/>
      <c r="G179" s="262"/>
      <c r="H179" s="262"/>
      <c r="I179" s="262"/>
      <c r="J179" s="262"/>
      <c r="K179" s="262"/>
      <c r="L179" s="262"/>
      <c r="M179" s="262"/>
      <c r="N179" s="262"/>
      <c r="O179" s="391"/>
      <c r="P179" s="391"/>
      <c r="Q179" s="391"/>
      <c r="R179" s="391"/>
      <c r="S179" s="391"/>
      <c r="T179" s="391"/>
      <c r="U179" s="391"/>
      <c r="V179" s="391"/>
      <c r="W179" s="391"/>
      <c r="X179" s="391"/>
      <c r="Y179" s="391"/>
    </row>
    <row r="180" spans="2:25" ht="42" customHeight="1">
      <c r="B180" s="959" t="s">
        <v>309</v>
      </c>
      <c r="C180" s="959"/>
      <c r="D180" s="959"/>
      <c r="E180" s="959"/>
      <c r="F180" s="959"/>
      <c r="G180" s="959"/>
      <c r="H180" s="959"/>
      <c r="I180" s="959"/>
      <c r="J180" s="959"/>
      <c r="K180" s="959"/>
      <c r="L180" s="959"/>
      <c r="M180" s="959"/>
      <c r="N180" s="959"/>
      <c r="O180" s="959"/>
      <c r="P180" s="959"/>
      <c r="Q180" s="959"/>
      <c r="R180" s="959"/>
      <c r="S180" s="959"/>
      <c r="T180" s="959"/>
      <c r="U180" s="959"/>
      <c r="V180" s="959"/>
      <c r="W180" s="959"/>
      <c r="X180" s="959"/>
      <c r="Y180" s="959"/>
    </row>
    <row r="181" spans="2:25" s="55" customFormat="1" ht="24" customHeight="1">
      <c r="B181" s="169"/>
      <c r="C181" s="391"/>
      <c r="D181" s="391"/>
      <c r="E181" s="391"/>
      <c r="F181" s="391"/>
      <c r="G181" s="391"/>
      <c r="H181" s="391"/>
      <c r="I181" s="391"/>
      <c r="J181" s="391"/>
      <c r="K181" s="391"/>
      <c r="L181" s="391"/>
      <c r="M181" s="391"/>
      <c r="N181" s="391"/>
      <c r="O181" s="391"/>
      <c r="P181" s="391"/>
      <c r="Q181" s="391"/>
      <c r="R181" s="391"/>
      <c r="S181" s="391"/>
      <c r="T181" s="391"/>
      <c r="U181" s="391"/>
      <c r="V181" s="391"/>
      <c r="W181" s="391"/>
      <c r="X181" s="391"/>
      <c r="Y181" s="391"/>
    </row>
    <row r="182" spans="1:25" ht="21" customHeight="1">
      <c r="A182" s="396" t="s">
        <v>362</v>
      </c>
      <c r="B182" s="56" t="s">
        <v>363</v>
      </c>
      <c r="C182" s="57"/>
      <c r="D182" s="343"/>
      <c r="E182" s="343"/>
      <c r="F182" s="343"/>
      <c r="G182" s="343"/>
      <c r="H182" s="343"/>
      <c r="I182" s="343"/>
      <c r="J182" s="57"/>
      <c r="K182" s="57"/>
      <c r="L182" s="57"/>
      <c r="M182" s="57"/>
      <c r="N182" s="57"/>
      <c r="O182" s="57"/>
      <c r="P182" s="57"/>
      <c r="Q182" s="57"/>
      <c r="R182" s="57"/>
      <c r="S182" s="57"/>
      <c r="T182" s="57"/>
      <c r="U182" s="57"/>
      <c r="V182" s="57"/>
      <c r="W182" s="57"/>
      <c r="X182" s="57"/>
      <c r="Y182" s="57"/>
    </row>
    <row r="183" spans="2:25" ht="15" customHeight="1">
      <c r="B183" s="192"/>
      <c r="C183" s="57"/>
      <c r="D183" s="57"/>
      <c r="E183" s="57"/>
      <c r="F183" s="57"/>
      <c r="G183" s="57"/>
      <c r="H183" s="57"/>
      <c r="I183" s="57"/>
      <c r="J183" s="57"/>
      <c r="K183" s="57"/>
      <c r="L183" s="57"/>
      <c r="M183" s="57"/>
      <c r="N183" s="57"/>
      <c r="O183" s="57"/>
      <c r="P183" s="57"/>
      <c r="Q183" s="57"/>
      <c r="R183" s="57"/>
      <c r="S183" s="57"/>
      <c r="T183" s="57"/>
      <c r="U183" s="57"/>
      <c r="V183" s="57"/>
      <c r="W183" s="57"/>
      <c r="X183" s="57"/>
      <c r="Y183" s="57"/>
    </row>
    <row r="184" spans="2:25" ht="65.25" customHeight="1">
      <c r="B184" s="977" t="s">
        <v>291</v>
      </c>
      <c r="C184" s="978"/>
      <c r="D184" s="978"/>
      <c r="E184" s="978"/>
      <c r="F184" s="978"/>
      <c r="G184" s="978"/>
      <c r="H184" s="978"/>
      <c r="I184" s="978"/>
      <c r="J184" s="978"/>
      <c r="K184" s="978"/>
      <c r="L184" s="978"/>
      <c r="M184" s="978"/>
      <c r="N184" s="978"/>
      <c r="O184" s="978"/>
      <c r="P184" s="978"/>
      <c r="Q184" s="978"/>
      <c r="R184" s="978"/>
      <c r="S184" s="978"/>
      <c r="T184" s="978"/>
      <c r="U184" s="978"/>
      <c r="V184" s="978"/>
      <c r="W184" s="978"/>
      <c r="X184" s="978"/>
      <c r="Y184" s="978"/>
    </row>
    <row r="185" spans="2:25" ht="18" customHeight="1">
      <c r="B185" s="186"/>
      <c r="C185" s="301"/>
      <c r="D185" s="301"/>
      <c r="E185" s="301"/>
      <c r="F185" s="301"/>
      <c r="G185" s="301"/>
      <c r="H185" s="301"/>
      <c r="I185" s="301"/>
      <c r="J185" s="301"/>
      <c r="K185" s="301"/>
      <c r="L185" s="301"/>
      <c r="M185" s="301"/>
      <c r="N185" s="301"/>
      <c r="O185" s="301"/>
      <c r="P185" s="301"/>
      <c r="Q185" s="301"/>
      <c r="R185" s="301"/>
      <c r="S185" s="301"/>
      <c r="T185" s="301"/>
      <c r="U185" s="301"/>
      <c r="V185" s="301"/>
      <c r="W185" s="301"/>
      <c r="X185" s="301"/>
      <c r="Y185" s="301"/>
    </row>
    <row r="186" spans="2:25" ht="21.75" customHeight="1">
      <c r="B186" s="186" t="s">
        <v>292</v>
      </c>
      <c r="C186" s="301"/>
      <c r="D186" s="301"/>
      <c r="E186" s="301"/>
      <c r="F186" s="301"/>
      <c r="G186" s="301"/>
      <c r="H186" s="301"/>
      <c r="I186" s="301"/>
      <c r="J186" s="301"/>
      <c r="K186" s="301"/>
      <c r="L186" s="301"/>
      <c r="M186" s="301"/>
      <c r="N186" s="301"/>
      <c r="O186" s="301"/>
      <c r="P186" s="301"/>
      <c r="Q186" s="301"/>
      <c r="R186" s="301"/>
      <c r="S186" s="301"/>
      <c r="T186" s="301"/>
      <c r="U186" s="301"/>
      <c r="V186" s="301"/>
      <c r="W186" s="301"/>
      <c r="X186" s="301"/>
      <c r="Y186" s="301"/>
    </row>
    <row r="187" spans="2:25" ht="54" customHeight="1">
      <c r="B187" s="301"/>
      <c r="C187" s="304"/>
      <c r="D187" s="304"/>
      <c r="E187" s="304"/>
      <c r="F187" s="304"/>
      <c r="G187" s="304"/>
      <c r="H187" s="304"/>
      <c r="I187" s="304"/>
      <c r="J187" s="304"/>
      <c r="K187" s="304"/>
      <c r="L187" s="304"/>
      <c r="M187" s="304"/>
      <c r="N187" s="304"/>
      <c r="O187" s="304"/>
      <c r="P187" s="304"/>
      <c r="Q187" s="304"/>
      <c r="R187" s="304"/>
      <c r="S187" s="961" t="s">
        <v>364</v>
      </c>
      <c r="T187" s="961"/>
      <c r="U187" s="962"/>
      <c r="V187" s="394"/>
      <c r="W187" s="467"/>
      <c r="X187" s="468"/>
      <c r="Y187" s="304"/>
    </row>
    <row r="188" spans="2:25" ht="9" customHeight="1">
      <c r="B188" s="469"/>
      <c r="C188" s="470"/>
      <c r="D188" s="471"/>
      <c r="E188" s="471"/>
      <c r="F188" s="471"/>
      <c r="G188" s="471"/>
      <c r="H188" s="471"/>
      <c r="I188" s="471"/>
      <c r="J188" s="471"/>
      <c r="K188" s="471"/>
      <c r="L188" s="471"/>
      <c r="M188" s="471"/>
      <c r="N188" s="471"/>
      <c r="O188" s="471"/>
      <c r="P188" s="471"/>
      <c r="Q188" s="471"/>
      <c r="R188" s="471"/>
      <c r="S188" s="471"/>
      <c r="T188" s="471"/>
      <c r="U188" s="471"/>
      <c r="V188" s="471"/>
      <c r="W188" s="468"/>
      <c r="X188" s="468"/>
      <c r="Y188" s="468"/>
    </row>
    <row r="189" spans="2:25" ht="15" customHeight="1">
      <c r="B189" s="188" t="s">
        <v>635</v>
      </c>
      <c r="C189" s="169"/>
      <c r="D189" s="386"/>
      <c r="E189" s="386"/>
      <c r="F189" s="386"/>
      <c r="G189" s="386"/>
      <c r="H189" s="386"/>
      <c r="I189" s="386"/>
      <c r="J189" s="386"/>
      <c r="K189" s="386"/>
      <c r="L189" s="386"/>
      <c r="M189" s="386"/>
      <c r="N189" s="386"/>
      <c r="O189" s="386"/>
      <c r="P189" s="386"/>
      <c r="Q189" s="386"/>
      <c r="R189" s="386"/>
      <c r="S189" s="57"/>
      <c r="T189" s="386"/>
      <c r="U189" s="462" t="s">
        <v>365</v>
      </c>
      <c r="V189" s="386"/>
      <c r="W189" s="472"/>
      <c r="X189" s="472"/>
      <c r="Y189" s="472"/>
    </row>
    <row r="190" spans="2:25" ht="19.5" customHeight="1">
      <c r="B190" s="188" t="s">
        <v>495</v>
      </c>
      <c r="C190" s="473"/>
      <c r="D190" s="386"/>
      <c r="E190" s="386"/>
      <c r="F190" s="386"/>
      <c r="G190" s="386"/>
      <c r="H190" s="386"/>
      <c r="I190" s="386"/>
      <c r="J190" s="386"/>
      <c r="K190" s="386"/>
      <c r="L190" s="386"/>
      <c r="M190" s="386"/>
      <c r="N190" s="386"/>
      <c r="O190" s="386"/>
      <c r="P190" s="386"/>
      <c r="Q190" s="386"/>
      <c r="R190" s="386"/>
      <c r="S190" s="57"/>
      <c r="T190" s="386"/>
      <c r="U190" s="462" t="s">
        <v>366</v>
      </c>
      <c r="V190" s="386"/>
      <c r="W190" s="472"/>
      <c r="X190" s="472"/>
      <c r="Y190" s="472"/>
    </row>
    <row r="191" spans="2:25" ht="18">
      <c r="B191" s="474" t="s">
        <v>617</v>
      </c>
      <c r="C191" s="475"/>
      <c r="D191" s="476"/>
      <c r="E191" s="476"/>
      <c r="F191" s="476"/>
      <c r="G191" s="476"/>
      <c r="H191" s="476"/>
      <c r="I191" s="476"/>
      <c r="J191" s="476"/>
      <c r="K191" s="476"/>
      <c r="L191" s="476"/>
      <c r="M191" s="476"/>
      <c r="N191" s="476"/>
      <c r="O191" s="476"/>
      <c r="P191" s="476"/>
      <c r="Q191" s="476"/>
      <c r="R191" s="476"/>
      <c r="S191" s="106"/>
      <c r="T191" s="477"/>
      <c r="U191" s="465" t="s">
        <v>367</v>
      </c>
      <c r="V191" s="476"/>
      <c r="W191" s="468"/>
      <c r="X191" s="468"/>
      <c r="Y191" s="468"/>
    </row>
    <row r="192" spans="1:25" ht="24" customHeight="1">
      <c r="A192" s="478"/>
      <c r="B192" s="479"/>
      <c r="C192" s="262"/>
      <c r="D192" s="262"/>
      <c r="E192" s="262"/>
      <c r="F192" s="262"/>
      <c r="G192" s="262"/>
      <c r="H192" s="262"/>
      <c r="I192" s="262"/>
      <c r="J192" s="262"/>
      <c r="K192" s="262"/>
      <c r="L192" s="262"/>
      <c r="M192" s="262"/>
      <c r="N192" s="262"/>
      <c r="O192" s="468"/>
      <c r="P192" s="468"/>
      <c r="Q192" s="468"/>
      <c r="R192" s="468"/>
      <c r="S192" s="374"/>
      <c r="T192" s="472"/>
      <c r="U192" s="330"/>
      <c r="V192" s="468"/>
      <c r="W192" s="468"/>
      <c r="X192" s="468"/>
      <c r="Y192" s="468"/>
    </row>
    <row r="193" spans="1:25" ht="16.5" customHeight="1">
      <c r="A193" s="396" t="s">
        <v>368</v>
      </c>
      <c r="B193" s="480" t="s">
        <v>313</v>
      </c>
      <c r="C193" s="262"/>
      <c r="D193" s="262"/>
      <c r="E193" s="262"/>
      <c r="F193" s="262"/>
      <c r="G193" s="262"/>
      <c r="H193" s="262"/>
      <c r="I193" s="262"/>
      <c r="J193" s="262"/>
      <c r="K193" s="262"/>
      <c r="L193" s="262"/>
      <c r="M193" s="262"/>
      <c r="N193" s="262"/>
      <c r="O193" s="468"/>
      <c r="P193" s="468"/>
      <c r="Q193" s="468"/>
      <c r="R193" s="468"/>
      <c r="S193" s="374"/>
      <c r="T193" s="472"/>
      <c r="U193" s="330"/>
      <c r="V193" s="468"/>
      <c r="W193" s="468"/>
      <c r="X193" s="468"/>
      <c r="Y193" s="468"/>
    </row>
    <row r="194" spans="1:25" ht="16.5" customHeight="1">
      <c r="A194" s="478"/>
      <c r="B194" s="481"/>
      <c r="C194" s="329"/>
      <c r="D194" s="329"/>
      <c r="E194" s="329"/>
      <c r="F194" s="329"/>
      <c r="G194" s="329"/>
      <c r="H194" s="329"/>
      <c r="I194" s="329"/>
      <c r="J194" s="329"/>
      <c r="K194" s="329"/>
      <c r="L194" s="329"/>
      <c r="M194" s="329"/>
      <c r="N194" s="329"/>
      <c r="O194" s="468"/>
      <c r="P194" s="468"/>
      <c r="Q194" s="468"/>
      <c r="R194" s="468"/>
      <c r="S194" s="482"/>
      <c r="T194" s="472"/>
      <c r="U194" s="483"/>
      <c r="V194" s="11"/>
      <c r="W194" s="483"/>
      <c r="X194" s="468"/>
      <c r="Y194" s="468"/>
    </row>
    <row r="195" spans="1:25" ht="78.75">
      <c r="A195" s="478"/>
      <c r="B195" s="484" t="s">
        <v>468</v>
      </c>
      <c r="C195" s="485"/>
      <c r="D195" s="485"/>
      <c r="E195" s="485"/>
      <c r="F195" s="485"/>
      <c r="G195" s="60"/>
      <c r="H195" s="60"/>
      <c r="I195" s="60"/>
      <c r="J195" s="60"/>
      <c r="K195" s="965" t="s">
        <v>369</v>
      </c>
      <c r="L195" s="965"/>
      <c r="M195" s="965"/>
      <c r="N195" s="486"/>
      <c r="O195" s="487" t="s">
        <v>314</v>
      </c>
      <c r="P195" s="487"/>
      <c r="Q195" s="488" t="s">
        <v>20</v>
      </c>
      <c r="R195" s="488"/>
      <c r="S195" s="489" t="s">
        <v>21</v>
      </c>
      <c r="T195" s="489"/>
      <c r="U195" s="966" t="s">
        <v>22</v>
      </c>
      <c r="V195" s="966"/>
      <c r="W195" s="966"/>
      <c r="X195" s="57"/>
      <c r="Y195" s="57"/>
    </row>
    <row r="196" spans="1:25" ht="16.5" customHeight="1">
      <c r="A196" s="478"/>
      <c r="B196" s="243"/>
      <c r="C196" s="490"/>
      <c r="D196" s="490"/>
      <c r="E196" s="490"/>
      <c r="F196" s="490"/>
      <c r="G196" s="60"/>
      <c r="H196" s="60"/>
      <c r="I196" s="60"/>
      <c r="J196" s="60"/>
      <c r="K196" s="491" t="s">
        <v>256</v>
      </c>
      <c r="L196" s="491"/>
      <c r="M196" s="491" t="s">
        <v>257</v>
      </c>
      <c r="N196" s="491"/>
      <c r="O196" s="492" t="s">
        <v>23</v>
      </c>
      <c r="P196" s="492"/>
      <c r="Q196" s="493" t="s">
        <v>24</v>
      </c>
      <c r="R196" s="493"/>
      <c r="S196" s="493" t="s">
        <v>25</v>
      </c>
      <c r="T196" s="493"/>
      <c r="U196" s="494" t="s">
        <v>23</v>
      </c>
      <c r="V196" s="494"/>
      <c r="W196" s="494" t="s">
        <v>24</v>
      </c>
      <c r="X196" s="57"/>
      <c r="Y196" s="57"/>
    </row>
    <row r="197" spans="1:25" ht="16.5" customHeight="1">
      <c r="A197" s="478"/>
      <c r="B197" s="495"/>
      <c r="C197" s="239"/>
      <c r="D197" s="239"/>
      <c r="E197" s="239"/>
      <c r="F197" s="239"/>
      <c r="G197" s="106"/>
      <c r="H197" s="106"/>
      <c r="I197" s="106"/>
      <c r="J197" s="106"/>
      <c r="K197" s="493" t="s">
        <v>591</v>
      </c>
      <c r="L197" s="493"/>
      <c r="M197" s="493" t="s">
        <v>591</v>
      </c>
      <c r="N197" s="493"/>
      <c r="O197" s="493" t="s">
        <v>591</v>
      </c>
      <c r="P197" s="493"/>
      <c r="Q197" s="493" t="s">
        <v>591</v>
      </c>
      <c r="R197" s="493"/>
      <c r="S197" s="493" t="s">
        <v>591</v>
      </c>
      <c r="T197" s="493"/>
      <c r="U197" s="493" t="s">
        <v>216</v>
      </c>
      <c r="V197" s="493"/>
      <c r="W197" s="493" t="s">
        <v>216</v>
      </c>
      <c r="X197" s="57"/>
      <c r="Y197" s="57"/>
    </row>
    <row r="198" spans="1:25" ht="16.5" customHeight="1">
      <c r="A198" s="478"/>
      <c r="B198" s="243" t="s">
        <v>26</v>
      </c>
      <c r="C198" s="485"/>
      <c r="D198" s="485"/>
      <c r="E198" s="485"/>
      <c r="F198" s="485"/>
      <c r="G198" s="60"/>
      <c r="H198" s="60"/>
      <c r="I198" s="60"/>
      <c r="J198" s="60"/>
      <c r="K198" s="320">
        <v>6991</v>
      </c>
      <c r="L198" s="320"/>
      <c r="M198" s="320">
        <v>201</v>
      </c>
      <c r="N198" s="320"/>
      <c r="O198" s="496">
        <v>900</v>
      </c>
      <c r="P198" s="496"/>
      <c r="Q198" s="320">
        <v>7712</v>
      </c>
      <c r="R198" s="320"/>
      <c r="S198" s="320">
        <v>266</v>
      </c>
      <c r="T198" s="320"/>
      <c r="U198" s="497">
        <f>S198/O198*100</f>
        <v>29.555555555555557</v>
      </c>
      <c r="V198" s="498"/>
      <c r="W198" s="499">
        <v>3.4</v>
      </c>
      <c r="X198" s="57"/>
      <c r="Y198" s="57"/>
    </row>
    <row r="199" spans="1:25" ht="16.5" customHeight="1">
      <c r="A199" s="478"/>
      <c r="B199" s="243" t="s">
        <v>495</v>
      </c>
      <c r="C199" s="485"/>
      <c r="D199" s="485"/>
      <c r="E199" s="485"/>
      <c r="F199" s="485"/>
      <c r="G199" s="60"/>
      <c r="H199" s="60"/>
      <c r="I199" s="60"/>
      <c r="J199" s="60"/>
      <c r="K199" s="320">
        <v>5964</v>
      </c>
      <c r="L199" s="320"/>
      <c r="M199" s="320">
        <v>17</v>
      </c>
      <c r="N199" s="320"/>
      <c r="O199" s="320">
        <v>614</v>
      </c>
      <c r="P199" s="320"/>
      <c r="Q199" s="320">
        <v>6103</v>
      </c>
      <c r="R199" s="320"/>
      <c r="S199" s="320">
        <v>259</v>
      </c>
      <c r="T199" s="320"/>
      <c r="U199" s="497">
        <f>S199/O199*100</f>
        <v>42.18241042345277</v>
      </c>
      <c r="V199" s="498"/>
      <c r="W199" s="499">
        <f>S199/Q199*100</f>
        <v>4.243814517450435</v>
      </c>
      <c r="X199" s="57"/>
      <c r="Y199" s="57"/>
    </row>
    <row r="200" spans="1:25" ht="16.5" customHeight="1">
      <c r="A200" s="478"/>
      <c r="B200" s="485" t="s">
        <v>27</v>
      </c>
      <c r="C200" s="485"/>
      <c r="D200" s="485"/>
      <c r="E200" s="485"/>
      <c r="F200" s="485"/>
      <c r="G200" s="60"/>
      <c r="H200" s="60"/>
      <c r="I200" s="60"/>
      <c r="J200" s="60"/>
      <c r="K200" s="500">
        <v>1072</v>
      </c>
      <c r="L200" s="500"/>
      <c r="M200" s="500">
        <v>849</v>
      </c>
      <c r="N200" s="500"/>
      <c r="O200" s="500">
        <v>956</v>
      </c>
      <c r="P200" s="500"/>
      <c r="Q200" s="500">
        <v>5132</v>
      </c>
      <c r="R200" s="500"/>
      <c r="S200" s="500">
        <v>514</v>
      </c>
      <c r="T200" s="500"/>
      <c r="U200" s="501">
        <f>S200/O200*100</f>
        <v>53.76569037656904</v>
      </c>
      <c r="V200" s="502"/>
      <c r="W200" s="499">
        <f>S200/Q200*100</f>
        <v>10.015588464536243</v>
      </c>
      <c r="X200" s="57"/>
      <c r="Y200" s="57"/>
    </row>
    <row r="201" spans="1:25" ht="16.5" customHeight="1" thickBot="1">
      <c r="A201" s="478"/>
      <c r="B201" s="503" t="s">
        <v>253</v>
      </c>
      <c r="C201" s="504"/>
      <c r="D201" s="504"/>
      <c r="E201" s="504"/>
      <c r="F201" s="504"/>
      <c r="G201" s="237"/>
      <c r="H201" s="237"/>
      <c r="I201" s="237"/>
      <c r="J201" s="237"/>
      <c r="K201" s="505">
        <f>SUM(K198:K199)+K200</f>
        <v>14027</v>
      </c>
      <c r="L201" s="505"/>
      <c r="M201" s="505">
        <f>SUM(M198:M199)+M200</f>
        <v>1067</v>
      </c>
      <c r="N201" s="505"/>
      <c r="O201" s="506">
        <f>SUM(O198:O200)</f>
        <v>2470</v>
      </c>
      <c r="P201" s="506"/>
      <c r="Q201" s="505">
        <f>SUM(Q198:Q199)+Q200</f>
        <v>18947</v>
      </c>
      <c r="R201" s="505"/>
      <c r="S201" s="505">
        <f>SUM(S198:S199)+S200</f>
        <v>1039</v>
      </c>
      <c r="T201" s="505"/>
      <c r="U201" s="507">
        <f>S201/O201*100</f>
        <v>42.06477732793522</v>
      </c>
      <c r="V201" s="508"/>
      <c r="W201" s="509">
        <f>S201/Q201*100</f>
        <v>5.483717738956035</v>
      </c>
      <c r="X201" s="57"/>
      <c r="Y201" s="57"/>
    </row>
    <row r="202" spans="1:25" ht="16.5" customHeight="1">
      <c r="A202" s="478"/>
      <c r="B202" s="319"/>
      <c r="C202" s="510"/>
      <c r="D202" s="510"/>
      <c r="E202" s="510"/>
      <c r="F202" s="510"/>
      <c r="G202" s="60"/>
      <c r="H202" s="60"/>
      <c r="I202" s="60"/>
      <c r="J202" s="60"/>
      <c r="K202" s="511"/>
      <c r="L202" s="511"/>
      <c r="M202" s="511"/>
      <c r="N202" s="511"/>
      <c r="O202" s="325"/>
      <c r="P202" s="325"/>
      <c r="Q202" s="325"/>
      <c r="R202" s="325"/>
      <c r="S202" s="325"/>
      <c r="T202" s="325"/>
      <c r="U202" s="325"/>
      <c r="V202" s="325"/>
      <c r="W202" s="325"/>
      <c r="X202" s="57"/>
      <c r="Y202" s="57"/>
    </row>
    <row r="203" spans="1:25" ht="87" customHeight="1">
      <c r="A203" s="478"/>
      <c r="B203" s="484" t="s">
        <v>637</v>
      </c>
      <c r="C203" s="485"/>
      <c r="D203" s="485"/>
      <c r="E203" s="485"/>
      <c r="F203" s="485"/>
      <c r="G203" s="60"/>
      <c r="H203" s="60"/>
      <c r="I203" s="60"/>
      <c r="J203" s="60"/>
      <c r="K203" s="965" t="s">
        <v>28</v>
      </c>
      <c r="L203" s="965"/>
      <c r="M203" s="965"/>
      <c r="N203" s="486"/>
      <c r="O203" s="487" t="s">
        <v>314</v>
      </c>
      <c r="P203" s="487"/>
      <c r="Q203" s="488" t="s">
        <v>20</v>
      </c>
      <c r="R203" s="488"/>
      <c r="S203" s="489" t="s">
        <v>21</v>
      </c>
      <c r="T203" s="489"/>
      <c r="U203" s="966" t="s">
        <v>29</v>
      </c>
      <c r="V203" s="966"/>
      <c r="W203" s="966"/>
      <c r="X203" s="57"/>
      <c r="Y203" s="57"/>
    </row>
    <row r="204" spans="1:25" ht="18">
      <c r="A204" s="478"/>
      <c r="B204" s="243"/>
      <c r="C204" s="490"/>
      <c r="D204" s="490"/>
      <c r="E204" s="490"/>
      <c r="F204" s="490"/>
      <c r="G204" s="60"/>
      <c r="H204" s="60"/>
      <c r="I204" s="60"/>
      <c r="J204" s="60"/>
      <c r="K204" s="491" t="s">
        <v>256</v>
      </c>
      <c r="L204" s="491"/>
      <c r="M204" s="491" t="s">
        <v>257</v>
      </c>
      <c r="N204" s="491"/>
      <c r="O204" s="492" t="s">
        <v>23</v>
      </c>
      <c r="P204" s="492"/>
      <c r="Q204" s="493" t="s">
        <v>24</v>
      </c>
      <c r="R204" s="493"/>
      <c r="S204" s="493" t="s">
        <v>25</v>
      </c>
      <c r="T204" s="493"/>
      <c r="U204" s="494" t="s">
        <v>23</v>
      </c>
      <c r="V204" s="494"/>
      <c r="W204" s="494" t="s">
        <v>24</v>
      </c>
      <c r="X204" s="57"/>
      <c r="Y204" s="57"/>
    </row>
    <row r="205" spans="1:25" ht="16.5" customHeight="1">
      <c r="A205" s="478"/>
      <c r="B205" s="495"/>
      <c r="C205" s="239"/>
      <c r="D205" s="239"/>
      <c r="E205" s="239"/>
      <c r="F205" s="239"/>
      <c r="G205" s="106"/>
      <c r="H205" s="106"/>
      <c r="I205" s="106"/>
      <c r="J205" s="106"/>
      <c r="K205" s="493" t="s">
        <v>591</v>
      </c>
      <c r="L205" s="493"/>
      <c r="M205" s="493" t="s">
        <v>591</v>
      </c>
      <c r="N205" s="493"/>
      <c r="O205" s="493" t="s">
        <v>591</v>
      </c>
      <c r="P205" s="493"/>
      <c r="Q205" s="493" t="s">
        <v>591</v>
      </c>
      <c r="R205" s="493"/>
      <c r="S205" s="493" t="s">
        <v>591</v>
      </c>
      <c r="T205" s="493"/>
      <c r="U205" s="493" t="s">
        <v>216</v>
      </c>
      <c r="V205" s="493"/>
      <c r="W205" s="493" t="s">
        <v>216</v>
      </c>
      <c r="X205" s="57"/>
      <c r="Y205" s="57"/>
    </row>
    <row r="206" spans="1:25" ht="16.5" customHeight="1">
      <c r="A206" s="478"/>
      <c r="B206" s="243" t="s">
        <v>26</v>
      </c>
      <c r="C206" s="485"/>
      <c r="D206" s="485"/>
      <c r="E206" s="485"/>
      <c r="F206" s="485"/>
      <c r="G206" s="60"/>
      <c r="H206" s="60"/>
      <c r="I206" s="60"/>
      <c r="J206" s="60"/>
      <c r="K206" s="242">
        <v>7002</v>
      </c>
      <c r="L206" s="242"/>
      <c r="M206" s="242">
        <v>191</v>
      </c>
      <c r="N206" s="242"/>
      <c r="O206" s="321">
        <v>892</v>
      </c>
      <c r="P206" s="321"/>
      <c r="Q206" s="242">
        <v>7718</v>
      </c>
      <c r="R206" s="242"/>
      <c r="S206" s="242">
        <v>243</v>
      </c>
      <c r="T206" s="242"/>
      <c r="U206" s="242">
        <v>27</v>
      </c>
      <c r="V206" s="242"/>
      <c r="W206" s="407">
        <v>3.1</v>
      </c>
      <c r="X206" s="57"/>
      <c r="Y206" s="57"/>
    </row>
    <row r="207" spans="1:25" ht="16.5" customHeight="1">
      <c r="A207" s="478"/>
      <c r="B207" s="243" t="s">
        <v>495</v>
      </c>
      <c r="C207" s="485"/>
      <c r="D207" s="485"/>
      <c r="E207" s="485"/>
      <c r="F207" s="485"/>
      <c r="G207" s="60"/>
      <c r="H207" s="60"/>
      <c r="I207" s="60"/>
      <c r="J207" s="60"/>
      <c r="K207" s="242">
        <v>5009</v>
      </c>
      <c r="L207" s="242"/>
      <c r="M207" s="242">
        <v>14</v>
      </c>
      <c r="N207" s="242"/>
      <c r="O207" s="242">
        <v>515</v>
      </c>
      <c r="P207" s="242"/>
      <c r="Q207" s="242">
        <v>5135</v>
      </c>
      <c r="R207" s="242"/>
      <c r="S207" s="242">
        <v>211</v>
      </c>
      <c r="T207" s="242"/>
      <c r="U207" s="242">
        <v>41</v>
      </c>
      <c r="V207" s="242"/>
      <c r="W207" s="407">
        <v>4.1</v>
      </c>
      <c r="X207" s="57"/>
      <c r="Y207" s="57"/>
    </row>
    <row r="208" spans="1:25" ht="16.5" customHeight="1">
      <c r="A208" s="478"/>
      <c r="B208" s="485" t="s">
        <v>27</v>
      </c>
      <c r="C208" s="485"/>
      <c r="D208" s="485"/>
      <c r="E208" s="485"/>
      <c r="F208" s="485"/>
      <c r="G208" s="60"/>
      <c r="H208" s="60"/>
      <c r="I208" s="60"/>
      <c r="J208" s="60"/>
      <c r="K208" s="240">
        <v>837</v>
      </c>
      <c r="L208" s="240"/>
      <c r="M208" s="240">
        <v>648</v>
      </c>
      <c r="N208" s="240"/>
      <c r="O208" s="240">
        <v>731</v>
      </c>
      <c r="P208" s="240"/>
      <c r="Q208" s="240">
        <v>4039</v>
      </c>
      <c r="R208" s="240"/>
      <c r="S208" s="240">
        <v>413</v>
      </c>
      <c r="T208" s="240"/>
      <c r="U208" s="240">
        <v>56</v>
      </c>
      <c r="V208" s="240"/>
      <c r="W208" s="512">
        <v>10.2</v>
      </c>
      <c r="X208" s="57"/>
      <c r="Y208" s="57"/>
    </row>
    <row r="209" spans="1:25" ht="16.5" customHeight="1" thickBot="1">
      <c r="A209" s="478"/>
      <c r="B209" s="503" t="s">
        <v>253</v>
      </c>
      <c r="C209" s="515"/>
      <c r="D209" s="515"/>
      <c r="E209" s="515"/>
      <c r="F209" s="515"/>
      <c r="G209" s="515"/>
      <c r="H209" s="515"/>
      <c r="I209" s="515"/>
      <c r="J209" s="515"/>
      <c r="K209" s="513">
        <f>SUM(K206:K207)+K208</f>
        <v>12848</v>
      </c>
      <c r="L209" s="513"/>
      <c r="M209" s="513">
        <f>SUM(M206:M207)+M208</f>
        <v>853</v>
      </c>
      <c r="N209" s="513"/>
      <c r="O209" s="516">
        <f>SUM(O206:O208)</f>
        <v>2138</v>
      </c>
      <c r="P209" s="516"/>
      <c r="Q209" s="513">
        <f>SUM(Q206:Q207)+Q208</f>
        <v>16892</v>
      </c>
      <c r="R209" s="513"/>
      <c r="S209" s="513">
        <f>SUM(S206:S207)+S208</f>
        <v>867</v>
      </c>
      <c r="T209" s="513"/>
      <c r="U209" s="513">
        <v>41</v>
      </c>
      <c r="V209" s="513"/>
      <c r="W209" s="514">
        <v>5.1</v>
      </c>
      <c r="X209" s="57"/>
      <c r="Y209" s="57"/>
    </row>
    <row r="210" spans="1:25" ht="16.5" customHeight="1">
      <c r="A210" s="478"/>
      <c r="B210" s="485"/>
      <c r="C210" s="329"/>
      <c r="D210" s="329"/>
      <c r="E210" s="329"/>
      <c r="F210" s="329"/>
      <c r="G210" s="329"/>
      <c r="H210" s="329"/>
      <c r="I210" s="329"/>
      <c r="J210" s="329"/>
      <c r="K210" s="327"/>
      <c r="L210" s="327"/>
      <c r="M210" s="327"/>
      <c r="N210" s="327"/>
      <c r="O210" s="888"/>
      <c r="P210" s="888"/>
      <c r="Q210" s="327"/>
      <c r="R210" s="327"/>
      <c r="S210" s="327"/>
      <c r="T210" s="327"/>
      <c r="U210" s="327"/>
      <c r="V210" s="327"/>
      <c r="W210" s="889"/>
      <c r="X210" s="57"/>
      <c r="Y210" s="57"/>
    </row>
    <row r="211" spans="1:25" ht="16.5" customHeight="1">
      <c r="A211" s="478"/>
      <c r="B211" s="485"/>
      <c r="C211" s="329"/>
      <c r="D211" s="329"/>
      <c r="E211" s="329"/>
      <c r="F211" s="329"/>
      <c r="G211" s="329"/>
      <c r="H211" s="329"/>
      <c r="I211" s="329"/>
      <c r="J211" s="329"/>
      <c r="K211" s="327"/>
      <c r="L211" s="327"/>
      <c r="M211" s="327"/>
      <c r="N211" s="327"/>
      <c r="O211" s="888"/>
      <c r="P211" s="888"/>
      <c r="Q211" s="327"/>
      <c r="R211" s="327"/>
      <c r="S211" s="327"/>
      <c r="T211" s="327"/>
      <c r="U211" s="327"/>
      <c r="V211" s="327"/>
      <c r="W211" s="889"/>
      <c r="X211" s="57"/>
      <c r="Y211" s="57"/>
    </row>
    <row r="212" spans="1:25" ht="16.5" customHeight="1">
      <c r="A212" s="478"/>
      <c r="B212" s="485"/>
      <c r="C212" s="329"/>
      <c r="D212" s="329"/>
      <c r="E212" s="329"/>
      <c r="F212" s="329"/>
      <c r="G212" s="329"/>
      <c r="H212" s="329"/>
      <c r="I212" s="329"/>
      <c r="J212" s="329"/>
      <c r="K212" s="327"/>
      <c r="L212" s="327"/>
      <c r="M212" s="327"/>
      <c r="N212" s="327"/>
      <c r="O212" s="888"/>
      <c r="P212" s="888"/>
      <c r="Q212" s="327"/>
      <c r="R212" s="327"/>
      <c r="S212" s="327"/>
      <c r="T212" s="327"/>
      <c r="U212" s="327"/>
      <c r="V212" s="327"/>
      <c r="W212" s="889"/>
      <c r="X212" s="57"/>
      <c r="Y212" s="57"/>
    </row>
    <row r="213" spans="1:25" ht="16.5" customHeight="1">
      <c r="A213" s="478"/>
      <c r="B213" s="485"/>
      <c r="C213" s="329"/>
      <c r="D213" s="329"/>
      <c r="E213" s="329"/>
      <c r="F213" s="329"/>
      <c r="G213" s="329"/>
      <c r="H213" s="329"/>
      <c r="I213" s="329"/>
      <c r="J213" s="329"/>
      <c r="K213" s="327"/>
      <c r="L213" s="327"/>
      <c r="M213" s="327"/>
      <c r="N213" s="327"/>
      <c r="O213" s="888"/>
      <c r="P213" s="888"/>
      <c r="Q213" s="327"/>
      <c r="R213" s="327"/>
      <c r="S213" s="327"/>
      <c r="T213" s="327"/>
      <c r="U213" s="327"/>
      <c r="V213" s="327"/>
      <c r="W213" s="889"/>
      <c r="X213" s="57"/>
      <c r="Y213" s="57"/>
    </row>
    <row r="214" spans="1:25" ht="16.5" customHeight="1">
      <c r="A214" s="478"/>
      <c r="B214" s="485"/>
      <c r="C214" s="329"/>
      <c r="D214" s="329"/>
      <c r="E214" s="329"/>
      <c r="F214" s="329"/>
      <c r="G214" s="329"/>
      <c r="H214" s="329"/>
      <c r="I214" s="329"/>
      <c r="J214" s="329"/>
      <c r="K214" s="327"/>
      <c r="L214" s="327"/>
      <c r="M214" s="327"/>
      <c r="N214" s="327"/>
      <c r="O214" s="888"/>
      <c r="P214" s="888"/>
      <c r="Q214" s="327"/>
      <c r="R214" s="327"/>
      <c r="S214" s="327"/>
      <c r="T214" s="327"/>
      <c r="U214" s="327"/>
      <c r="V214" s="327"/>
      <c r="W214" s="889"/>
      <c r="X214" s="57"/>
      <c r="Y214" s="57"/>
    </row>
    <row r="215" spans="1:25" ht="16.5" customHeight="1">
      <c r="A215" s="478"/>
      <c r="B215" s="479"/>
      <c r="C215" s="262"/>
      <c r="D215" s="262"/>
      <c r="E215" s="262"/>
      <c r="F215" s="262"/>
      <c r="G215" s="262"/>
      <c r="H215" s="262"/>
      <c r="I215" s="262"/>
      <c r="J215" s="262"/>
      <c r="K215" s="262"/>
      <c r="L215" s="262"/>
      <c r="M215" s="262"/>
      <c r="N215" s="262"/>
      <c r="O215" s="468"/>
      <c r="P215" s="468"/>
      <c r="Q215" s="468"/>
      <c r="R215" s="468"/>
      <c r="S215" s="374"/>
      <c r="T215" s="472"/>
      <c r="U215" s="330"/>
      <c r="V215" s="468"/>
      <c r="W215" s="468"/>
      <c r="X215" s="468"/>
      <c r="Y215" s="468"/>
    </row>
    <row r="216" spans="1:25" ht="16.5" customHeight="1">
      <c r="A216" s="478"/>
      <c r="B216" s="479"/>
      <c r="C216" s="262"/>
      <c r="D216" s="262"/>
      <c r="E216" s="262"/>
      <c r="F216" s="262"/>
      <c r="G216" s="262"/>
      <c r="H216" s="262"/>
      <c r="I216" s="262"/>
      <c r="J216" s="262"/>
      <c r="K216" s="262"/>
      <c r="L216" s="262"/>
      <c r="M216" s="886"/>
      <c r="N216" s="262"/>
      <c r="O216" s="468"/>
      <c r="P216" s="468"/>
      <c r="Q216" s="468"/>
      <c r="R216" s="468"/>
      <c r="S216" s="374"/>
      <c r="T216" s="472"/>
      <c r="U216" s="330"/>
      <c r="V216" s="468"/>
      <c r="W216" s="468"/>
      <c r="X216" s="468"/>
      <c r="Y216" s="468"/>
    </row>
    <row r="217" spans="1:25" ht="16.5" customHeight="1">
      <c r="A217" s="87" t="s">
        <v>463</v>
      </c>
      <c r="C217" s="262"/>
      <c r="D217" s="262"/>
      <c r="E217" s="262"/>
      <c r="F217" s="262"/>
      <c r="G217" s="262"/>
      <c r="H217" s="262"/>
      <c r="I217" s="262"/>
      <c r="J217" s="262"/>
      <c r="K217" s="262"/>
      <c r="L217" s="262"/>
      <c r="M217" s="262"/>
      <c r="N217" s="262"/>
      <c r="O217" s="468"/>
      <c r="P217" s="468"/>
      <c r="Q217" s="468"/>
      <c r="R217" s="468"/>
      <c r="S217" s="374"/>
      <c r="T217" s="472"/>
      <c r="U217" s="330"/>
      <c r="V217" s="468"/>
      <c r="W217" s="468"/>
      <c r="X217" s="468"/>
      <c r="Y217" s="468"/>
    </row>
    <row r="218" spans="1:25" ht="16.5" customHeight="1">
      <c r="A218" s="478"/>
      <c r="B218" s="87"/>
      <c r="C218" s="262"/>
      <c r="D218" s="262"/>
      <c r="E218" s="262"/>
      <c r="F218" s="262"/>
      <c r="G218" s="262"/>
      <c r="H218" s="262"/>
      <c r="I218" s="262"/>
      <c r="J218" s="262"/>
      <c r="K218" s="262"/>
      <c r="L218" s="262"/>
      <c r="M218" s="262"/>
      <c r="N218" s="262"/>
      <c r="O218" s="468"/>
      <c r="P218" s="468"/>
      <c r="Q218" s="468"/>
      <c r="R218" s="468"/>
      <c r="S218" s="374"/>
      <c r="T218" s="472"/>
      <c r="U218" s="330"/>
      <c r="V218" s="468"/>
      <c r="W218" s="468"/>
      <c r="X218" s="468"/>
      <c r="Y218" s="468"/>
    </row>
    <row r="219" spans="1:25" ht="16.5" customHeight="1">
      <c r="A219" s="930" t="s">
        <v>368</v>
      </c>
      <c r="B219" s="480" t="s">
        <v>30</v>
      </c>
      <c r="C219" s="262"/>
      <c r="D219" s="262"/>
      <c r="E219" s="262"/>
      <c r="F219" s="262"/>
      <c r="G219" s="262"/>
      <c r="H219" s="262"/>
      <c r="I219" s="262"/>
      <c r="J219" s="262"/>
      <c r="K219" s="262"/>
      <c r="L219" s="262"/>
      <c r="M219" s="262"/>
      <c r="N219" s="262"/>
      <c r="O219" s="468"/>
      <c r="P219" s="468"/>
      <c r="Q219" s="468"/>
      <c r="R219" s="468"/>
      <c r="S219" s="374"/>
      <c r="T219" s="472"/>
      <c r="U219" s="330"/>
      <c r="V219" s="468"/>
      <c r="W219" s="468"/>
      <c r="X219" s="468"/>
      <c r="Y219" s="468"/>
    </row>
    <row r="220" spans="1:25" ht="16.5" customHeight="1">
      <c r="A220" s="478"/>
      <c r="B220" s="479"/>
      <c r="C220" s="262"/>
      <c r="D220" s="262"/>
      <c r="E220" s="262"/>
      <c r="F220" s="262"/>
      <c r="G220" s="262"/>
      <c r="H220" s="262"/>
      <c r="I220" s="262"/>
      <c r="J220" s="262"/>
      <c r="K220" s="262"/>
      <c r="L220" s="262"/>
      <c r="M220" s="262"/>
      <c r="N220" s="262"/>
      <c r="O220" s="468"/>
      <c r="P220" s="468"/>
      <c r="Q220" s="468"/>
      <c r="R220" s="468"/>
      <c r="S220" s="374"/>
      <c r="T220" s="472"/>
      <c r="U220" s="330"/>
      <c r="V220" s="468"/>
      <c r="W220" s="468"/>
      <c r="X220" s="468"/>
      <c r="Y220" s="468"/>
    </row>
    <row r="221" spans="1:25" ht="57.75" customHeight="1">
      <c r="A221" s="478"/>
      <c r="B221" s="981" t="s">
        <v>298</v>
      </c>
      <c r="C221" s="981"/>
      <c r="D221" s="981"/>
      <c r="E221" s="981"/>
      <c r="F221" s="981"/>
      <c r="G221" s="981"/>
      <c r="H221" s="981"/>
      <c r="I221" s="981"/>
      <c r="J221" s="981"/>
      <c r="K221" s="981"/>
      <c r="L221" s="981"/>
      <c r="M221" s="981"/>
      <c r="N221" s="981"/>
      <c r="O221" s="981"/>
      <c r="P221" s="981"/>
      <c r="Q221" s="981"/>
      <c r="R221" s="981"/>
      <c r="S221" s="981"/>
      <c r="T221" s="981"/>
      <c r="U221" s="981"/>
      <c r="V221" s="981"/>
      <c r="W221" s="981"/>
      <c r="X221" s="981"/>
      <c r="Y221" s="981"/>
    </row>
    <row r="222" spans="1:25" ht="39" customHeight="1">
      <c r="A222" s="478"/>
      <c r="B222" s="981" t="s">
        <v>31</v>
      </c>
      <c r="C222" s="981"/>
      <c r="D222" s="981"/>
      <c r="E222" s="981"/>
      <c r="F222" s="981"/>
      <c r="G222" s="981"/>
      <c r="H222" s="981"/>
      <c r="I222" s="981"/>
      <c r="J222" s="981"/>
      <c r="K222" s="981"/>
      <c r="L222" s="981"/>
      <c r="M222" s="981"/>
      <c r="N222" s="981"/>
      <c r="O222" s="981"/>
      <c r="P222" s="981"/>
      <c r="Q222" s="981"/>
      <c r="R222" s="981"/>
      <c r="S222" s="981"/>
      <c r="T222" s="981"/>
      <c r="U222" s="981"/>
      <c r="V222" s="981"/>
      <c r="W222" s="981"/>
      <c r="X222" s="981"/>
      <c r="Y222" s="981"/>
    </row>
    <row r="223" spans="1:25" ht="41.25" customHeight="1">
      <c r="A223" s="478"/>
      <c r="B223" s="982" t="s">
        <v>32</v>
      </c>
      <c r="C223" s="982"/>
      <c r="D223" s="982"/>
      <c r="E223" s="982"/>
      <c r="F223" s="982"/>
      <c r="G223" s="982"/>
      <c r="H223" s="982"/>
      <c r="I223" s="982"/>
      <c r="J223" s="982"/>
      <c r="K223" s="982"/>
      <c r="L223" s="982"/>
      <c r="M223" s="982"/>
      <c r="N223" s="982"/>
      <c r="O223" s="982"/>
      <c r="P223" s="982"/>
      <c r="Q223" s="982"/>
      <c r="R223" s="982"/>
      <c r="S223" s="982"/>
      <c r="T223" s="982"/>
      <c r="U223" s="982"/>
      <c r="V223" s="982"/>
      <c r="W223" s="982"/>
      <c r="X223" s="982"/>
      <c r="Y223" s="982"/>
    </row>
    <row r="224" spans="1:25" ht="28.5" customHeight="1">
      <c r="A224" s="478"/>
      <c r="B224" s="983" t="s">
        <v>293</v>
      </c>
      <c r="C224" s="983"/>
      <c r="D224" s="983"/>
      <c r="E224" s="983"/>
      <c r="F224" s="983"/>
      <c r="G224" s="983"/>
      <c r="H224" s="983"/>
      <c r="I224" s="983"/>
      <c r="J224" s="983"/>
      <c r="K224" s="983"/>
      <c r="L224" s="983"/>
      <c r="M224" s="983"/>
      <c r="N224" s="983"/>
      <c r="O224" s="983"/>
      <c r="P224" s="983"/>
      <c r="Q224" s="983"/>
      <c r="R224" s="983"/>
      <c r="S224" s="983"/>
      <c r="T224" s="983"/>
      <c r="U224" s="983"/>
      <c r="V224" s="983"/>
      <c r="W224" s="983"/>
      <c r="X224" s="983"/>
      <c r="Y224" s="983"/>
    </row>
    <row r="225" spans="1:25" ht="24" customHeight="1">
      <c r="A225" s="396" t="s">
        <v>33</v>
      </c>
      <c r="B225" s="56" t="s">
        <v>34</v>
      </c>
      <c r="C225" s="57"/>
      <c r="D225" s="343"/>
      <c r="E225" s="343"/>
      <c r="F225" s="343"/>
      <c r="G225" s="343"/>
      <c r="H225" s="343"/>
      <c r="I225" s="343"/>
      <c r="J225" s="57"/>
      <c r="K225" s="57"/>
      <c r="L225" s="57"/>
      <c r="M225" s="57"/>
      <c r="N225" s="57"/>
      <c r="O225" s="57"/>
      <c r="P225" s="57"/>
      <c r="Q225" s="57"/>
      <c r="R225" s="57"/>
      <c r="S225" s="57"/>
      <c r="T225" s="57"/>
      <c r="U225" s="57"/>
      <c r="V225" s="57"/>
      <c r="W225" s="57"/>
      <c r="X225" s="57"/>
      <c r="Y225" s="57"/>
    </row>
    <row r="226" spans="2:25" ht="15" customHeight="1">
      <c r="B226" s="192"/>
      <c r="C226" s="57"/>
      <c r="D226" s="57"/>
      <c r="E226" s="57"/>
      <c r="F226" s="57"/>
      <c r="G226" s="57"/>
      <c r="H226" s="57"/>
      <c r="I226" s="57"/>
      <c r="J226" s="57"/>
      <c r="K226" s="57"/>
      <c r="L226" s="57"/>
      <c r="M226" s="57"/>
      <c r="N226" s="57"/>
      <c r="O226" s="57"/>
      <c r="P226" s="57"/>
      <c r="Q226" s="57"/>
      <c r="R226" s="57"/>
      <c r="S226" s="57"/>
      <c r="T226" s="57"/>
      <c r="U226" s="57"/>
      <c r="V226" s="57"/>
      <c r="W226" s="57"/>
      <c r="X226" s="57"/>
      <c r="Y226" s="57"/>
    </row>
    <row r="227" spans="2:25" ht="53.25" customHeight="1">
      <c r="B227" s="977" t="s">
        <v>124</v>
      </c>
      <c r="C227" s="978"/>
      <c r="D227" s="978"/>
      <c r="E227" s="978"/>
      <c r="F227" s="978"/>
      <c r="G227" s="978"/>
      <c r="H227" s="978"/>
      <c r="I227" s="978"/>
      <c r="J227" s="978"/>
      <c r="K227" s="978"/>
      <c r="L227" s="978"/>
      <c r="M227" s="978"/>
      <c r="N227" s="978"/>
      <c r="O227" s="978"/>
      <c r="P227" s="978"/>
      <c r="Q227" s="978"/>
      <c r="R227" s="978"/>
      <c r="S227" s="978"/>
      <c r="T227" s="978"/>
      <c r="U227" s="978"/>
      <c r="V227" s="978"/>
      <c r="W227" s="978"/>
      <c r="X227" s="978"/>
      <c r="Y227" s="978"/>
    </row>
    <row r="228" spans="2:25" ht="9.75" customHeight="1">
      <c r="B228" s="186"/>
      <c r="C228" s="301"/>
      <c r="D228" s="301"/>
      <c r="E228" s="301"/>
      <c r="F228" s="301"/>
      <c r="G228" s="301"/>
      <c r="H228" s="301"/>
      <c r="I228" s="301"/>
      <c r="J228" s="301"/>
      <c r="K228" s="301"/>
      <c r="L228" s="301"/>
      <c r="M228" s="301"/>
      <c r="N228" s="301"/>
      <c r="O228" s="301"/>
      <c r="P228" s="301"/>
      <c r="Q228" s="301"/>
      <c r="R228" s="301"/>
      <c r="S228" s="301"/>
      <c r="T228" s="301"/>
      <c r="U228" s="301"/>
      <c r="V228" s="301"/>
      <c r="W228" s="301"/>
      <c r="X228" s="301"/>
      <c r="Y228" s="301"/>
    </row>
    <row r="229" spans="2:25" ht="33" customHeight="1">
      <c r="B229" s="977" t="s">
        <v>315</v>
      </c>
      <c r="C229" s="978"/>
      <c r="D229" s="978"/>
      <c r="E229" s="978"/>
      <c r="F229" s="978"/>
      <c r="G229" s="978"/>
      <c r="H229" s="978"/>
      <c r="I229" s="978"/>
      <c r="J229" s="978"/>
      <c r="K229" s="978"/>
      <c r="L229" s="978"/>
      <c r="M229" s="978"/>
      <c r="N229" s="978"/>
      <c r="O229" s="978"/>
      <c r="P229" s="978"/>
      <c r="Q229" s="978"/>
      <c r="R229" s="978"/>
      <c r="S229" s="978"/>
      <c r="T229" s="978"/>
      <c r="U229" s="978"/>
      <c r="V229" s="978"/>
      <c r="W229" s="978"/>
      <c r="X229" s="978"/>
      <c r="Y229" s="978"/>
    </row>
    <row r="230" spans="2:25" ht="12" customHeight="1">
      <c r="B230" s="190"/>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row>
    <row r="231" spans="1:25" ht="21" customHeight="1">
      <c r="A231" s="396" t="s">
        <v>35</v>
      </c>
      <c r="B231" s="56" t="s">
        <v>36</v>
      </c>
      <c r="C231" s="57"/>
      <c r="D231" s="343"/>
      <c r="E231" s="343"/>
      <c r="F231" s="343"/>
      <c r="G231" s="343"/>
      <c r="H231" s="343"/>
      <c r="I231" s="343"/>
      <c r="J231" s="57"/>
      <c r="K231" s="57"/>
      <c r="L231" s="57"/>
      <c r="M231" s="57"/>
      <c r="N231" s="57"/>
      <c r="O231" s="57"/>
      <c r="P231" s="57"/>
      <c r="Q231" s="57"/>
      <c r="R231" s="57"/>
      <c r="S231" s="57"/>
      <c r="T231" s="57"/>
      <c r="U231" s="57"/>
      <c r="V231" s="57"/>
      <c r="W231" s="57"/>
      <c r="X231" s="57"/>
      <c r="Y231" s="57"/>
    </row>
    <row r="232" spans="2:25" ht="45.75" customHeight="1">
      <c r="B232" s="979" t="s">
        <v>693</v>
      </c>
      <c r="C232" s="980"/>
      <c r="D232" s="980"/>
      <c r="E232" s="980"/>
      <c r="F232" s="980"/>
      <c r="G232" s="980"/>
      <c r="H232" s="980"/>
      <c r="I232" s="980"/>
      <c r="J232" s="980"/>
      <c r="K232" s="980"/>
      <c r="L232" s="980"/>
      <c r="M232" s="980"/>
      <c r="N232" s="980"/>
      <c r="O232" s="980"/>
      <c r="P232" s="980"/>
      <c r="Q232" s="980"/>
      <c r="R232" s="980"/>
      <c r="S232" s="980"/>
      <c r="T232" s="980"/>
      <c r="U232" s="980"/>
      <c r="V232" s="980"/>
      <c r="W232" s="980"/>
      <c r="X232" s="980"/>
      <c r="Y232" s="980"/>
    </row>
    <row r="233" spans="1:25" ht="22.5" customHeight="1">
      <c r="A233" s="396" t="s">
        <v>37</v>
      </c>
      <c r="B233" s="56" t="s">
        <v>38</v>
      </c>
      <c r="C233" s="57"/>
      <c r="D233" s="343"/>
      <c r="E233" s="343"/>
      <c r="F233" s="343"/>
      <c r="G233" s="343"/>
      <c r="H233" s="343"/>
      <c r="I233" s="343"/>
      <c r="J233" s="57"/>
      <c r="K233" s="57"/>
      <c r="L233" s="57"/>
      <c r="M233" s="57"/>
      <c r="N233" s="57"/>
      <c r="O233" s="57"/>
      <c r="P233" s="57"/>
      <c r="Q233" s="57"/>
      <c r="R233" s="57"/>
      <c r="S233" s="57"/>
      <c r="T233" s="57"/>
      <c r="U233" s="57"/>
      <c r="V233" s="57"/>
      <c r="W233" s="57"/>
      <c r="X233" s="57"/>
      <c r="Y233" s="57"/>
    </row>
    <row r="234" spans="2:25" ht="12" customHeight="1">
      <c r="B234" s="192"/>
      <c r="C234" s="57"/>
      <c r="D234" s="57"/>
      <c r="E234" s="57"/>
      <c r="F234" s="57"/>
      <c r="G234" s="57"/>
      <c r="H234" s="57"/>
      <c r="I234" s="57"/>
      <c r="J234" s="57"/>
      <c r="K234" s="57"/>
      <c r="L234" s="57"/>
      <c r="M234" s="57"/>
      <c r="N234" s="57"/>
      <c r="O234" s="57"/>
      <c r="P234" s="57"/>
      <c r="Q234" s="57"/>
      <c r="R234" s="57"/>
      <c r="S234" s="57"/>
      <c r="T234" s="57"/>
      <c r="U234" s="57"/>
      <c r="V234" s="57"/>
      <c r="W234" s="57"/>
      <c r="X234" s="57"/>
      <c r="Y234" s="57"/>
    </row>
    <row r="235" spans="2:25" ht="51" customHeight="1">
      <c r="B235" s="976" t="s">
        <v>403</v>
      </c>
      <c r="C235" s="976"/>
      <c r="D235" s="976"/>
      <c r="E235" s="976"/>
      <c r="F235" s="976"/>
      <c r="G235" s="976"/>
      <c r="H235" s="976"/>
      <c r="I235" s="976"/>
      <c r="J235" s="976"/>
      <c r="K235" s="976"/>
      <c r="L235" s="976"/>
      <c r="M235" s="976"/>
      <c r="N235" s="976"/>
      <c r="O235" s="976"/>
      <c r="P235" s="976"/>
      <c r="Q235" s="976"/>
      <c r="R235" s="976"/>
      <c r="S235" s="976"/>
      <c r="T235" s="976"/>
      <c r="U235" s="976"/>
      <c r="V235" s="976"/>
      <c r="W235" s="976"/>
      <c r="X235" s="976"/>
      <c r="Y235" s="976"/>
    </row>
    <row r="236" spans="2:25" ht="6.75" customHeight="1">
      <c r="B236" s="186"/>
      <c r="C236" s="301"/>
      <c r="D236" s="301"/>
      <c r="E236" s="301"/>
      <c r="F236" s="301"/>
      <c r="G236" s="301"/>
      <c r="H236" s="301"/>
      <c r="I236" s="301"/>
      <c r="J236" s="301"/>
      <c r="K236" s="301"/>
      <c r="L236" s="301"/>
      <c r="M236" s="301"/>
      <c r="N236" s="301"/>
      <c r="O236" s="301"/>
      <c r="P236" s="301"/>
      <c r="Q236" s="301"/>
      <c r="R236" s="301"/>
      <c r="S236" s="301"/>
      <c r="T236" s="301"/>
      <c r="U236" s="301"/>
      <c r="V236" s="301"/>
      <c r="W236" s="301"/>
      <c r="X236" s="301"/>
      <c r="Y236" s="301"/>
    </row>
    <row r="237" spans="2:25" ht="87.75" customHeight="1">
      <c r="B237" s="959" t="s">
        <v>14</v>
      </c>
      <c r="C237" s="959"/>
      <c r="D237" s="959"/>
      <c r="E237" s="959"/>
      <c r="F237" s="959"/>
      <c r="G237" s="959"/>
      <c r="H237" s="959"/>
      <c r="I237" s="959"/>
      <c r="J237" s="959"/>
      <c r="K237" s="959"/>
      <c r="L237" s="959"/>
      <c r="M237" s="959"/>
      <c r="N237" s="959"/>
      <c r="O237" s="959"/>
      <c r="P237" s="959"/>
      <c r="Q237" s="959"/>
      <c r="R237" s="959"/>
      <c r="S237" s="959"/>
      <c r="T237" s="959"/>
      <c r="U237" s="959"/>
      <c r="V237" s="959"/>
      <c r="W237" s="959"/>
      <c r="X237" s="959"/>
      <c r="Y237" s="959"/>
    </row>
    <row r="238" spans="2:25" ht="24" customHeight="1">
      <c r="B238" s="973" t="s">
        <v>196</v>
      </c>
      <c r="C238" s="973"/>
      <c r="D238" s="973"/>
      <c r="E238" s="973"/>
      <c r="F238" s="973"/>
      <c r="G238" s="973"/>
      <c r="H238" s="973"/>
      <c r="I238" s="973"/>
      <c r="J238" s="973"/>
      <c r="K238" s="973"/>
      <c r="L238" s="973"/>
      <c r="M238" s="973"/>
      <c r="N238" s="973"/>
      <c r="O238" s="973"/>
      <c r="P238" s="973"/>
      <c r="Q238" s="973"/>
      <c r="R238" s="973"/>
      <c r="S238" s="973"/>
      <c r="T238" s="973"/>
      <c r="U238" s="973"/>
      <c r="V238" s="973"/>
      <c r="W238" s="973"/>
      <c r="X238" s="973"/>
      <c r="Y238" s="973"/>
    </row>
    <row r="239" spans="2:25" ht="6" customHeight="1">
      <c r="B239" s="865"/>
      <c r="C239" s="865"/>
      <c r="D239" s="865"/>
      <c r="E239" s="865"/>
      <c r="F239" s="865"/>
      <c r="G239" s="865"/>
      <c r="H239" s="865"/>
      <c r="I239" s="865"/>
      <c r="J239" s="865"/>
      <c r="K239" s="865"/>
      <c r="L239" s="865"/>
      <c r="M239" s="865"/>
      <c r="N239" s="865"/>
      <c r="O239" s="865"/>
      <c r="P239" s="865"/>
      <c r="Q239" s="865"/>
      <c r="R239" s="865"/>
      <c r="S239" s="865"/>
      <c r="T239" s="865"/>
      <c r="U239" s="865"/>
      <c r="V239" s="865"/>
      <c r="W239" s="865"/>
      <c r="X239" s="865"/>
      <c r="Y239" s="865"/>
    </row>
    <row r="240" spans="1:25" ht="68.25" customHeight="1">
      <c r="A240" s="57"/>
      <c r="B240" s="973" t="s">
        <v>297</v>
      </c>
      <c r="C240" s="974"/>
      <c r="D240" s="974"/>
      <c r="E240" s="974"/>
      <c r="F240" s="974"/>
      <c r="G240" s="974"/>
      <c r="H240" s="974"/>
      <c r="I240" s="974"/>
      <c r="J240" s="974"/>
      <c r="K240" s="974"/>
      <c r="L240" s="974"/>
      <c r="M240" s="974"/>
      <c r="N240" s="974"/>
      <c r="O240" s="974"/>
      <c r="P240" s="974"/>
      <c r="Q240" s="974"/>
      <c r="R240" s="974"/>
      <c r="S240" s="974"/>
      <c r="T240" s="974"/>
      <c r="U240" s="974"/>
      <c r="V240" s="974"/>
      <c r="W240" s="974"/>
      <c r="X240" s="974"/>
      <c r="Y240" s="974"/>
    </row>
    <row r="241" spans="1:25" ht="22.5" customHeight="1">
      <c r="A241" s="396" t="s">
        <v>13</v>
      </c>
      <c r="B241" s="56" t="s">
        <v>310</v>
      </c>
      <c r="C241" s="57"/>
      <c r="D241" s="343"/>
      <c r="E241" s="343"/>
      <c r="F241" s="343"/>
      <c r="G241" s="343"/>
      <c r="H241" s="343"/>
      <c r="I241" s="343"/>
      <c r="J241" s="57"/>
      <c r="K241" s="57"/>
      <c r="L241" s="57"/>
      <c r="M241" s="57"/>
      <c r="N241" s="57"/>
      <c r="O241" s="57"/>
      <c r="P241" s="57"/>
      <c r="Q241" s="57"/>
      <c r="R241" s="57"/>
      <c r="S241" s="57"/>
      <c r="T241" s="57"/>
      <c r="U241" s="57"/>
      <c r="V241" s="57"/>
      <c r="W241" s="57"/>
      <c r="X241" s="57"/>
      <c r="Y241" s="57"/>
    </row>
    <row r="242" spans="2:25" ht="8.25" customHeight="1">
      <c r="B242" s="192"/>
      <c r="C242" s="57"/>
      <c r="D242" s="57"/>
      <c r="E242" s="57"/>
      <c r="F242" s="57"/>
      <c r="G242" s="57"/>
      <c r="H242" s="57"/>
      <c r="I242" s="57"/>
      <c r="J242" s="57"/>
      <c r="K242" s="57"/>
      <c r="L242" s="57"/>
      <c r="M242" s="57"/>
      <c r="N242" s="57"/>
      <c r="O242" s="57"/>
      <c r="P242" s="57"/>
      <c r="Q242" s="57"/>
      <c r="R242" s="57"/>
      <c r="S242" s="57"/>
      <c r="T242" s="57"/>
      <c r="U242" s="57"/>
      <c r="V242" s="57"/>
      <c r="W242" s="57"/>
      <c r="X242" s="57"/>
      <c r="Y242" s="57"/>
    </row>
    <row r="243" spans="2:25" ht="78" customHeight="1">
      <c r="B243" s="975" t="s">
        <v>305</v>
      </c>
      <c r="C243" s="975"/>
      <c r="D243" s="975"/>
      <c r="E243" s="975"/>
      <c r="F243" s="975"/>
      <c r="G243" s="975"/>
      <c r="H243" s="975"/>
      <c r="I243" s="975"/>
      <c r="J243" s="975"/>
      <c r="K243" s="975"/>
      <c r="L243" s="975"/>
      <c r="M243" s="975"/>
      <c r="N243" s="975"/>
      <c r="O243" s="975"/>
      <c r="P243" s="975"/>
      <c r="Q243" s="975"/>
      <c r="R243" s="975"/>
      <c r="S243" s="975"/>
      <c r="T243" s="975"/>
      <c r="U243" s="975"/>
      <c r="V243" s="975"/>
      <c r="W243" s="975"/>
      <c r="X243" s="975"/>
      <c r="Y243" s="975"/>
    </row>
    <row r="244" spans="2:25" ht="9" customHeight="1">
      <c r="B244" s="186"/>
      <c r="C244" s="301"/>
      <c r="D244" s="301"/>
      <c r="E244" s="301"/>
      <c r="F244" s="301"/>
      <c r="G244" s="301"/>
      <c r="H244" s="301"/>
      <c r="I244" s="301"/>
      <c r="J244" s="301"/>
      <c r="K244" s="301"/>
      <c r="L244" s="301"/>
      <c r="M244" s="301"/>
      <c r="N244" s="301"/>
      <c r="O244" s="301"/>
      <c r="P244" s="301"/>
      <c r="Q244" s="301"/>
      <c r="R244" s="301"/>
      <c r="S244" s="301"/>
      <c r="T244" s="301"/>
      <c r="U244" s="301"/>
      <c r="V244" s="301"/>
      <c r="W244" s="301"/>
      <c r="X244" s="301"/>
      <c r="Y244" s="301"/>
    </row>
    <row r="245" spans="1:25" ht="22.5" customHeight="1">
      <c r="A245" s="396" t="s">
        <v>270</v>
      </c>
      <c r="B245" s="56" t="s">
        <v>271</v>
      </c>
      <c r="C245" s="57"/>
      <c r="D245" s="343"/>
      <c r="E245" s="343"/>
      <c r="F245" s="343"/>
      <c r="G245" s="343"/>
      <c r="H245" s="343"/>
      <c r="I245" s="343"/>
      <c r="J245" s="57"/>
      <c r="K245" s="57"/>
      <c r="L245" s="57"/>
      <c r="M245" s="57"/>
      <c r="N245" s="57"/>
      <c r="O245" s="57"/>
      <c r="P245" s="57"/>
      <c r="Q245" s="57"/>
      <c r="R245" s="57"/>
      <c r="S245" s="57"/>
      <c r="T245" s="57"/>
      <c r="U245" s="57"/>
      <c r="V245" s="57"/>
      <c r="W245" s="57"/>
      <c r="X245" s="57"/>
      <c r="Y245" s="57"/>
    </row>
    <row r="246" spans="2:25" ht="15" customHeight="1">
      <c r="B246" s="192"/>
      <c r="C246" s="57"/>
      <c r="D246" s="57"/>
      <c r="E246" s="57"/>
      <c r="F246" s="57"/>
      <c r="G246" s="57"/>
      <c r="H246" s="57"/>
      <c r="I246" s="57"/>
      <c r="J246" s="57"/>
      <c r="K246" s="57"/>
      <c r="L246" s="57"/>
      <c r="M246" s="57"/>
      <c r="N246" s="57"/>
      <c r="O246" s="57"/>
      <c r="P246" s="57"/>
      <c r="Q246" s="57"/>
      <c r="R246" s="57"/>
      <c r="S246" s="57"/>
      <c r="T246" s="57"/>
      <c r="U246" s="57"/>
      <c r="V246" s="57"/>
      <c r="W246" s="57"/>
      <c r="X246" s="57"/>
      <c r="Y246" s="57"/>
    </row>
    <row r="247" spans="2:25" ht="47.25" customHeight="1">
      <c r="B247" s="975" t="s">
        <v>542</v>
      </c>
      <c r="C247" s="975"/>
      <c r="D247" s="975"/>
      <c r="E247" s="975"/>
      <c r="F247" s="975"/>
      <c r="G247" s="975"/>
      <c r="H247" s="975"/>
      <c r="I247" s="975"/>
      <c r="J247" s="975"/>
      <c r="K247" s="975"/>
      <c r="L247" s="975"/>
      <c r="M247" s="975"/>
      <c r="N247" s="975"/>
      <c r="O247" s="975"/>
      <c r="P247" s="975"/>
      <c r="Q247" s="975"/>
      <c r="R247" s="975"/>
      <c r="S247" s="975"/>
      <c r="T247" s="975"/>
      <c r="U247" s="975"/>
      <c r="V247" s="975"/>
      <c r="W247" s="975"/>
      <c r="X247" s="975"/>
      <c r="Y247" s="975"/>
    </row>
    <row r="248" spans="2:25" ht="24" customHeight="1">
      <c r="B248" s="517"/>
      <c r="C248" s="262"/>
      <c r="D248" s="262"/>
      <c r="E248" s="262"/>
      <c r="F248" s="262"/>
      <c r="G248" s="262"/>
      <c r="H248" s="262"/>
      <c r="I248" s="262"/>
      <c r="J248" s="262"/>
      <c r="K248" s="262"/>
      <c r="L248" s="262"/>
      <c r="M248" s="262"/>
      <c r="N248" s="262"/>
      <c r="O248" s="393"/>
      <c r="P248" s="393"/>
      <c r="Q248" s="393"/>
      <c r="R248" s="393"/>
      <c r="S248" s="393"/>
      <c r="T248" s="393"/>
      <c r="U248" s="393"/>
      <c r="V248" s="393"/>
      <c r="W248" s="393"/>
      <c r="X248" s="393"/>
      <c r="Y248" s="393"/>
    </row>
    <row r="249" spans="2:25" ht="16.5" customHeight="1">
      <c r="B249" s="975" t="s">
        <v>316</v>
      </c>
      <c r="C249" s="975"/>
      <c r="D249" s="975"/>
      <c r="E249" s="975"/>
      <c r="F249" s="975"/>
      <c r="G249" s="975"/>
      <c r="H249" s="975"/>
      <c r="I249" s="975"/>
      <c r="J249" s="975"/>
      <c r="K249" s="975"/>
      <c r="L249" s="975"/>
      <c r="M249" s="975"/>
      <c r="N249" s="975"/>
      <c r="O249" s="975"/>
      <c r="P249" s="975"/>
      <c r="Q249" s="975"/>
      <c r="R249" s="975"/>
      <c r="S249" s="975"/>
      <c r="T249" s="975"/>
      <c r="U249" s="975"/>
      <c r="V249" s="975"/>
      <c r="W249" s="975"/>
      <c r="X249" s="975"/>
      <c r="Y249" s="975"/>
    </row>
    <row r="250" spans="2:25" ht="11.25" customHeight="1">
      <c r="B250" s="517"/>
      <c r="C250" s="262"/>
      <c r="D250" s="262"/>
      <c r="E250" s="262"/>
      <c r="F250" s="262"/>
      <c r="G250" s="262"/>
      <c r="H250" s="262"/>
      <c r="I250" s="262"/>
      <c r="J250" s="262"/>
      <c r="K250" s="262"/>
      <c r="L250" s="262"/>
      <c r="M250" s="262"/>
      <c r="N250" s="262"/>
      <c r="O250" s="393"/>
      <c r="P250" s="393"/>
      <c r="Q250" s="393"/>
      <c r="R250" s="393"/>
      <c r="S250" s="393"/>
      <c r="T250" s="393"/>
      <c r="U250" s="393"/>
      <c r="V250" s="393"/>
      <c r="W250" s="393"/>
      <c r="X250" s="393"/>
      <c r="Y250" s="393"/>
    </row>
    <row r="251" spans="2:25" ht="39.75" customHeight="1">
      <c r="B251" s="975" t="s">
        <v>318</v>
      </c>
      <c r="C251" s="975"/>
      <c r="D251" s="975"/>
      <c r="E251" s="975"/>
      <c r="F251" s="975"/>
      <c r="G251" s="975"/>
      <c r="H251" s="975"/>
      <c r="I251" s="975"/>
      <c r="J251" s="975"/>
      <c r="K251" s="975"/>
      <c r="L251" s="975"/>
      <c r="M251" s="975"/>
      <c r="N251" s="975"/>
      <c r="O251" s="975"/>
      <c r="P251" s="975"/>
      <c r="Q251" s="975"/>
      <c r="R251" s="975"/>
      <c r="S251" s="975"/>
      <c r="T251" s="975"/>
      <c r="U251" s="975"/>
      <c r="V251" s="975"/>
      <c r="W251" s="975"/>
      <c r="X251" s="975"/>
      <c r="Y251" s="975"/>
    </row>
    <row r="252" spans="2:25" ht="39" customHeight="1">
      <c r="B252" s="975" t="s">
        <v>317</v>
      </c>
      <c r="C252" s="975"/>
      <c r="D252" s="975"/>
      <c r="E252" s="975"/>
      <c r="F252" s="975"/>
      <c r="G252" s="975"/>
      <c r="H252" s="975"/>
      <c r="I252" s="975"/>
      <c r="J252" s="975"/>
      <c r="K252" s="975"/>
      <c r="L252" s="975"/>
      <c r="M252" s="975"/>
      <c r="N252" s="975"/>
      <c r="O252" s="975"/>
      <c r="P252" s="975"/>
      <c r="Q252" s="975"/>
      <c r="R252" s="975"/>
      <c r="S252" s="975"/>
      <c r="T252" s="975"/>
      <c r="U252" s="975"/>
      <c r="V252" s="975"/>
      <c r="W252" s="975"/>
      <c r="X252" s="975"/>
      <c r="Y252" s="975"/>
    </row>
    <row r="253" spans="2:25" ht="15" customHeight="1">
      <c r="B253" s="249"/>
      <c r="C253" s="849"/>
      <c r="D253" s="849"/>
      <c r="E253" s="849"/>
      <c r="F253" s="849"/>
      <c r="G253" s="849"/>
      <c r="H253" s="849"/>
      <c r="I253" s="849"/>
      <c r="J253" s="849"/>
      <c r="K253" s="849"/>
      <c r="L253" s="849"/>
      <c r="M253" s="849"/>
      <c r="N253" s="849"/>
      <c r="O253" s="849"/>
      <c r="P253" s="849"/>
      <c r="Q253" s="849"/>
      <c r="R253" s="849"/>
      <c r="S253" s="849"/>
      <c r="T253" s="849"/>
      <c r="U253" s="849"/>
      <c r="V253" s="849"/>
      <c r="W253" s="849"/>
      <c r="X253" s="849"/>
      <c r="Y253" s="849"/>
    </row>
    <row r="254" spans="2:25" ht="27" customHeight="1">
      <c r="B254" s="975" t="s">
        <v>148</v>
      </c>
      <c r="C254" s="975"/>
      <c r="D254" s="975"/>
      <c r="E254" s="975"/>
      <c r="F254" s="975"/>
      <c r="G254" s="975"/>
      <c r="H254" s="975"/>
      <c r="I254" s="975"/>
      <c r="J254" s="975"/>
      <c r="K254" s="975"/>
      <c r="L254" s="975"/>
      <c r="M254" s="975"/>
      <c r="N254" s="975"/>
      <c r="O254" s="975"/>
      <c r="P254" s="975"/>
      <c r="Q254" s="975"/>
      <c r="R254" s="975"/>
      <c r="S254" s="975"/>
      <c r="T254" s="975"/>
      <c r="U254" s="975"/>
      <c r="V254" s="975"/>
      <c r="W254" s="975"/>
      <c r="X254" s="975"/>
      <c r="Y254" s="975"/>
    </row>
    <row r="255" spans="2:25" ht="18.75" customHeight="1">
      <c r="B255" s="262"/>
      <c r="C255" s="262"/>
      <c r="D255" s="262"/>
      <c r="E255" s="262"/>
      <c r="F255" s="262"/>
      <c r="G255" s="262"/>
      <c r="H255" s="262"/>
      <c r="I255" s="262"/>
      <c r="J255" s="262"/>
      <c r="K255" s="262"/>
      <c r="L255" s="262"/>
      <c r="M255" s="262"/>
      <c r="N255" s="262"/>
      <c r="O255" s="262"/>
      <c r="P255" s="262"/>
      <c r="Q255" s="262"/>
      <c r="R255" s="262"/>
      <c r="S255" s="262"/>
      <c r="T255" s="262"/>
      <c r="U255" s="262"/>
      <c r="V255" s="262"/>
      <c r="W255" s="262"/>
      <c r="X255" s="262"/>
      <c r="Y255" s="262"/>
    </row>
    <row r="256" spans="2:25" ht="18.75" customHeight="1">
      <c r="B256" s="262"/>
      <c r="C256" s="846"/>
      <c r="D256" s="846"/>
      <c r="E256" s="846"/>
      <c r="F256" s="846"/>
      <c r="G256" s="846"/>
      <c r="H256" s="846"/>
      <c r="I256" s="846"/>
      <c r="J256" s="846"/>
      <c r="K256" s="846"/>
      <c r="L256" s="846"/>
      <c r="M256" s="846"/>
      <c r="N256" s="846"/>
      <c r="O256" s="846"/>
      <c r="P256" s="846"/>
      <c r="Q256" s="846"/>
      <c r="R256" s="846"/>
      <c r="S256" s="846"/>
      <c r="T256" s="846"/>
      <c r="U256" s="846"/>
      <c r="V256" s="846"/>
      <c r="W256" s="846"/>
      <c r="X256" s="846"/>
      <c r="Y256" s="846"/>
    </row>
    <row r="257" spans="2:25" ht="18.75" customHeight="1">
      <c r="B257" s="262"/>
      <c r="C257" s="846"/>
      <c r="D257" s="846"/>
      <c r="E257" s="846"/>
      <c r="F257" s="846"/>
      <c r="G257" s="846"/>
      <c r="H257" s="846"/>
      <c r="I257" s="846"/>
      <c r="J257" s="846"/>
      <c r="K257" s="846"/>
      <c r="L257" s="846"/>
      <c r="M257" s="846"/>
      <c r="N257" s="846"/>
      <c r="O257" s="846"/>
      <c r="P257" s="846"/>
      <c r="Q257" s="846"/>
      <c r="R257" s="846"/>
      <c r="S257" s="846"/>
      <c r="T257" s="846"/>
      <c r="U257" s="846"/>
      <c r="V257" s="846"/>
      <c r="W257" s="846"/>
      <c r="X257" s="846"/>
      <c r="Y257" s="846"/>
    </row>
    <row r="258" spans="2:25" ht="18.75" customHeight="1">
      <c r="B258" s="262"/>
      <c r="C258" s="846"/>
      <c r="D258" s="846"/>
      <c r="E258" s="846"/>
      <c r="F258" s="846"/>
      <c r="G258" s="846"/>
      <c r="H258" s="846"/>
      <c r="I258" s="846"/>
      <c r="J258" s="846"/>
      <c r="K258" s="846"/>
      <c r="L258" s="846"/>
      <c r="M258" s="846"/>
      <c r="N258" s="846"/>
      <c r="O258" s="846"/>
      <c r="P258" s="846"/>
      <c r="Q258" s="846"/>
      <c r="R258" s="846"/>
      <c r="S258" s="846"/>
      <c r="T258" s="846"/>
      <c r="U258" s="846"/>
      <c r="V258" s="846"/>
      <c r="W258" s="846"/>
      <c r="X258" s="846"/>
      <c r="Y258" s="846"/>
    </row>
    <row r="259" spans="2:25" ht="18.75" customHeight="1">
      <c r="B259" s="262"/>
      <c r="C259" s="846"/>
      <c r="D259" s="846"/>
      <c r="E259" s="846"/>
      <c r="F259" s="846"/>
      <c r="G259" s="846"/>
      <c r="H259" s="846"/>
      <c r="I259" s="846"/>
      <c r="J259" s="846"/>
      <c r="K259" s="846"/>
      <c r="L259" s="846"/>
      <c r="M259" s="887"/>
      <c r="N259" s="846"/>
      <c r="O259" s="846"/>
      <c r="P259" s="846"/>
      <c r="Q259" s="846"/>
      <c r="R259" s="846"/>
      <c r="S259" s="846"/>
      <c r="T259" s="846"/>
      <c r="U259" s="846"/>
      <c r="V259" s="846"/>
      <c r="W259" s="846"/>
      <c r="X259" s="846"/>
      <c r="Y259" s="846"/>
    </row>
    <row r="260" spans="2:25" ht="39" customHeight="1">
      <c r="B260" s="975"/>
      <c r="C260" s="975"/>
      <c r="D260" s="975"/>
      <c r="E260" s="975"/>
      <c r="F260" s="975"/>
      <c r="G260" s="975"/>
      <c r="H260" s="975"/>
      <c r="I260" s="975"/>
      <c r="J260" s="975"/>
      <c r="K260" s="975"/>
      <c r="L260" s="975"/>
      <c r="M260" s="975"/>
      <c r="N260" s="975"/>
      <c r="O260" s="975"/>
      <c r="P260" s="975"/>
      <c r="Q260" s="975"/>
      <c r="R260" s="975"/>
      <c r="S260" s="975"/>
      <c r="T260" s="975"/>
      <c r="U260" s="975"/>
      <c r="V260" s="975"/>
      <c r="W260" s="975"/>
      <c r="X260" s="975"/>
      <c r="Y260" s="975"/>
    </row>
    <row r="261" spans="2:25" ht="39.75" customHeight="1">
      <c r="B261" s="963"/>
      <c r="C261" s="963"/>
      <c r="D261" s="963"/>
      <c r="E261" s="963"/>
      <c r="F261" s="963"/>
      <c r="G261" s="963"/>
      <c r="H261" s="963"/>
      <c r="I261" s="963"/>
      <c r="J261" s="963"/>
      <c r="K261" s="963"/>
      <c r="L261" s="963"/>
      <c r="M261" s="963"/>
      <c r="N261" s="963"/>
      <c r="O261" s="964"/>
      <c r="P261" s="964"/>
      <c r="Q261" s="964"/>
      <c r="R261" s="964"/>
      <c r="S261" s="964"/>
      <c r="T261" s="964"/>
      <c r="U261" s="964"/>
      <c r="V261" s="964"/>
      <c r="W261" s="964"/>
      <c r="X261" s="393"/>
      <c r="Y261" s="393"/>
    </row>
    <row r="262" spans="2:25" ht="25.5" customHeight="1">
      <c r="B262" s="262"/>
      <c r="C262" s="262"/>
      <c r="D262" s="262"/>
      <c r="E262" s="262"/>
      <c r="F262" s="262"/>
      <c r="G262" s="262"/>
      <c r="H262" s="262"/>
      <c r="I262" s="262"/>
      <c r="J262" s="262"/>
      <c r="K262" s="262"/>
      <c r="L262" s="262"/>
      <c r="M262" s="262"/>
      <c r="N262" s="262"/>
      <c r="O262" s="393"/>
      <c r="P262" s="393"/>
      <c r="Q262" s="393"/>
      <c r="R262" s="393"/>
      <c r="S262" s="393"/>
      <c r="T262" s="393"/>
      <c r="U262" s="393"/>
      <c r="V262" s="393"/>
      <c r="W262" s="393"/>
      <c r="X262" s="393"/>
      <c r="Y262" s="393"/>
    </row>
    <row r="263" spans="2:25" ht="25.5" customHeight="1">
      <c r="B263" s="262"/>
      <c r="C263" s="262"/>
      <c r="D263" s="262"/>
      <c r="E263" s="262"/>
      <c r="F263" s="262"/>
      <c r="G263" s="262"/>
      <c r="H263" s="262"/>
      <c r="I263" s="262"/>
      <c r="J263" s="262"/>
      <c r="K263" s="262"/>
      <c r="L263" s="262"/>
      <c r="M263" s="262"/>
      <c r="N263" s="262"/>
      <c r="O263" s="393"/>
      <c r="P263" s="393"/>
      <c r="Q263" s="393"/>
      <c r="R263" s="393"/>
      <c r="S263" s="393"/>
      <c r="T263" s="393"/>
      <c r="U263" s="393"/>
      <c r="V263" s="393"/>
      <c r="W263" s="393"/>
      <c r="X263" s="393"/>
      <c r="Y263" s="393"/>
    </row>
    <row r="264" spans="2:25" ht="25.5" customHeight="1">
      <c r="B264" s="262"/>
      <c r="C264" s="262"/>
      <c r="D264" s="262"/>
      <c r="E264" s="262"/>
      <c r="F264" s="262"/>
      <c r="G264" s="262"/>
      <c r="H264" s="262"/>
      <c r="I264" s="262"/>
      <c r="J264" s="262"/>
      <c r="K264" s="262"/>
      <c r="L264" s="262"/>
      <c r="M264" s="262"/>
      <c r="N264" s="262"/>
      <c r="O264" s="393"/>
      <c r="P264" s="393"/>
      <c r="Q264" s="393"/>
      <c r="R264" s="393"/>
      <c r="S264" s="393"/>
      <c r="T264" s="393"/>
      <c r="U264" s="393"/>
      <c r="V264" s="393"/>
      <c r="W264" s="393"/>
      <c r="X264" s="393"/>
      <c r="Y264" s="393"/>
    </row>
    <row r="265" spans="2:25" ht="25.5" customHeight="1">
      <c r="B265" s="262"/>
      <c r="C265" s="262"/>
      <c r="D265" s="262"/>
      <c r="E265" s="262"/>
      <c r="F265" s="262"/>
      <c r="G265" s="262"/>
      <c r="H265" s="262"/>
      <c r="I265" s="262"/>
      <c r="J265" s="262"/>
      <c r="K265" s="262"/>
      <c r="L265" s="262"/>
      <c r="M265" s="262"/>
      <c r="N265" s="262"/>
      <c r="O265" s="393"/>
      <c r="P265" s="393"/>
      <c r="Q265" s="393"/>
      <c r="R265" s="393"/>
      <c r="S265" s="393"/>
      <c r="T265" s="393"/>
      <c r="U265" s="393"/>
      <c r="V265" s="393"/>
      <c r="W265" s="393"/>
      <c r="X265" s="393"/>
      <c r="Y265" s="393"/>
    </row>
    <row r="266" spans="2:25" ht="25.5" customHeight="1">
      <c r="B266" s="189"/>
      <c r="C266" s="978"/>
      <c r="D266" s="960"/>
      <c r="E266" s="960"/>
      <c r="F266" s="960"/>
      <c r="G266" s="960"/>
      <c r="H266" s="960"/>
      <c r="I266" s="960"/>
      <c r="J266" s="960"/>
      <c r="K266" s="960"/>
      <c r="L266" s="960"/>
      <c r="M266" s="960"/>
      <c r="N266" s="960"/>
      <c r="O266" s="960"/>
      <c r="P266" s="960"/>
      <c r="Q266" s="960"/>
      <c r="R266" s="960"/>
      <c r="S266" s="960"/>
      <c r="T266" s="960"/>
      <c r="U266" s="960"/>
      <c r="V266" s="960"/>
      <c r="W266" s="960"/>
      <c r="X266" s="960"/>
      <c r="Y266" s="960"/>
    </row>
    <row r="267" spans="2:25" ht="36" customHeight="1">
      <c r="B267" s="169"/>
      <c r="C267" s="978"/>
      <c r="D267" s="960"/>
      <c r="E267" s="960"/>
      <c r="F267" s="960"/>
      <c r="G267" s="960"/>
      <c r="H267" s="960"/>
      <c r="I267" s="960"/>
      <c r="J267" s="960"/>
      <c r="K267" s="960"/>
      <c r="L267" s="960"/>
      <c r="M267" s="960"/>
      <c r="N267" s="960"/>
      <c r="O267" s="960"/>
      <c r="P267" s="960"/>
      <c r="Q267" s="960"/>
      <c r="R267" s="960"/>
      <c r="S267" s="960"/>
      <c r="T267" s="960"/>
      <c r="U267" s="960"/>
      <c r="V267" s="960"/>
      <c r="W267" s="960"/>
      <c r="X267" s="960"/>
      <c r="Y267" s="960"/>
    </row>
  </sheetData>
  <mergeCells count="63">
    <mergeCell ref="B28:Y28"/>
    <mergeCell ref="B30:Y30"/>
    <mergeCell ref="B13:Y13"/>
    <mergeCell ref="B24:O24"/>
    <mergeCell ref="B26:Y26"/>
    <mergeCell ref="B17:Y17"/>
    <mergeCell ref="B15:Y15"/>
    <mergeCell ref="B21:Y21"/>
    <mergeCell ref="W1:Y1"/>
    <mergeCell ref="B7:Y7"/>
    <mergeCell ref="B10:Y10"/>
    <mergeCell ref="B11:Y11"/>
    <mergeCell ref="B9:Y9"/>
    <mergeCell ref="B32:Y32"/>
    <mergeCell ref="B34:O34"/>
    <mergeCell ref="S35:T35"/>
    <mergeCell ref="B56:J56"/>
    <mergeCell ref="S36:T36"/>
    <mergeCell ref="B57:J57"/>
    <mergeCell ref="B59:J59"/>
    <mergeCell ref="P36:Q36"/>
    <mergeCell ref="B139:W139"/>
    <mergeCell ref="B117:Y117"/>
    <mergeCell ref="B122:Y122"/>
    <mergeCell ref="B158:Y158"/>
    <mergeCell ref="B119:Y119"/>
    <mergeCell ref="B124:Y124"/>
    <mergeCell ref="B129:Y129"/>
    <mergeCell ref="B137:W137"/>
    <mergeCell ref="B121:Y121"/>
    <mergeCell ref="B120:Y120"/>
    <mergeCell ref="B126:Y126"/>
    <mergeCell ref="C267:Y267"/>
    <mergeCell ref="B184:Y184"/>
    <mergeCell ref="S187:U187"/>
    <mergeCell ref="B261:W261"/>
    <mergeCell ref="C266:Y266"/>
    <mergeCell ref="K203:M203"/>
    <mergeCell ref="U203:W203"/>
    <mergeCell ref="K195:M195"/>
    <mergeCell ref="U195:W195"/>
    <mergeCell ref="B237:Y237"/>
    <mergeCell ref="B173:Y173"/>
    <mergeCell ref="B174:Y174"/>
    <mergeCell ref="B177:Y177"/>
    <mergeCell ref="B180:Y180"/>
    <mergeCell ref="B221:Y221"/>
    <mergeCell ref="B222:Y222"/>
    <mergeCell ref="B223:Y223"/>
    <mergeCell ref="B224:Y224"/>
    <mergeCell ref="B235:Y235"/>
    <mergeCell ref="B227:Y227"/>
    <mergeCell ref="B229:Y229"/>
    <mergeCell ref="B232:Y232"/>
    <mergeCell ref="B238:Y238"/>
    <mergeCell ref="B240:Y240"/>
    <mergeCell ref="B260:Y260"/>
    <mergeCell ref="B243:Y243"/>
    <mergeCell ref="B247:Y247"/>
    <mergeCell ref="B249:Y249"/>
    <mergeCell ref="B251:Y251"/>
    <mergeCell ref="B252:Y252"/>
    <mergeCell ref="B254:Y254"/>
  </mergeCells>
  <printOptions horizontalCentered="1"/>
  <pageMargins left="0.36" right="0.19" top="0.3937007874015748" bottom="0.3937007874015748" header="0.1968503937007874" footer="0.1968503937007874"/>
  <pageSetup horizontalDpi="600" verticalDpi="600" orientation="portrait" paperSize="9" scale="49" r:id="rId1"/>
  <rowBreaks count="3" manualBreakCount="3">
    <brk id="77" max="24" man="1"/>
    <brk id="149" max="24" man="1"/>
    <brk id="216" max="24" man="1"/>
  </rowBreaks>
</worksheet>
</file>

<file path=xl/worksheets/sheet8.xml><?xml version="1.0" encoding="utf-8"?>
<worksheet xmlns="http://schemas.openxmlformats.org/spreadsheetml/2006/main" xmlns:r="http://schemas.openxmlformats.org/officeDocument/2006/relationships">
  <sheetPr codeName="Sheet3">
    <pageSetUpPr fitToPage="1"/>
  </sheetPr>
  <dimension ref="A1:H65"/>
  <sheetViews>
    <sheetView showGridLines="0" view="pageBreakPreview" zoomScale="60" zoomScaleNormal="75" workbookViewId="0" topLeftCell="A41">
      <selection activeCell="B4" sqref="B4"/>
    </sheetView>
  </sheetViews>
  <sheetFormatPr defaultColWidth="9.00390625" defaultRowHeight="25.5" customHeight="1"/>
  <cols>
    <col min="1" max="1" width="4.00390625" style="36" customWidth="1"/>
    <col min="2" max="2" width="117.625" style="36" customWidth="1"/>
    <col min="3" max="3" width="10.00390625" style="36" customWidth="1"/>
    <col min="4" max="4" width="13.00390625" style="47" customWidth="1"/>
    <col min="5" max="5" width="9.75390625" style="8" customWidth="1"/>
    <col min="6" max="6" width="12.00390625" style="8" customWidth="1"/>
    <col min="7" max="16384" width="9.75390625" style="8" customWidth="1"/>
  </cols>
  <sheetData>
    <row r="1" spans="1:4" s="2" customFormat="1" ht="25.5" customHeight="1">
      <c r="A1" s="89" t="s">
        <v>62</v>
      </c>
      <c r="D1" s="45"/>
    </row>
    <row r="2" spans="1:4" s="2" customFormat="1" ht="25.5" customHeight="1">
      <c r="A2" s="89"/>
      <c r="D2" s="45"/>
    </row>
    <row r="3" s="2" customFormat="1" ht="17.25" customHeight="1">
      <c r="A3" s="8"/>
    </row>
    <row r="4" spans="1:5" ht="25.5" customHeight="1">
      <c r="A4" s="48" t="s">
        <v>574</v>
      </c>
      <c r="B4" s="8"/>
      <c r="C4" s="8"/>
      <c r="D4" s="12"/>
      <c r="E4" s="12"/>
    </row>
    <row r="5" spans="1:8" ht="42" customHeight="1" thickBot="1">
      <c r="A5" s="115"/>
      <c r="B5" s="156"/>
      <c r="C5" s="178" t="s">
        <v>470</v>
      </c>
      <c r="D5" s="179" t="s">
        <v>613</v>
      </c>
      <c r="E5" s="57"/>
      <c r="F5" s="57"/>
      <c r="G5" s="57"/>
      <c r="H5" s="57"/>
    </row>
    <row r="6" spans="1:8" ht="17.25" customHeight="1">
      <c r="A6" s="57"/>
      <c r="B6" s="60"/>
      <c r="C6" s="157"/>
      <c r="D6" s="57"/>
      <c r="E6" s="57"/>
      <c r="F6" s="57"/>
      <c r="G6" s="57"/>
      <c r="H6" s="57"/>
    </row>
    <row r="7" spans="1:8" ht="21.75" customHeight="1">
      <c r="A7" s="57" t="s">
        <v>575</v>
      </c>
      <c r="B7" s="60"/>
      <c r="C7" s="159">
        <v>16157</v>
      </c>
      <c r="D7" s="158">
        <v>15225</v>
      </c>
      <c r="E7" s="57"/>
      <c r="F7" s="57"/>
      <c r="G7" s="57"/>
      <c r="H7" s="57"/>
    </row>
    <row r="8" spans="1:8" ht="23.25" customHeight="1">
      <c r="A8" s="57" t="s">
        <v>576</v>
      </c>
      <c r="B8" s="60"/>
      <c r="C8" s="376">
        <v>-171</v>
      </c>
      <c r="D8" s="167">
        <v>-197</v>
      </c>
      <c r="E8" s="57"/>
      <c r="F8" s="57"/>
      <c r="G8" s="57"/>
      <c r="H8" s="57"/>
    </row>
    <row r="9" spans="1:8" ht="21" customHeight="1">
      <c r="A9" s="182" t="s">
        <v>162</v>
      </c>
      <c r="B9" s="216"/>
      <c r="C9" s="375">
        <f>SUM(C7:C8)</f>
        <v>15986</v>
      </c>
      <c r="D9" s="358">
        <f>SUM(D7:D8)</f>
        <v>15028</v>
      </c>
      <c r="E9" s="57"/>
      <c r="F9" s="57"/>
      <c r="G9" s="57"/>
      <c r="H9" s="57"/>
    </row>
    <row r="10" spans="1:8" ht="21.75" customHeight="1">
      <c r="A10" s="993" t="s">
        <v>661</v>
      </c>
      <c r="B10" s="974"/>
      <c r="C10" s="376">
        <v>17904</v>
      </c>
      <c r="D10" s="167">
        <v>24013</v>
      </c>
      <c r="E10" s="57"/>
      <c r="F10" s="57"/>
      <c r="G10" s="57"/>
      <c r="H10" s="57"/>
    </row>
    <row r="11" spans="1:8" ht="21" customHeight="1">
      <c r="A11" s="129" t="s">
        <v>269</v>
      </c>
      <c r="B11" s="157"/>
      <c r="C11" s="162">
        <v>2055</v>
      </c>
      <c r="D11" s="161">
        <v>2084</v>
      </c>
      <c r="E11" s="57"/>
      <c r="F11" s="57"/>
      <c r="G11" s="57"/>
      <c r="H11" s="57"/>
    </row>
    <row r="12" spans="1:8" ht="21" customHeight="1">
      <c r="A12" s="163" t="s">
        <v>189</v>
      </c>
      <c r="B12" s="164"/>
      <c r="C12" s="166">
        <f>SUM(C9:C11)</f>
        <v>35945</v>
      </c>
      <c r="D12" s="165">
        <f>SUM(D9:D11)</f>
        <v>41125</v>
      </c>
      <c r="E12" s="57"/>
      <c r="F12" s="57"/>
      <c r="G12" s="57"/>
      <c r="H12" s="57"/>
    </row>
    <row r="13" spans="1:8" ht="13.5" customHeight="1">
      <c r="A13" s="157"/>
      <c r="B13" s="60"/>
      <c r="C13" s="162"/>
      <c r="D13" s="161"/>
      <c r="E13" s="57"/>
      <c r="F13" s="57"/>
      <c r="G13" s="57"/>
      <c r="H13" s="57"/>
    </row>
    <row r="14" spans="1:8" ht="19.5" customHeight="1">
      <c r="A14" s="1032" t="s">
        <v>48</v>
      </c>
      <c r="B14" s="974"/>
      <c r="C14" s="160">
        <v>-28421</v>
      </c>
      <c r="D14" s="141">
        <v>-33100</v>
      </c>
      <c r="E14" s="57"/>
      <c r="F14" s="57"/>
      <c r="G14" s="57"/>
      <c r="H14" s="57"/>
    </row>
    <row r="15" spans="1:8" ht="6.75" customHeight="1">
      <c r="A15" s="157"/>
      <c r="B15" s="95"/>
      <c r="C15" s="160"/>
      <c r="D15" s="141"/>
      <c r="E15" s="57"/>
      <c r="F15" s="57"/>
      <c r="G15" s="57"/>
      <c r="H15" s="57"/>
    </row>
    <row r="16" spans="1:8" ht="21" customHeight="1">
      <c r="A16" s="129" t="s">
        <v>268</v>
      </c>
      <c r="B16" s="157"/>
      <c r="C16" s="160">
        <v>-5243</v>
      </c>
      <c r="D16" s="141">
        <v>-5552</v>
      </c>
      <c r="E16" s="57"/>
      <c r="F16" s="57"/>
      <c r="G16" s="57"/>
      <c r="H16" s="57"/>
    </row>
    <row r="17" spans="1:8" ht="8.25" customHeight="1">
      <c r="A17" s="129"/>
      <c r="B17" s="157"/>
      <c r="C17" s="160"/>
      <c r="D17" s="141"/>
      <c r="E17" s="57"/>
      <c r="F17" s="57"/>
      <c r="G17" s="57"/>
      <c r="H17" s="57"/>
    </row>
    <row r="18" spans="1:8" ht="21" customHeight="1">
      <c r="A18" s="129" t="s">
        <v>375</v>
      </c>
      <c r="B18" s="157"/>
      <c r="C18" s="160">
        <v>-210</v>
      </c>
      <c r="D18" s="141">
        <v>-208</v>
      </c>
      <c r="E18" s="57"/>
      <c r="F18" s="57"/>
      <c r="G18" s="57"/>
      <c r="H18" s="57"/>
    </row>
    <row r="19" spans="1:8" ht="24" customHeight="1">
      <c r="A19" s="57" t="s">
        <v>489</v>
      </c>
      <c r="B19" s="157"/>
      <c r="C19" s="580">
        <v>0</v>
      </c>
      <c r="D19" s="158">
        <v>-120</v>
      </c>
      <c r="E19" s="57"/>
      <c r="F19" s="57"/>
      <c r="G19" s="57"/>
      <c r="H19" s="57"/>
    </row>
    <row r="20" spans="1:8" ht="21" customHeight="1">
      <c r="A20" s="168" t="s">
        <v>190</v>
      </c>
      <c r="B20" s="163"/>
      <c r="C20" s="166">
        <f>SUM(C14:C19)</f>
        <v>-33874</v>
      </c>
      <c r="D20" s="165">
        <f>SUM(D14:D19)</f>
        <v>-38980</v>
      </c>
      <c r="E20" s="57"/>
      <c r="F20" s="57"/>
      <c r="G20" s="57"/>
      <c r="H20" s="57"/>
    </row>
    <row r="21" spans="1:8" ht="13.5" customHeight="1">
      <c r="A21" s="181"/>
      <c r="B21" s="182"/>
      <c r="C21" s="377"/>
      <c r="D21" s="183"/>
      <c r="E21" s="57"/>
      <c r="F21" s="57"/>
      <c r="G21" s="57"/>
      <c r="H21" s="57"/>
    </row>
    <row r="22" spans="1:8" s="55" customFormat="1" ht="17.25" customHeight="1">
      <c r="A22" s="1031" t="s">
        <v>191</v>
      </c>
      <c r="B22" s="963"/>
      <c r="C22" s="355">
        <f>C12+C20</f>
        <v>2071</v>
      </c>
      <c r="D22" s="185">
        <f>D12+D20</f>
        <v>2145</v>
      </c>
      <c r="E22" s="186"/>
      <c r="F22" s="186"/>
      <c r="G22" s="186"/>
      <c r="H22" s="186"/>
    </row>
    <row r="23" spans="1:8" ht="21" customHeight="1">
      <c r="A23" s="129" t="s">
        <v>178</v>
      </c>
      <c r="B23" s="157"/>
      <c r="C23" s="159">
        <v>-849</v>
      </c>
      <c r="D23" s="141">
        <v>-1147</v>
      </c>
      <c r="E23" s="57"/>
      <c r="F23" s="57"/>
      <c r="G23" s="57"/>
      <c r="H23" s="57"/>
    </row>
    <row r="24" spans="1:4" ht="13.5" customHeight="1">
      <c r="A24" s="135"/>
      <c r="B24" s="144"/>
      <c r="C24" s="176"/>
      <c r="D24" s="177"/>
    </row>
    <row r="25" spans="1:4" ht="18" customHeight="1">
      <c r="A25" s="993" t="s">
        <v>80</v>
      </c>
      <c r="B25" s="974"/>
      <c r="C25" s="160">
        <f>SUM(C22:C24)</f>
        <v>1222</v>
      </c>
      <c r="D25" s="141">
        <f>SUM(D22:D23)</f>
        <v>998</v>
      </c>
    </row>
    <row r="26" spans="1:4" ht="18" customHeight="1">
      <c r="A26" s="94" t="s">
        <v>685</v>
      </c>
      <c r="B26" s="180"/>
      <c r="C26" s="936">
        <v>-1196</v>
      </c>
      <c r="D26" s="934">
        <v>-1388</v>
      </c>
    </row>
    <row r="27" spans="1:4" ht="18" customHeight="1">
      <c r="A27" s="129" t="s">
        <v>475</v>
      </c>
      <c r="C27" s="937">
        <v>849</v>
      </c>
      <c r="D27" s="935">
        <v>1147</v>
      </c>
    </row>
    <row r="28" spans="1:8" ht="18" customHeight="1">
      <c r="A28" s="144" t="s">
        <v>686</v>
      </c>
      <c r="B28" s="144"/>
      <c r="C28" s="853">
        <v>-347</v>
      </c>
      <c r="D28" s="165">
        <f>SUM(D26:D27)</f>
        <v>-241</v>
      </c>
      <c r="G28" s="57"/>
      <c r="H28" s="57"/>
    </row>
    <row r="29" spans="1:4" ht="18.75" customHeight="1">
      <c r="A29" s="157"/>
      <c r="B29" s="157"/>
      <c r="C29" s="160"/>
      <c r="D29" s="141"/>
    </row>
    <row r="30" spans="1:8" s="11" customFormat="1" ht="18" customHeight="1">
      <c r="A30" s="157" t="s">
        <v>491</v>
      </c>
      <c r="B30" s="157"/>
      <c r="C30" s="159">
        <v>875</v>
      </c>
      <c r="D30" s="141">
        <f>D25+D28</f>
        <v>757</v>
      </c>
      <c r="E30" s="60"/>
      <c r="F30" s="60"/>
      <c r="G30" s="60"/>
      <c r="H30" s="60"/>
    </row>
    <row r="31" spans="1:8" ht="18" customHeight="1">
      <c r="A31" s="57" t="s">
        <v>267</v>
      </c>
      <c r="B31" s="157"/>
      <c r="C31" s="580">
        <v>0</v>
      </c>
      <c r="D31" s="141">
        <v>3</v>
      </c>
      <c r="E31" s="57"/>
      <c r="F31" s="57"/>
      <c r="G31" s="57"/>
      <c r="H31" s="57"/>
    </row>
    <row r="32" spans="1:8" ht="36" customHeight="1" thickBot="1">
      <c r="A32" s="130" t="s">
        <v>476</v>
      </c>
      <c r="B32" s="237"/>
      <c r="C32" s="854">
        <f>SUM(C30:C31)</f>
        <v>875</v>
      </c>
      <c r="D32" s="238">
        <f>SUM(D30:D31)</f>
        <v>760</v>
      </c>
      <c r="E32" s="57"/>
      <c r="F32" s="57"/>
      <c r="G32" s="57"/>
      <c r="H32" s="57"/>
    </row>
    <row r="33" spans="1:4" ht="13.5" customHeight="1">
      <c r="A33" s="112"/>
      <c r="B33" s="157"/>
      <c r="C33" s="160"/>
      <c r="D33" s="141"/>
    </row>
    <row r="34" spans="1:8" ht="17.25" customHeight="1">
      <c r="A34" s="129" t="s">
        <v>250</v>
      </c>
      <c r="B34" s="157"/>
      <c r="C34" s="160"/>
      <c r="D34" s="141"/>
      <c r="G34" s="57"/>
      <c r="H34" s="57"/>
    </row>
    <row r="35" spans="1:4" ht="17.25" customHeight="1">
      <c r="A35" s="112"/>
      <c r="B35" s="157" t="s">
        <v>58</v>
      </c>
      <c r="C35" s="159">
        <v>874</v>
      </c>
      <c r="D35" s="141">
        <v>748</v>
      </c>
    </row>
    <row r="36" spans="1:8" s="7" customFormat="1" ht="17.25" customHeight="1">
      <c r="A36" s="125"/>
      <c r="B36" s="157" t="s">
        <v>54</v>
      </c>
      <c r="C36" s="159">
        <v>1</v>
      </c>
      <c r="D36" s="141">
        <v>12</v>
      </c>
      <c r="E36" s="120"/>
      <c r="F36" s="120"/>
      <c r="G36" s="120"/>
      <c r="H36" s="120"/>
    </row>
    <row r="37" spans="1:8" s="7" customFormat="1" ht="27" customHeight="1" thickBot="1">
      <c r="A37" s="130" t="s">
        <v>476</v>
      </c>
      <c r="B37" s="260"/>
      <c r="C37" s="854">
        <f>SUM(C35:C36)</f>
        <v>875</v>
      </c>
      <c r="D37" s="238">
        <f>SUM(D35:D36)</f>
        <v>760</v>
      </c>
      <c r="E37" s="120"/>
      <c r="F37" s="120"/>
      <c r="G37" s="120"/>
      <c r="H37" s="120"/>
    </row>
    <row r="38" spans="1:8" s="7" customFormat="1" ht="13.5" customHeight="1">
      <c r="A38" s="125"/>
      <c r="B38" s="174"/>
      <c r="C38" s="174"/>
      <c r="D38" s="157"/>
      <c r="E38" s="120"/>
      <c r="F38" s="120"/>
      <c r="G38" s="120"/>
      <c r="H38" s="120"/>
    </row>
    <row r="39" spans="1:8" s="7" customFormat="1" ht="33" customHeight="1" thickBot="1">
      <c r="A39" s="931" t="s">
        <v>687</v>
      </c>
      <c r="B39" s="933"/>
      <c r="C39" s="931">
        <v>2006</v>
      </c>
      <c r="D39" s="933">
        <v>2005</v>
      </c>
      <c r="E39" s="120"/>
      <c r="F39" s="120"/>
      <c r="G39" s="120"/>
      <c r="H39" s="120"/>
    </row>
    <row r="40" spans="1:8" s="7" customFormat="1" ht="13.5" customHeight="1">
      <c r="A40" s="174"/>
      <c r="B40" s="157"/>
      <c r="C40" s="349"/>
      <c r="D40" s="157"/>
      <c r="E40" s="120"/>
      <c r="F40" s="120"/>
      <c r="G40" s="120"/>
      <c r="H40" s="120"/>
    </row>
    <row r="41" spans="1:8" s="7" customFormat="1" ht="17.25" customHeight="1">
      <c r="A41" s="157" t="s">
        <v>376</v>
      </c>
      <c r="B41" s="120"/>
      <c r="C41" s="349"/>
      <c r="D41" s="157"/>
      <c r="E41" s="120"/>
      <c r="F41" s="120"/>
      <c r="G41" s="120"/>
      <c r="H41" s="120"/>
    </row>
    <row r="42" spans="1:8" s="7" customFormat="1" ht="17.25" customHeight="1">
      <c r="A42" s="174"/>
      <c r="B42" s="157" t="s">
        <v>688</v>
      </c>
      <c r="C42" s="229">
        <v>36.2</v>
      </c>
      <c r="D42" s="230">
        <v>31.5</v>
      </c>
      <c r="E42" s="120"/>
      <c r="F42" s="120"/>
      <c r="G42" s="120"/>
      <c r="H42" s="120"/>
    </row>
    <row r="43" spans="1:8" s="7" customFormat="1" ht="17.25" customHeight="1">
      <c r="A43" s="174"/>
      <c r="B43" s="157" t="s">
        <v>132</v>
      </c>
      <c r="C43" s="580">
        <v>0</v>
      </c>
      <c r="D43" s="233">
        <v>0.1</v>
      </c>
      <c r="E43" s="120"/>
      <c r="F43" s="120"/>
      <c r="G43" s="120"/>
      <c r="H43" s="120"/>
    </row>
    <row r="44" spans="1:8" s="7" customFormat="1" ht="17.25" customHeight="1">
      <c r="A44" s="265"/>
      <c r="B44" s="163"/>
      <c r="C44" s="266">
        <f>SUM(C42:C43)</f>
        <v>36.2</v>
      </c>
      <c r="D44" s="267">
        <f>SUM(D42:D43)</f>
        <v>31.6</v>
      </c>
      <c r="E44" s="157"/>
      <c r="F44" s="120"/>
      <c r="G44" s="120"/>
      <c r="H44" s="120"/>
    </row>
    <row r="45" spans="1:8" s="7" customFormat="1" ht="17.25" customHeight="1">
      <c r="A45" s="174"/>
      <c r="B45" s="157"/>
      <c r="C45" s="901"/>
      <c r="D45" s="268"/>
      <c r="E45" s="120"/>
      <c r="F45" s="120"/>
      <c r="G45" s="120"/>
      <c r="H45" s="120"/>
    </row>
    <row r="46" spans="1:8" s="7" customFormat="1" ht="17.25" customHeight="1">
      <c r="A46" s="157" t="s">
        <v>377</v>
      </c>
      <c r="B46" s="157"/>
      <c r="C46" s="901"/>
      <c r="D46" s="268"/>
      <c r="E46" s="120"/>
      <c r="F46" s="120"/>
      <c r="G46" s="120"/>
      <c r="H46" s="120"/>
    </row>
    <row r="47" spans="1:8" s="7" customFormat="1" ht="17.25" customHeight="1">
      <c r="A47" s="174"/>
      <c r="B47" s="157" t="s">
        <v>209</v>
      </c>
      <c r="C47" s="229">
        <v>36.2</v>
      </c>
      <c r="D47" s="230">
        <v>31.5</v>
      </c>
      <c r="E47" s="120"/>
      <c r="F47" s="120"/>
      <c r="G47" s="120"/>
      <c r="H47" s="120"/>
    </row>
    <row r="48" spans="1:8" s="7" customFormat="1" ht="18.75" customHeight="1">
      <c r="A48" s="174"/>
      <c r="B48" s="157" t="s">
        <v>132</v>
      </c>
      <c r="C48" s="580">
        <v>0</v>
      </c>
      <c r="D48" s="233">
        <v>0.1</v>
      </c>
      <c r="E48" s="120"/>
      <c r="F48" s="120"/>
      <c r="G48" s="120"/>
      <c r="H48" s="120"/>
    </row>
    <row r="49" spans="1:8" s="7" customFormat="1" ht="21" customHeight="1">
      <c r="A49" s="265"/>
      <c r="B49" s="163"/>
      <c r="C49" s="266">
        <f>SUM(C47:C48)</f>
        <v>36.2</v>
      </c>
      <c r="D49" s="267">
        <f>SUM(D47:D48)</f>
        <v>31.6</v>
      </c>
      <c r="E49" s="157"/>
      <c r="F49" s="120"/>
      <c r="G49" s="120"/>
      <c r="H49" s="120"/>
    </row>
    <row r="50" spans="1:8" ht="16.5" customHeight="1">
      <c r="A50" s="95"/>
      <c r="B50" s="95"/>
      <c r="C50" s="116"/>
      <c r="D50" s="137"/>
      <c r="E50" s="57"/>
      <c r="F50" s="57"/>
      <c r="G50" s="57"/>
      <c r="H50" s="57"/>
    </row>
    <row r="51" spans="1:8" ht="24" customHeight="1" thickBot="1">
      <c r="A51" s="1034" t="s">
        <v>689</v>
      </c>
      <c r="B51" s="1035"/>
      <c r="C51" s="931">
        <v>2006</v>
      </c>
      <c r="D51" s="932">
        <v>2005</v>
      </c>
      <c r="E51" s="301"/>
      <c r="F51" s="301"/>
      <c r="G51" s="301"/>
      <c r="H51" s="301"/>
    </row>
    <row r="52" spans="1:8" ht="25.5" customHeight="1">
      <c r="A52" s="95" t="s">
        <v>84</v>
      </c>
      <c r="B52" s="95"/>
      <c r="C52" s="116"/>
      <c r="D52" s="137"/>
      <c r="E52" s="57"/>
      <c r="F52" s="57"/>
      <c r="G52" s="57"/>
      <c r="H52" s="57"/>
    </row>
    <row r="53" spans="1:8" ht="25.5" customHeight="1">
      <c r="A53" s="95"/>
      <c r="B53" s="95" t="s">
        <v>473</v>
      </c>
      <c r="C53" s="273">
        <v>5.42</v>
      </c>
      <c r="D53" s="270">
        <v>5.3</v>
      </c>
      <c r="E53" s="57"/>
      <c r="F53" s="57"/>
      <c r="G53" s="57"/>
      <c r="H53" s="57"/>
    </row>
    <row r="54" spans="1:8" ht="25.5" customHeight="1">
      <c r="A54" s="95"/>
      <c r="B54" s="95" t="s">
        <v>133</v>
      </c>
      <c r="C54" s="269">
        <v>11.72</v>
      </c>
      <c r="D54" s="270">
        <v>11.02</v>
      </c>
      <c r="E54" s="57"/>
      <c r="F54" s="57"/>
      <c r="G54" s="57"/>
      <c r="H54" s="57"/>
    </row>
    <row r="55" spans="1:8" ht="25.5" customHeight="1">
      <c r="A55" s="1033" t="s">
        <v>253</v>
      </c>
      <c r="B55" s="1033"/>
      <c r="C55" s="943">
        <f>SUM(C53:C54)</f>
        <v>17.14</v>
      </c>
      <c r="D55" s="956">
        <f>SUM(D53:D54)</f>
        <v>16.32</v>
      </c>
      <c r="E55" s="301"/>
      <c r="F55" s="301"/>
      <c r="G55" s="301"/>
      <c r="H55" s="301"/>
    </row>
    <row r="56" spans="1:8" ht="25.5" customHeight="1">
      <c r="A56" s="95" t="s">
        <v>85</v>
      </c>
      <c r="B56" s="95"/>
      <c r="C56" s="116"/>
      <c r="D56" s="137"/>
      <c r="E56" s="57"/>
      <c r="F56" s="57"/>
      <c r="G56" s="57"/>
      <c r="H56" s="57"/>
    </row>
    <row r="57" spans="1:8" ht="23.25" customHeight="1">
      <c r="A57" s="300"/>
      <c r="B57" s="300" t="s">
        <v>149</v>
      </c>
      <c r="C57" s="269">
        <v>5.42</v>
      </c>
      <c r="D57" s="332">
        <v>5.3</v>
      </c>
      <c r="E57" s="301"/>
      <c r="F57" s="301"/>
      <c r="G57" s="301"/>
      <c r="H57" s="301"/>
    </row>
    <row r="58" spans="1:8" ht="23.25" customHeight="1">
      <c r="A58" s="95"/>
      <c r="B58" s="95" t="s">
        <v>86</v>
      </c>
      <c r="C58" s="269">
        <v>11.02</v>
      </c>
      <c r="D58" s="332">
        <v>10.65</v>
      </c>
      <c r="E58" s="57"/>
      <c r="F58" s="57"/>
      <c r="G58" s="57"/>
      <c r="H58" s="57"/>
    </row>
    <row r="59" spans="1:8" ht="30" customHeight="1">
      <c r="A59" s="941" t="s">
        <v>253</v>
      </c>
      <c r="B59" s="942"/>
      <c r="C59" s="943">
        <f>SUM(C57:C58)</f>
        <v>16.439999999999998</v>
      </c>
      <c r="D59" s="956">
        <f>SUM(D57:D58)</f>
        <v>15.95</v>
      </c>
      <c r="E59" s="301"/>
      <c r="F59" s="301"/>
      <c r="G59" s="301"/>
      <c r="H59" s="301"/>
    </row>
    <row r="60" spans="1:8" ht="14.25" customHeight="1">
      <c r="A60" s="95"/>
      <c r="B60" s="95"/>
      <c r="C60" s="348"/>
      <c r="D60" s="137"/>
      <c r="E60" s="57"/>
      <c r="F60" s="57"/>
      <c r="G60" s="57"/>
      <c r="H60" s="57"/>
    </row>
    <row r="61" spans="1:8" ht="33.75" customHeight="1">
      <c r="A61" s="1030" t="s">
        <v>56</v>
      </c>
      <c r="B61" s="952"/>
      <c r="C61" s="952"/>
      <c r="D61" s="952"/>
      <c r="E61" s="301"/>
      <c r="F61" s="301"/>
      <c r="G61" s="301"/>
      <c r="H61" s="301"/>
    </row>
    <row r="62" spans="1:8" ht="27" customHeight="1">
      <c r="A62" s="95"/>
      <c r="B62" s="95"/>
      <c r="C62" s="95"/>
      <c r="D62" s="137"/>
      <c r="E62" s="57"/>
      <c r="F62" s="57"/>
      <c r="G62" s="57"/>
      <c r="H62" s="57"/>
    </row>
    <row r="63" spans="1:8" ht="25.5" customHeight="1">
      <c r="A63" s="95"/>
      <c r="B63" s="300"/>
      <c r="C63" s="300"/>
      <c r="D63" s="300"/>
      <c r="E63" s="301"/>
      <c r="F63" s="301"/>
      <c r="G63" s="301"/>
      <c r="H63" s="301"/>
    </row>
    <row r="64" spans="1:8" ht="25.5" customHeight="1">
      <c r="A64" s="95"/>
      <c r="B64" s="95"/>
      <c r="C64" s="95"/>
      <c r="D64" s="137"/>
      <c r="E64" s="57"/>
      <c r="F64" s="57"/>
      <c r="G64" s="57"/>
      <c r="H64" s="57"/>
    </row>
    <row r="65" spans="1:8" ht="54" customHeight="1">
      <c r="A65" s="300"/>
      <c r="B65" s="300"/>
      <c r="C65" s="300"/>
      <c r="D65" s="300"/>
      <c r="E65" s="301"/>
      <c r="F65" s="301"/>
      <c r="G65" s="301"/>
      <c r="H65" s="301"/>
    </row>
  </sheetData>
  <mergeCells count="7">
    <mergeCell ref="A61:D61"/>
    <mergeCell ref="A10:B10"/>
    <mergeCell ref="A22:B22"/>
    <mergeCell ref="A14:B14"/>
    <mergeCell ref="A25:B25"/>
    <mergeCell ref="A55:B55"/>
    <mergeCell ref="A51:B51"/>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57" r:id="rId1"/>
  <rowBreaks count="1" manualBreakCount="1">
    <brk id="46" max="3" man="1"/>
  </rowBreaks>
</worksheet>
</file>

<file path=xl/worksheets/sheet9.xml><?xml version="1.0" encoding="utf-8"?>
<worksheet xmlns="http://schemas.openxmlformats.org/spreadsheetml/2006/main" xmlns:r="http://schemas.openxmlformats.org/officeDocument/2006/relationships">
  <sheetPr codeName="Sheet322">
    <pageSetUpPr fitToPage="1"/>
  </sheetPr>
  <dimension ref="A1:L77"/>
  <sheetViews>
    <sheetView showGridLines="0" view="pageBreakPreview" zoomScale="55" zoomScaleNormal="75" zoomScaleSheetLayoutView="55" workbookViewId="0" topLeftCell="A1">
      <selection activeCell="B4" sqref="B4"/>
    </sheetView>
  </sheetViews>
  <sheetFormatPr defaultColWidth="9.00390625" defaultRowHeight="14.25"/>
  <cols>
    <col min="1" max="1" width="51.25390625" style="521" customWidth="1"/>
    <col min="2" max="2" width="7.125" style="521" customWidth="1"/>
    <col min="3" max="3" width="7.25390625" style="521" customWidth="1"/>
    <col min="4" max="4" width="7.50390625" style="521" customWidth="1"/>
    <col min="5" max="5" width="8.875" style="521" customWidth="1"/>
    <col min="6" max="6" width="8.75390625" style="521" customWidth="1"/>
    <col min="7" max="7" width="7.25390625" style="521" customWidth="1"/>
    <col min="8" max="8" width="12.25390625" style="521" customWidth="1"/>
    <col min="9" max="9" width="7.875" style="521" customWidth="1"/>
    <col min="10" max="10" width="8.75390625" style="521" customWidth="1"/>
    <col min="11" max="16384" width="9.00390625" style="521" customWidth="1"/>
  </cols>
  <sheetData>
    <row r="1" ht="23.25">
      <c r="A1" s="89" t="s">
        <v>62</v>
      </c>
    </row>
    <row r="2" ht="23.25">
      <c r="A2" s="89"/>
    </row>
    <row r="4" spans="1:12" ht="15.75">
      <c r="A4" s="112" t="s">
        <v>63</v>
      </c>
      <c r="B4" s="522"/>
      <c r="C4" s="522"/>
      <c r="D4" s="522"/>
      <c r="E4" s="522"/>
      <c r="F4" s="522"/>
      <c r="G4" s="522"/>
      <c r="H4" s="522"/>
      <c r="I4" s="522"/>
      <c r="J4" s="522"/>
      <c r="K4" s="522"/>
      <c r="L4" s="522"/>
    </row>
    <row r="5" spans="2:12" ht="14.25">
      <c r="B5" s="522"/>
      <c r="C5" s="522"/>
      <c r="D5" s="522"/>
      <c r="E5" s="522"/>
      <c r="F5" s="522"/>
      <c r="G5" s="522"/>
      <c r="H5" s="522"/>
      <c r="I5" s="522"/>
      <c r="J5" s="522"/>
      <c r="K5" s="522"/>
      <c r="L5" s="522"/>
    </row>
    <row r="6" spans="1:10" ht="14.25">
      <c r="A6" s="523"/>
      <c r="B6" s="1036">
        <v>2006</v>
      </c>
      <c r="C6" s="1036"/>
      <c r="D6" s="1036"/>
      <c r="E6" s="1036"/>
      <c r="F6" s="1036"/>
      <c r="G6" s="1036"/>
      <c r="H6" s="1036"/>
      <c r="I6" s="1036"/>
      <c r="J6" s="1036"/>
    </row>
    <row r="7" spans="1:10" ht="54.75" customHeight="1">
      <c r="A7" s="74"/>
      <c r="B7" s="524" t="s">
        <v>666</v>
      </c>
      <c r="C7" s="524" t="s">
        <v>667</v>
      </c>
      <c r="D7" s="524" t="s">
        <v>64</v>
      </c>
      <c r="E7" s="524" t="s">
        <v>65</v>
      </c>
      <c r="F7" s="524" t="s">
        <v>66</v>
      </c>
      <c r="G7" s="524" t="s">
        <v>67</v>
      </c>
      <c r="H7" s="525" t="s">
        <v>665</v>
      </c>
      <c r="I7" s="526" t="s">
        <v>54</v>
      </c>
      <c r="J7" s="526" t="s">
        <v>502</v>
      </c>
    </row>
    <row r="8" spans="1:10" ht="15" thickBot="1">
      <c r="A8" s="527"/>
      <c r="B8" s="528" t="s">
        <v>591</v>
      </c>
      <c r="C8" s="528" t="s">
        <v>591</v>
      </c>
      <c r="D8" s="528" t="s">
        <v>591</v>
      </c>
      <c r="E8" s="528" t="s">
        <v>591</v>
      </c>
      <c r="F8" s="528" t="s">
        <v>591</v>
      </c>
      <c r="G8" s="528" t="s">
        <v>591</v>
      </c>
      <c r="H8" s="529" t="s">
        <v>591</v>
      </c>
      <c r="I8" s="529" t="s">
        <v>591</v>
      </c>
      <c r="J8" s="529" t="s">
        <v>591</v>
      </c>
    </row>
    <row r="9" spans="1:10" ht="14.25">
      <c r="A9" s="530" t="s">
        <v>180</v>
      </c>
      <c r="B9" s="531"/>
      <c r="C9" s="531"/>
      <c r="D9" s="531"/>
      <c r="E9" s="531"/>
      <c r="F9" s="531"/>
      <c r="G9" s="531"/>
      <c r="H9" s="532"/>
      <c r="I9" s="532"/>
      <c r="J9" s="532"/>
    </row>
    <row r="10" spans="1:10" ht="14.25">
      <c r="A10" s="533" t="s">
        <v>476</v>
      </c>
      <c r="B10" s="531"/>
      <c r="C10" s="531"/>
      <c r="D10" s="534">
        <v>874</v>
      </c>
      <c r="E10" s="531"/>
      <c r="F10" s="531"/>
      <c r="G10" s="531"/>
      <c r="H10" s="535">
        <v>874</v>
      </c>
      <c r="I10" s="535">
        <v>1</v>
      </c>
      <c r="J10" s="535">
        <v>875</v>
      </c>
    </row>
    <row r="11" spans="1:10" ht="8.25" customHeight="1">
      <c r="A11" s="533"/>
      <c r="B11" s="531"/>
      <c r="C11" s="531"/>
      <c r="D11" s="531"/>
      <c r="E11" s="531"/>
      <c r="F11" s="531"/>
      <c r="G11" s="531"/>
      <c r="H11" s="532"/>
      <c r="I11" s="532"/>
      <c r="J11" s="532"/>
    </row>
    <row r="12" spans="1:10" ht="14.25">
      <c r="A12" s="533" t="s">
        <v>498</v>
      </c>
      <c r="B12" s="531"/>
      <c r="C12" s="531"/>
      <c r="D12" s="531"/>
      <c r="E12" s="531"/>
      <c r="F12" s="531"/>
      <c r="G12" s="531"/>
      <c r="H12" s="532"/>
      <c r="I12" s="532"/>
      <c r="J12" s="532"/>
    </row>
    <row r="13" spans="1:10" ht="14.25">
      <c r="A13" s="536" t="s">
        <v>337</v>
      </c>
      <c r="B13" s="537"/>
      <c r="C13" s="537"/>
      <c r="D13" s="534"/>
      <c r="E13" s="534">
        <v>-224</v>
      </c>
      <c r="F13" s="534"/>
      <c r="G13" s="534"/>
      <c r="H13" s="535">
        <f>SUM(B13:G13)</f>
        <v>-224</v>
      </c>
      <c r="I13" s="538"/>
      <c r="J13" s="535">
        <f>SUM(H13:I13)</f>
        <v>-224</v>
      </c>
    </row>
    <row r="14" spans="1:10" ht="14.25">
      <c r="A14" s="539" t="s">
        <v>494</v>
      </c>
      <c r="B14" s="537"/>
      <c r="C14" s="537"/>
      <c r="D14" s="534"/>
      <c r="E14" s="534"/>
      <c r="F14" s="534"/>
      <c r="G14" s="534">
        <v>7</v>
      </c>
      <c r="H14" s="535">
        <f>SUM(B14:G14)</f>
        <v>7</v>
      </c>
      <c r="I14" s="535"/>
      <c r="J14" s="535">
        <f>SUM(H14:I14)</f>
        <v>7</v>
      </c>
    </row>
    <row r="15" spans="1:10" ht="24" customHeight="1">
      <c r="A15" s="540" t="s">
        <v>131</v>
      </c>
      <c r="B15" s="541"/>
      <c r="C15" s="541"/>
      <c r="D15" s="541"/>
      <c r="E15" s="541"/>
      <c r="F15" s="541"/>
      <c r="G15" s="541"/>
      <c r="H15" s="532"/>
      <c r="I15" s="532"/>
      <c r="J15" s="532"/>
    </row>
    <row r="16" spans="1:10" ht="15" customHeight="1">
      <c r="A16" s="542" t="s">
        <v>166</v>
      </c>
      <c r="B16" s="531"/>
      <c r="C16" s="531"/>
      <c r="D16" s="531"/>
      <c r="E16" s="531"/>
      <c r="F16" s="534">
        <v>-210</v>
      </c>
      <c r="G16" s="531"/>
      <c r="H16" s="535">
        <f>SUM(B16:G16)</f>
        <v>-210</v>
      </c>
      <c r="I16" s="535"/>
      <c r="J16" s="535">
        <f aca="true" t="shared" si="0" ref="J16:J21">SUM(H16:I16)</f>
        <v>-210</v>
      </c>
    </row>
    <row r="17" spans="1:10" ht="17.25" customHeight="1">
      <c r="A17" s="543" t="s">
        <v>378</v>
      </c>
      <c r="B17" s="544"/>
      <c r="C17" s="544"/>
      <c r="D17" s="544"/>
      <c r="E17" s="544"/>
      <c r="F17" s="545">
        <v>7</v>
      </c>
      <c r="G17" s="544"/>
      <c r="H17" s="546">
        <f>SUM(B17:G17)</f>
        <v>7</v>
      </c>
      <c r="I17" s="546"/>
      <c r="J17" s="546">
        <f t="shared" si="0"/>
        <v>7</v>
      </c>
    </row>
    <row r="18" spans="1:10" ht="14.25">
      <c r="A18" s="542" t="s">
        <v>644</v>
      </c>
      <c r="B18" s="531"/>
      <c r="C18" s="531"/>
      <c r="D18" s="534"/>
      <c r="E18" s="534"/>
      <c r="F18" s="534">
        <f>SUM(F10:F17)</f>
        <v>-203</v>
      </c>
      <c r="G18" s="534"/>
      <c r="H18" s="535">
        <f>SUM(H16:H17)</f>
        <v>-203</v>
      </c>
      <c r="I18" s="535"/>
      <c r="J18" s="535">
        <f t="shared" si="0"/>
        <v>-203</v>
      </c>
    </row>
    <row r="19" spans="1:10" ht="28.5" customHeight="1">
      <c r="A19" s="542" t="s">
        <v>68</v>
      </c>
      <c r="B19" s="541"/>
      <c r="C19" s="541"/>
      <c r="D19" s="541"/>
      <c r="E19" s="541"/>
      <c r="F19" s="534">
        <v>75</v>
      </c>
      <c r="G19" s="541"/>
      <c r="H19" s="535">
        <f>SUM(B19:G19)</f>
        <v>75</v>
      </c>
      <c r="I19" s="532"/>
      <c r="J19" s="535">
        <f t="shared" si="0"/>
        <v>75</v>
      </c>
    </row>
    <row r="20" spans="1:10" ht="14.25">
      <c r="A20" s="547" t="s">
        <v>338</v>
      </c>
      <c r="B20" s="548"/>
      <c r="C20" s="548"/>
      <c r="D20" s="545"/>
      <c r="E20" s="545">
        <v>-74</v>
      </c>
      <c r="F20" s="545">
        <v>50</v>
      </c>
      <c r="G20" s="545">
        <v>-2</v>
      </c>
      <c r="H20" s="546">
        <f>SUM(B20:G20)</f>
        <v>-26</v>
      </c>
      <c r="I20" s="549"/>
      <c r="J20" s="546">
        <f t="shared" si="0"/>
        <v>-26</v>
      </c>
    </row>
    <row r="21" spans="1:10" ht="15" customHeight="1">
      <c r="A21" s="550" t="s">
        <v>69</v>
      </c>
      <c r="B21" s="551"/>
      <c r="C21" s="551"/>
      <c r="D21" s="551"/>
      <c r="E21" s="551">
        <f>SUM(E10:E20)</f>
        <v>-298</v>
      </c>
      <c r="F21" s="551">
        <f>SUM(F18:F20)</f>
        <v>-78</v>
      </c>
      <c r="G21" s="551">
        <f>SUM(G10:G20)</f>
        <v>5</v>
      </c>
      <c r="H21" s="535">
        <f>SUM(H18:H20)+H13+H14</f>
        <v>-371</v>
      </c>
      <c r="I21" s="535"/>
      <c r="J21" s="535">
        <f t="shared" si="0"/>
        <v>-371</v>
      </c>
    </row>
    <row r="22" spans="1:10" ht="14.25">
      <c r="A22" s="552"/>
      <c r="B22" s="541"/>
      <c r="C22" s="541"/>
      <c r="D22" s="541"/>
      <c r="E22" s="541"/>
      <c r="F22" s="541"/>
      <c r="G22" s="541"/>
      <c r="H22" s="553"/>
      <c r="I22" s="553"/>
      <c r="J22" s="554"/>
    </row>
    <row r="23" spans="1:10" ht="16.5" customHeight="1">
      <c r="A23" s="550" t="s">
        <v>559</v>
      </c>
      <c r="B23" s="555"/>
      <c r="C23" s="555"/>
      <c r="D23" s="555">
        <f>D10</f>
        <v>874</v>
      </c>
      <c r="E23" s="555">
        <f>SUM(E21)</f>
        <v>-298</v>
      </c>
      <c r="F23" s="555">
        <f>SUM(F21)</f>
        <v>-78</v>
      </c>
      <c r="G23" s="555">
        <f>SUM(G21)</f>
        <v>5</v>
      </c>
      <c r="H23" s="556">
        <v>503</v>
      </c>
      <c r="I23" s="556">
        <v>1</v>
      </c>
      <c r="J23" s="557">
        <v>504</v>
      </c>
    </row>
    <row r="24" spans="1:10" s="558" customFormat="1" ht="14.25">
      <c r="A24" s="552"/>
      <c r="B24" s="541"/>
      <c r="C24" s="541"/>
      <c r="D24" s="541"/>
      <c r="E24" s="541"/>
      <c r="F24" s="541"/>
      <c r="G24" s="541"/>
      <c r="H24" s="554"/>
      <c r="I24" s="554"/>
      <c r="J24" s="554"/>
    </row>
    <row r="25" spans="1:10" ht="14.25">
      <c r="A25" s="559" t="s">
        <v>448</v>
      </c>
      <c r="B25" s="537"/>
      <c r="C25" s="537"/>
      <c r="D25" s="534">
        <v>-399</v>
      </c>
      <c r="E25" s="537"/>
      <c r="F25" s="537"/>
      <c r="G25" s="537"/>
      <c r="H25" s="535">
        <f>SUM(B25:G25)</f>
        <v>-399</v>
      </c>
      <c r="I25" s="532"/>
      <c r="J25" s="535">
        <f>SUM(H25:I25)</f>
        <v>-399</v>
      </c>
    </row>
    <row r="26" spans="1:10" ht="15" customHeight="1">
      <c r="A26" s="560" t="s">
        <v>581</v>
      </c>
      <c r="B26" s="537"/>
      <c r="C26" s="537"/>
      <c r="D26" s="534">
        <v>15</v>
      </c>
      <c r="E26" s="537"/>
      <c r="F26" s="537"/>
      <c r="G26" s="537"/>
      <c r="H26" s="535">
        <f>SUM(B26:G26)</f>
        <v>15</v>
      </c>
      <c r="I26" s="532"/>
      <c r="J26" s="535">
        <f>SUM(H26:I26)</f>
        <v>15</v>
      </c>
    </row>
    <row r="27" spans="1:10" ht="42" customHeight="1">
      <c r="A27" s="561" t="s">
        <v>81</v>
      </c>
      <c r="B27" s="562"/>
      <c r="C27" s="562"/>
      <c r="D27" s="534"/>
      <c r="E27" s="562"/>
      <c r="F27" s="562"/>
      <c r="G27" s="562"/>
      <c r="H27" s="554"/>
      <c r="I27" s="535">
        <v>43</v>
      </c>
      <c r="J27" s="535">
        <f>SUM(H27:I27)</f>
        <v>43</v>
      </c>
    </row>
    <row r="28" spans="1:10" ht="14.25">
      <c r="A28" s="561" t="s">
        <v>71</v>
      </c>
      <c r="B28" s="562"/>
      <c r="C28" s="562"/>
      <c r="D28" s="563">
        <v>-167</v>
      </c>
      <c r="E28" s="562"/>
      <c r="F28" s="562"/>
      <c r="G28" s="562"/>
      <c r="H28" s="535">
        <f>SUM(B28:G28)</f>
        <v>-167</v>
      </c>
      <c r="I28" s="535">
        <v>-84</v>
      </c>
      <c r="J28" s="535">
        <f>SUM(H28:I28)</f>
        <v>-251</v>
      </c>
    </row>
    <row r="29" spans="1:10" ht="14.25">
      <c r="A29" s="561"/>
      <c r="B29" s="562"/>
      <c r="C29" s="562"/>
      <c r="D29" s="562"/>
      <c r="E29" s="562"/>
      <c r="F29" s="562"/>
      <c r="G29" s="562"/>
      <c r="H29" s="554"/>
      <c r="I29" s="535"/>
      <c r="J29" s="535"/>
    </row>
    <row r="30" spans="1:10" ht="14.25">
      <c r="A30" s="530" t="s">
        <v>446</v>
      </c>
      <c r="B30" s="537"/>
      <c r="C30" s="537"/>
      <c r="D30" s="537"/>
      <c r="E30" s="537"/>
      <c r="F30" s="537"/>
      <c r="G30" s="537"/>
      <c r="H30" s="531"/>
      <c r="I30" s="531"/>
      <c r="J30" s="531"/>
    </row>
    <row r="31" spans="1:10" ht="14.25">
      <c r="A31" s="564" t="s">
        <v>82</v>
      </c>
      <c r="B31" s="534">
        <v>3</v>
      </c>
      <c r="C31" s="534">
        <v>333</v>
      </c>
      <c r="D31" s="537"/>
      <c r="E31" s="537"/>
      <c r="F31" s="537"/>
      <c r="G31" s="537"/>
      <c r="H31" s="535">
        <f>SUM(B31:G31)</f>
        <v>336</v>
      </c>
      <c r="I31" s="535"/>
      <c r="J31" s="535">
        <f>SUM(H31:I31)</f>
        <v>336</v>
      </c>
    </row>
    <row r="32" spans="1:10" ht="25.5">
      <c r="A32" s="564" t="s">
        <v>83</v>
      </c>
      <c r="B32" s="534"/>
      <c r="C32" s="534">
        <v>-75</v>
      </c>
      <c r="D32" s="537">
        <v>75</v>
      </c>
      <c r="E32" s="537"/>
      <c r="F32" s="537"/>
      <c r="G32" s="537"/>
      <c r="H32" s="535"/>
      <c r="I32" s="535"/>
      <c r="J32" s="535"/>
    </row>
    <row r="33" spans="1:10" ht="14.25">
      <c r="A33" s="559"/>
      <c r="B33" s="537"/>
      <c r="C33" s="537"/>
      <c r="D33" s="537"/>
      <c r="E33" s="537"/>
      <c r="F33" s="537"/>
      <c r="G33" s="537"/>
      <c r="H33" s="531"/>
      <c r="I33" s="531"/>
      <c r="J33" s="531"/>
    </row>
    <row r="34" spans="1:10" ht="14.25">
      <c r="A34" s="530" t="s">
        <v>447</v>
      </c>
      <c r="B34" s="537"/>
      <c r="C34" s="537"/>
      <c r="D34" s="537"/>
      <c r="E34" s="537"/>
      <c r="F34" s="537"/>
      <c r="G34" s="537"/>
      <c r="H34" s="531"/>
      <c r="I34" s="531"/>
      <c r="J34" s="531"/>
    </row>
    <row r="35" spans="1:10" ht="24" customHeight="1">
      <c r="A35" s="561" t="s">
        <v>561</v>
      </c>
      <c r="B35" s="562"/>
      <c r="C35" s="562"/>
      <c r="D35" s="537">
        <v>6</v>
      </c>
      <c r="E35" s="562"/>
      <c r="F35" s="562"/>
      <c r="G35" s="562"/>
      <c r="H35" s="535">
        <f>SUM(B35:G35)</f>
        <v>6</v>
      </c>
      <c r="I35" s="535"/>
      <c r="J35" s="535">
        <f>SUM(H35:I35)</f>
        <v>6</v>
      </c>
    </row>
    <row r="36" spans="1:10" ht="27" customHeight="1">
      <c r="A36" s="561" t="s">
        <v>533</v>
      </c>
      <c r="B36" s="562"/>
      <c r="C36" s="562"/>
      <c r="D36" s="537">
        <v>0</v>
      </c>
      <c r="E36" s="562"/>
      <c r="F36" s="562"/>
      <c r="G36" s="562"/>
      <c r="H36" s="535">
        <f>SUM(B36:G36)</f>
        <v>0</v>
      </c>
      <c r="I36" s="535"/>
      <c r="J36" s="535">
        <f>SUM(H36:I36)</f>
        <v>0</v>
      </c>
    </row>
    <row r="37" spans="1:10" ht="14.25">
      <c r="A37" s="565" t="s">
        <v>164</v>
      </c>
      <c r="B37" s="566">
        <f aca="true" t="shared" si="1" ref="B37:J37">SUM(B23:B36)</f>
        <v>3</v>
      </c>
      <c r="C37" s="566">
        <f t="shared" si="1"/>
        <v>258</v>
      </c>
      <c r="D37" s="566">
        <f>SUM(D23:D36)</f>
        <v>404</v>
      </c>
      <c r="E37" s="566">
        <f t="shared" si="1"/>
        <v>-298</v>
      </c>
      <c r="F37" s="566">
        <f>SUM(F23:F36)</f>
        <v>-78</v>
      </c>
      <c r="G37" s="566">
        <f t="shared" si="1"/>
        <v>5</v>
      </c>
      <c r="H37" s="557">
        <f t="shared" si="1"/>
        <v>294</v>
      </c>
      <c r="I37" s="557">
        <v>-40</v>
      </c>
      <c r="J37" s="557">
        <f t="shared" si="1"/>
        <v>254</v>
      </c>
    </row>
    <row r="38" spans="1:10" ht="14.25">
      <c r="A38" s="567"/>
      <c r="B38" s="568"/>
      <c r="C38" s="568"/>
      <c r="D38" s="568"/>
      <c r="E38" s="568"/>
      <c r="F38" s="568"/>
      <c r="G38" s="568"/>
      <c r="H38" s="554"/>
      <c r="I38" s="554"/>
      <c r="J38" s="554"/>
    </row>
    <row r="39" spans="1:10" ht="14.25">
      <c r="A39" s="559" t="s">
        <v>167</v>
      </c>
      <c r="B39" s="548">
        <v>119</v>
      </c>
      <c r="C39" s="548">
        <v>1564</v>
      </c>
      <c r="D39" s="548">
        <v>3236</v>
      </c>
      <c r="E39" s="548">
        <v>173</v>
      </c>
      <c r="F39" s="548">
        <v>105</v>
      </c>
      <c r="G39" s="548">
        <v>-3</v>
      </c>
      <c r="H39" s="546">
        <v>5194</v>
      </c>
      <c r="I39" s="546">
        <v>172</v>
      </c>
      <c r="J39" s="535">
        <f>SUM(H39:I39)</f>
        <v>5366</v>
      </c>
    </row>
    <row r="40" spans="1:10" ht="24" customHeight="1" thickBot="1">
      <c r="A40" s="569" t="s">
        <v>582</v>
      </c>
      <c r="B40" s="570">
        <f aca="true" t="shared" si="2" ref="B40:H40">B37+B39</f>
        <v>122</v>
      </c>
      <c r="C40" s="570">
        <f t="shared" si="2"/>
        <v>1822</v>
      </c>
      <c r="D40" s="570">
        <f t="shared" si="2"/>
        <v>3640</v>
      </c>
      <c r="E40" s="570">
        <f t="shared" si="2"/>
        <v>-125</v>
      </c>
      <c r="F40" s="570">
        <f>F37+F39</f>
        <v>27</v>
      </c>
      <c r="G40" s="570">
        <f t="shared" si="2"/>
        <v>2</v>
      </c>
      <c r="H40" s="571">
        <f t="shared" si="2"/>
        <v>5488</v>
      </c>
      <c r="I40" s="571">
        <f>I39+I37</f>
        <v>132</v>
      </c>
      <c r="J40" s="571">
        <f>SUM(H40:I40)</f>
        <v>5620</v>
      </c>
    </row>
    <row r="41" spans="1:10" ht="14.25">
      <c r="A41" s="559"/>
      <c r="B41" s="559"/>
      <c r="C41" s="559"/>
      <c r="D41" s="559"/>
      <c r="E41" s="559"/>
      <c r="F41" s="559"/>
      <c r="G41" s="572"/>
      <c r="H41" s="572"/>
      <c r="I41" s="572"/>
      <c r="J41" s="572"/>
    </row>
    <row r="43" spans="1:10" s="573" customFormat="1" ht="12.75">
      <c r="A43" s="523"/>
      <c r="B43" s="1036">
        <v>2005</v>
      </c>
      <c r="C43" s="1036"/>
      <c r="D43" s="1036"/>
      <c r="E43" s="1036"/>
      <c r="F43" s="1036"/>
      <c r="G43" s="1036"/>
      <c r="H43" s="1036"/>
      <c r="I43" s="1036"/>
      <c r="J43" s="1036"/>
    </row>
    <row r="44" spans="1:10" s="573" customFormat="1" ht="54.75" customHeight="1">
      <c r="A44" s="74"/>
      <c r="B44" s="524" t="s">
        <v>666</v>
      </c>
      <c r="C44" s="524" t="s">
        <v>667</v>
      </c>
      <c r="D44" s="524" t="s">
        <v>64</v>
      </c>
      <c r="E44" s="524" t="s">
        <v>65</v>
      </c>
      <c r="F44" s="524" t="s">
        <v>66</v>
      </c>
      <c r="G44" s="524" t="s">
        <v>67</v>
      </c>
      <c r="H44" s="525" t="s">
        <v>665</v>
      </c>
      <c r="I44" s="526" t="s">
        <v>54</v>
      </c>
      <c r="J44" s="526" t="s">
        <v>502</v>
      </c>
    </row>
    <row r="45" spans="1:10" s="573" customFormat="1" ht="13.5" thickBot="1">
      <c r="A45" s="527"/>
      <c r="B45" s="528" t="s">
        <v>591</v>
      </c>
      <c r="C45" s="528" t="s">
        <v>591</v>
      </c>
      <c r="D45" s="528" t="s">
        <v>591</v>
      </c>
      <c r="E45" s="528" t="s">
        <v>591</v>
      </c>
      <c r="F45" s="528" t="s">
        <v>591</v>
      </c>
      <c r="G45" s="528" t="s">
        <v>591</v>
      </c>
      <c r="H45" s="529" t="s">
        <v>591</v>
      </c>
      <c r="I45" s="529" t="s">
        <v>591</v>
      </c>
      <c r="J45" s="529" t="s">
        <v>591</v>
      </c>
    </row>
    <row r="46" spans="1:10" s="573" customFormat="1" ht="12.75">
      <c r="A46" s="530" t="s">
        <v>180</v>
      </c>
      <c r="B46" s="531"/>
      <c r="C46" s="531"/>
      <c r="D46" s="531"/>
      <c r="E46" s="531"/>
      <c r="F46" s="531"/>
      <c r="G46" s="531"/>
      <c r="H46" s="532"/>
      <c r="I46" s="532"/>
      <c r="J46" s="532"/>
    </row>
    <row r="47" spans="1:10" s="573" customFormat="1" ht="12.75">
      <c r="A47" s="533" t="s">
        <v>476</v>
      </c>
      <c r="B47" s="531"/>
      <c r="C47" s="531"/>
      <c r="D47" s="534">
        <v>748</v>
      </c>
      <c r="E47" s="531"/>
      <c r="F47" s="531"/>
      <c r="G47" s="531"/>
      <c r="H47" s="535">
        <f>SUM(B47:G47)</f>
        <v>748</v>
      </c>
      <c r="I47" s="535">
        <v>12</v>
      </c>
      <c r="J47" s="535">
        <f>SUM(H47:I47)</f>
        <v>760</v>
      </c>
    </row>
    <row r="48" spans="1:10" s="573" customFormat="1" ht="6.75" customHeight="1">
      <c r="A48" s="533"/>
      <c r="B48" s="531"/>
      <c r="C48" s="531"/>
      <c r="D48" s="531"/>
      <c r="E48" s="531"/>
      <c r="F48" s="531"/>
      <c r="G48" s="531"/>
      <c r="H48" s="532"/>
      <c r="I48" s="532"/>
      <c r="J48" s="532"/>
    </row>
    <row r="49" spans="1:10" s="573" customFormat="1" ht="12.75">
      <c r="A49" s="533" t="s">
        <v>498</v>
      </c>
      <c r="B49" s="531"/>
      <c r="C49" s="531"/>
      <c r="D49" s="531"/>
      <c r="E49" s="531"/>
      <c r="F49" s="531"/>
      <c r="G49" s="531"/>
      <c r="H49" s="532"/>
      <c r="I49" s="532"/>
      <c r="J49" s="532"/>
    </row>
    <row r="50" spans="1:10" s="573" customFormat="1" ht="12.75">
      <c r="A50" s="536" t="s">
        <v>337</v>
      </c>
      <c r="B50" s="537"/>
      <c r="C50" s="537"/>
      <c r="D50" s="534"/>
      <c r="E50" s="534">
        <v>268</v>
      </c>
      <c r="F50" s="534"/>
      <c r="G50" s="534"/>
      <c r="H50" s="535">
        <f>SUM(B50:G50)</f>
        <v>268</v>
      </c>
      <c r="I50" s="538"/>
      <c r="J50" s="535">
        <f>SUM(H50:I50)</f>
        <v>268</v>
      </c>
    </row>
    <row r="51" spans="1:10" s="573" customFormat="1" ht="12.75">
      <c r="A51" s="539" t="s">
        <v>494</v>
      </c>
      <c r="B51" s="537"/>
      <c r="C51" s="537"/>
      <c r="D51" s="534"/>
      <c r="E51" s="534"/>
      <c r="F51" s="534"/>
      <c r="G51" s="534">
        <v>-4</v>
      </c>
      <c r="H51" s="535">
        <f>SUM(B51:G51)</f>
        <v>-4</v>
      </c>
      <c r="I51" s="535">
        <v>1</v>
      </c>
      <c r="J51" s="535">
        <f>SUM(H51:I51)</f>
        <v>-3</v>
      </c>
    </row>
    <row r="52" spans="1:10" s="573" customFormat="1" ht="24" customHeight="1">
      <c r="A52" s="540" t="s">
        <v>131</v>
      </c>
      <c r="B52" s="541"/>
      <c r="C52" s="541"/>
      <c r="D52" s="541"/>
      <c r="E52" s="541"/>
      <c r="F52" s="541"/>
      <c r="G52" s="541"/>
      <c r="H52" s="532"/>
      <c r="I52" s="532"/>
      <c r="J52" s="532"/>
    </row>
    <row r="53" spans="1:10" s="573" customFormat="1" ht="15" customHeight="1">
      <c r="A53" s="542" t="s">
        <v>166</v>
      </c>
      <c r="B53" s="531"/>
      <c r="C53" s="531"/>
      <c r="D53" s="531"/>
      <c r="E53" s="531"/>
      <c r="F53" s="534">
        <v>-773</v>
      </c>
      <c r="G53" s="531"/>
      <c r="H53" s="535">
        <f>SUM(B53:G53)</f>
        <v>-773</v>
      </c>
      <c r="I53" s="535"/>
      <c r="J53" s="535">
        <f aca="true" t="shared" si="3" ref="J53:J58">SUM(H53:I53)</f>
        <v>-773</v>
      </c>
    </row>
    <row r="54" spans="1:10" s="573" customFormat="1" ht="12.75">
      <c r="A54" s="543" t="s">
        <v>378</v>
      </c>
      <c r="B54" s="544"/>
      <c r="C54" s="544"/>
      <c r="D54" s="544"/>
      <c r="E54" s="544"/>
      <c r="F54" s="545">
        <v>22</v>
      </c>
      <c r="G54" s="544"/>
      <c r="H54" s="546">
        <f>SUM(B54:G54)</f>
        <v>22</v>
      </c>
      <c r="I54" s="546"/>
      <c r="J54" s="546">
        <f t="shared" si="3"/>
        <v>22</v>
      </c>
    </row>
    <row r="55" spans="1:10" s="573" customFormat="1" ht="12.75">
      <c r="A55" s="542" t="s">
        <v>644</v>
      </c>
      <c r="B55" s="531"/>
      <c r="C55" s="531"/>
      <c r="D55" s="534"/>
      <c r="E55" s="534"/>
      <c r="F55" s="534">
        <f>SUM(F47:F54)</f>
        <v>-751</v>
      </c>
      <c r="G55" s="534"/>
      <c r="H55" s="535">
        <f>SUM(B55:G55)</f>
        <v>-751</v>
      </c>
      <c r="I55" s="535"/>
      <c r="J55" s="535">
        <f t="shared" si="3"/>
        <v>-751</v>
      </c>
    </row>
    <row r="56" spans="1:10" s="573" customFormat="1" ht="28.5" customHeight="1">
      <c r="A56" s="542" t="s">
        <v>68</v>
      </c>
      <c r="B56" s="541"/>
      <c r="C56" s="541"/>
      <c r="D56" s="541"/>
      <c r="E56" s="541"/>
      <c r="F56" s="534">
        <v>307</v>
      </c>
      <c r="G56" s="541"/>
      <c r="H56" s="535">
        <f>SUM(B56:G56)</f>
        <v>307</v>
      </c>
      <c r="I56" s="532"/>
      <c r="J56" s="535">
        <f t="shared" si="3"/>
        <v>307</v>
      </c>
    </row>
    <row r="57" spans="1:10" s="573" customFormat="1" ht="12.75">
      <c r="A57" s="547" t="s">
        <v>338</v>
      </c>
      <c r="B57" s="548"/>
      <c r="C57" s="548"/>
      <c r="D57" s="545"/>
      <c r="E57" s="545">
        <v>65</v>
      </c>
      <c r="F57" s="545">
        <v>152</v>
      </c>
      <c r="G57" s="545">
        <v>1</v>
      </c>
      <c r="H57" s="546">
        <f>SUM(B57:G57)</f>
        <v>218</v>
      </c>
      <c r="I57" s="549"/>
      <c r="J57" s="546">
        <f t="shared" si="3"/>
        <v>218</v>
      </c>
    </row>
    <row r="58" spans="1:10" s="573" customFormat="1" ht="15" customHeight="1">
      <c r="A58" s="550" t="s">
        <v>69</v>
      </c>
      <c r="B58" s="551"/>
      <c r="C58" s="551"/>
      <c r="D58" s="551"/>
      <c r="E58" s="551">
        <f>SUM(E47:E57)</f>
        <v>333</v>
      </c>
      <c r="F58" s="551">
        <f>SUM(F55:F57)</f>
        <v>-292</v>
      </c>
      <c r="G58" s="551">
        <f>SUM(G47:G57)</f>
        <v>-3</v>
      </c>
      <c r="H58" s="535">
        <f>SUM(H55:H57)+H51+H50</f>
        <v>38</v>
      </c>
      <c r="I58" s="535">
        <f>SUM(I55:I57)+I51+I50</f>
        <v>1</v>
      </c>
      <c r="J58" s="535">
        <f t="shared" si="3"/>
        <v>39</v>
      </c>
    </row>
    <row r="59" spans="1:10" s="573" customFormat="1" ht="12.75">
      <c r="A59" s="552"/>
      <c r="B59" s="541"/>
      <c r="C59" s="541"/>
      <c r="D59" s="541"/>
      <c r="E59" s="541"/>
      <c r="F59" s="541"/>
      <c r="G59" s="541"/>
      <c r="H59" s="553"/>
      <c r="I59" s="553"/>
      <c r="J59" s="554"/>
    </row>
    <row r="60" spans="1:10" s="573" customFormat="1" ht="16.5" customHeight="1">
      <c r="A60" s="550" t="s">
        <v>559</v>
      </c>
      <c r="B60" s="555"/>
      <c r="C60" s="555"/>
      <c r="D60" s="555">
        <f>D47</f>
        <v>748</v>
      </c>
      <c r="E60" s="555">
        <f>SUM(E58)</f>
        <v>333</v>
      </c>
      <c r="F60" s="555">
        <f>SUM(F58)</f>
        <v>-292</v>
      </c>
      <c r="G60" s="555">
        <f>SUM(G58)</f>
        <v>-3</v>
      </c>
      <c r="H60" s="556">
        <f>H58+H47</f>
        <v>786</v>
      </c>
      <c r="I60" s="556">
        <f>I58+I47</f>
        <v>13</v>
      </c>
      <c r="J60" s="557">
        <f>SUM(H60:I60)</f>
        <v>799</v>
      </c>
    </row>
    <row r="61" spans="1:10" s="567" customFormat="1" ht="12.75">
      <c r="A61" s="552"/>
      <c r="B61" s="541"/>
      <c r="C61" s="541"/>
      <c r="D61" s="541"/>
      <c r="E61" s="541"/>
      <c r="F61" s="541"/>
      <c r="G61" s="541"/>
      <c r="H61" s="554"/>
      <c r="I61" s="554"/>
      <c r="J61" s="554"/>
    </row>
    <row r="62" spans="1:10" s="573" customFormat="1" ht="43.5" customHeight="1">
      <c r="A62" s="574" t="s">
        <v>165</v>
      </c>
      <c r="B62" s="534"/>
      <c r="C62" s="534">
        <v>2</v>
      </c>
      <c r="D62" s="534">
        <v>-173</v>
      </c>
      <c r="E62" s="534"/>
      <c r="F62" s="534">
        <v>397</v>
      </c>
      <c r="G62" s="534"/>
      <c r="H62" s="535">
        <f>SUM(B62:G62)</f>
        <v>226</v>
      </c>
      <c r="I62" s="535">
        <v>-3</v>
      </c>
      <c r="J62" s="535">
        <f>SUM(H62:I62)</f>
        <v>223</v>
      </c>
    </row>
    <row r="63" spans="1:10" s="573" customFormat="1" ht="12.75">
      <c r="A63" s="559" t="s">
        <v>448</v>
      </c>
      <c r="B63" s="537"/>
      <c r="C63" s="537"/>
      <c r="D63" s="534">
        <v>-380</v>
      </c>
      <c r="E63" s="537"/>
      <c r="F63" s="537"/>
      <c r="G63" s="537"/>
      <c r="H63" s="535">
        <f>SUM(B63:G63)</f>
        <v>-380</v>
      </c>
      <c r="I63" s="532"/>
      <c r="J63" s="535">
        <f>SUM(H63:I63)</f>
        <v>-380</v>
      </c>
    </row>
    <row r="64" spans="1:10" s="573" customFormat="1" ht="15" customHeight="1">
      <c r="A64" s="560" t="s">
        <v>581</v>
      </c>
      <c r="B64" s="537"/>
      <c r="C64" s="537"/>
      <c r="D64" s="534">
        <v>15</v>
      </c>
      <c r="E64" s="537"/>
      <c r="F64" s="537"/>
      <c r="G64" s="537"/>
      <c r="H64" s="535">
        <f>SUM(B64:G64)</f>
        <v>15</v>
      </c>
      <c r="I64" s="532">
        <v>-1</v>
      </c>
      <c r="J64" s="535">
        <f>SUM(H64:I64)</f>
        <v>14</v>
      </c>
    </row>
    <row r="65" spans="1:10" s="573" customFormat="1" ht="42" customHeight="1">
      <c r="A65" s="561" t="s">
        <v>70</v>
      </c>
      <c r="B65" s="562"/>
      <c r="C65" s="562"/>
      <c r="D65" s="534"/>
      <c r="E65" s="562"/>
      <c r="F65" s="562"/>
      <c r="G65" s="562"/>
      <c r="H65" s="554"/>
      <c r="I65" s="535">
        <v>26</v>
      </c>
      <c r="J65" s="535">
        <f>SUM(H65:I65)</f>
        <v>26</v>
      </c>
    </row>
    <row r="66" spans="1:10" s="573" customFormat="1" ht="9.75" customHeight="1">
      <c r="A66" s="561"/>
      <c r="B66" s="562"/>
      <c r="C66" s="562"/>
      <c r="D66" s="562"/>
      <c r="E66" s="562"/>
      <c r="F66" s="562"/>
      <c r="G66" s="562"/>
      <c r="H66" s="554"/>
      <c r="I66" s="535"/>
      <c r="J66" s="535"/>
    </row>
    <row r="67" spans="1:10" s="573" customFormat="1" ht="12.75">
      <c r="A67" s="530" t="s">
        <v>446</v>
      </c>
      <c r="B67" s="537"/>
      <c r="C67" s="537"/>
      <c r="D67" s="537"/>
      <c r="E67" s="537"/>
      <c r="F67" s="537"/>
      <c r="G67" s="537"/>
      <c r="H67" s="531"/>
      <c r="I67" s="531"/>
      <c r="J67" s="531"/>
    </row>
    <row r="68" spans="1:10" s="573" customFormat="1" ht="12.75">
      <c r="A68" s="564" t="s">
        <v>72</v>
      </c>
      <c r="B68" s="534">
        <v>0</v>
      </c>
      <c r="C68" s="534">
        <v>55</v>
      </c>
      <c r="D68" s="537"/>
      <c r="E68" s="537"/>
      <c r="F68" s="537"/>
      <c r="G68" s="537"/>
      <c r="H68" s="535">
        <f>SUM(B68:G68)</f>
        <v>55</v>
      </c>
      <c r="I68" s="535"/>
      <c r="J68" s="535">
        <f>SUM(H68:I68)</f>
        <v>55</v>
      </c>
    </row>
    <row r="69" spans="1:10" s="573" customFormat="1" ht="25.5">
      <c r="A69" s="564" t="s">
        <v>163</v>
      </c>
      <c r="B69" s="534"/>
      <c r="C69" s="534">
        <v>-51</v>
      </c>
      <c r="D69" s="537">
        <v>51</v>
      </c>
      <c r="E69" s="537"/>
      <c r="F69" s="537"/>
      <c r="G69" s="537"/>
      <c r="H69" s="535"/>
      <c r="I69" s="535"/>
      <c r="J69" s="535"/>
    </row>
    <row r="70" spans="1:10" s="573" customFormat="1" ht="6" customHeight="1">
      <c r="A70" s="559"/>
      <c r="B70" s="537"/>
      <c r="C70" s="537"/>
      <c r="D70" s="537"/>
      <c r="E70" s="537"/>
      <c r="F70" s="537"/>
      <c r="G70" s="537"/>
      <c r="H70" s="531"/>
      <c r="I70" s="531"/>
      <c r="J70" s="531"/>
    </row>
    <row r="71" spans="1:10" s="573" customFormat="1" ht="12.75">
      <c r="A71" s="530" t="s">
        <v>447</v>
      </c>
      <c r="B71" s="537"/>
      <c r="C71" s="537"/>
      <c r="D71" s="537"/>
      <c r="E71" s="537"/>
      <c r="F71" s="537"/>
      <c r="G71" s="537"/>
      <c r="H71" s="531"/>
      <c r="I71" s="531"/>
      <c r="J71" s="531"/>
    </row>
    <row r="72" spans="1:10" s="573" customFormat="1" ht="24" customHeight="1">
      <c r="A72" s="561" t="s">
        <v>561</v>
      </c>
      <c r="B72" s="562"/>
      <c r="C72" s="562"/>
      <c r="D72" s="537">
        <v>0</v>
      </c>
      <c r="E72" s="562"/>
      <c r="F72" s="562"/>
      <c r="G72" s="562"/>
      <c r="H72" s="535">
        <f>SUM(B72:G72)</f>
        <v>0</v>
      </c>
      <c r="I72" s="535"/>
      <c r="J72" s="535">
        <f>SUM(H72:I72)</f>
        <v>0</v>
      </c>
    </row>
    <row r="73" spans="1:10" s="573" customFormat="1" ht="29.25" customHeight="1">
      <c r="A73" s="561" t="s">
        <v>533</v>
      </c>
      <c r="B73" s="562"/>
      <c r="C73" s="562"/>
      <c r="D73" s="537">
        <v>3</v>
      </c>
      <c r="E73" s="562"/>
      <c r="F73" s="562"/>
      <c r="G73" s="562"/>
      <c r="H73" s="535">
        <f>SUM(B73:G73)</f>
        <v>3</v>
      </c>
      <c r="I73" s="535"/>
      <c r="J73" s="535">
        <f>SUM(H73:I73)</f>
        <v>3</v>
      </c>
    </row>
    <row r="74" spans="1:10" s="573" customFormat="1" ht="12.75">
      <c r="A74" s="565" t="s">
        <v>164</v>
      </c>
      <c r="B74" s="566"/>
      <c r="C74" s="566">
        <f aca="true" t="shared" si="4" ref="C74:J74">SUM(C60:C73)</f>
        <v>6</v>
      </c>
      <c r="D74" s="566">
        <f t="shared" si="4"/>
        <v>264</v>
      </c>
      <c r="E74" s="566">
        <f t="shared" si="4"/>
        <v>333</v>
      </c>
      <c r="F74" s="566">
        <f t="shared" si="4"/>
        <v>105</v>
      </c>
      <c r="G74" s="566">
        <f t="shared" si="4"/>
        <v>-3</v>
      </c>
      <c r="H74" s="557">
        <f t="shared" si="4"/>
        <v>705</v>
      </c>
      <c r="I74" s="557">
        <f t="shared" si="4"/>
        <v>35</v>
      </c>
      <c r="J74" s="557">
        <f t="shared" si="4"/>
        <v>740</v>
      </c>
    </row>
    <row r="75" spans="1:11" s="573" customFormat="1" ht="12.75">
      <c r="A75" s="567"/>
      <c r="B75" s="568"/>
      <c r="C75" s="568"/>
      <c r="D75" s="568"/>
      <c r="E75" s="568"/>
      <c r="F75" s="568"/>
      <c r="G75" s="568"/>
      <c r="H75" s="554"/>
      <c r="I75" s="554"/>
      <c r="J75" s="554"/>
      <c r="K75" s="567"/>
    </row>
    <row r="76" spans="1:10" s="573" customFormat="1" ht="12.75">
      <c r="A76" s="559" t="s">
        <v>167</v>
      </c>
      <c r="B76" s="548">
        <v>119</v>
      </c>
      <c r="C76" s="548">
        <v>1558</v>
      </c>
      <c r="D76" s="548">
        <v>2972</v>
      </c>
      <c r="E76" s="548">
        <v>-160</v>
      </c>
      <c r="F76" s="548"/>
      <c r="G76" s="548"/>
      <c r="H76" s="546">
        <v>4489</v>
      </c>
      <c r="I76" s="546">
        <v>137</v>
      </c>
      <c r="J76" s="535">
        <f>SUM(H76:I76)</f>
        <v>4626</v>
      </c>
    </row>
    <row r="77" spans="1:10" s="573" customFormat="1" ht="24.75" customHeight="1" thickBot="1">
      <c r="A77" s="569" t="s">
        <v>582</v>
      </c>
      <c r="B77" s="570">
        <f aca="true" t="shared" si="5" ref="B77:H77">B74+B76</f>
        <v>119</v>
      </c>
      <c r="C77" s="570">
        <f t="shared" si="5"/>
        <v>1564</v>
      </c>
      <c r="D77" s="570">
        <f t="shared" si="5"/>
        <v>3236</v>
      </c>
      <c r="E77" s="570">
        <f t="shared" si="5"/>
        <v>173</v>
      </c>
      <c r="F77" s="570">
        <f t="shared" si="5"/>
        <v>105</v>
      </c>
      <c r="G77" s="570">
        <f t="shared" si="5"/>
        <v>-3</v>
      </c>
      <c r="H77" s="571">
        <f t="shared" si="5"/>
        <v>5194</v>
      </c>
      <c r="I77" s="571">
        <v>172</v>
      </c>
      <c r="J77" s="571">
        <f>SUM(H77:I77)</f>
        <v>5366</v>
      </c>
    </row>
  </sheetData>
  <mergeCells count="2">
    <mergeCell ref="B43:J43"/>
    <mergeCell ref="B6:J6"/>
  </mergeCells>
  <printOptions horizontalCentered="1"/>
  <pageMargins left="0.5905511811023623" right="0.5905511811023623" top="0.3937007874015748" bottom="0.3937007874015748" header="0.1968503937007874" footer="0.1968503937007874"/>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p0543535</dc:creator>
  <cp:keywords/>
  <dc:description/>
  <cp:lastModifiedBy>romy.boettger</cp:lastModifiedBy>
  <cp:lastPrinted>2007-03-14T20:07:57Z</cp:lastPrinted>
  <dcterms:created xsi:type="dcterms:W3CDTF">2005-07-12T15:32:31Z</dcterms:created>
  <dcterms:modified xsi:type="dcterms:W3CDTF">2007-03-15T12:30:43Z</dcterms:modified>
  <cp:category/>
  <cp:version/>
  <cp:contentType/>
  <cp:contentStatus/>
</cp:coreProperties>
</file>