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1310" windowHeight="8340" tabRatio="587" activeTab="0"/>
  </bookViews>
  <sheets>
    <sheet name="Summary" sheetId="1" r:id="rId1"/>
    <sheet name="APConsolP&amp;L" sheetId="2" r:id="rId2"/>
    <sheet name="NewBus" sheetId="3" r:id="rId3"/>
    <sheet name="APOpProfit" sheetId="4" r:id="rId4"/>
    <sheet name="APBalSheet" sheetId="5" r:id="rId5"/>
    <sheet name="AP Assumps" sheetId="6" r:id="rId6"/>
    <sheet name="APNotes" sheetId="7" r:id="rId7"/>
    <sheet name="MSBConsolP&amp;l" sheetId="8" r:id="rId8"/>
    <sheet name="MSBOpProfit" sheetId="9" r:id="rId9"/>
    <sheet name="MSBBalSheet" sheetId="10" r:id="rId10"/>
    <sheet name="MSBCashFlow" sheetId="11" r:id="rId11"/>
    <sheet name="MSB Notes" sheetId="12" r:id="rId12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5">'AP Assumps'!$A$1:$L$52</definedName>
    <definedName name="_xlnm.Print_Area" localSheetId="4">'APBalSheet'!$A$1:$L$43</definedName>
    <definedName name="_xlnm.Print_Area" localSheetId="1">'APConsolP&amp;L'!$A$1:$L$46</definedName>
    <definedName name="_xlnm.Print_Area" localSheetId="6">'APNotes'!$A$1:$K$28</definedName>
    <definedName name="_xlnm.Print_Area" localSheetId="3">'APOpProfit'!$A$1:$N$52</definedName>
    <definedName name="_xlnm.Print_Area" localSheetId="11">'MSB Notes'!$A$1:$N$56</definedName>
    <definedName name="_xlnm.Print_Area" localSheetId="9">'MSBBalSheet'!$A$1:$N$49</definedName>
    <definedName name="_xlnm.Print_Area" localSheetId="10">'MSBCashFlow'!$A$1:$G$55</definedName>
    <definedName name="_xlnm.Print_Area" localSheetId="7">'MSBConsolP&amp;l'!$A$1:$L$46</definedName>
    <definedName name="_xlnm.Print_Area" localSheetId="8">'MSBOpProfit'!$A$1:$L$33</definedName>
    <definedName name="_xlnm.Print_Area" localSheetId="2">'NewBus'!$A$1:$G$62</definedName>
    <definedName name="_xlnm.Print_Area" localSheetId="0">'Summary'!$A$1:$N$51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1" hidden="1">'APConsolP&amp;L'!#REF!</definedName>
    <definedName name="Z_FB6D2541_14AF_11D2_A7E7_0000F65A714E_.wvu.PrintArea" localSheetId="4" hidden="1">'APBalSheet'!$A:$XFD</definedName>
    <definedName name="Z_FB6D2541_14AF_11D2_A7E7_0000F65A714E_.wvu.PrintArea" localSheetId="7" hidden="1">'MSBConsolP&amp;l'!$A$1:$L$43</definedName>
    <definedName name="Z_FB6D2541_14AF_11D2_A7E7_0000F65A714E_.wvu.PrintArea" localSheetId="8" hidden="1">'MSBOpProfit'!$A$3:$L$33</definedName>
    <definedName name="Z_FB6D2541_14AF_11D2_A7E7_0000F65A714E_.wvu.PrintArea" localSheetId="0" hidden="1">'Summary'!$A$1:$N$53</definedName>
    <definedName name="Z_FB6D2541_14AF_11D2_A7E7_0000F65A714E_.wvu.Rows" localSheetId="7" hidden="1">'MSBConsolP&amp;l'!$1:$1</definedName>
  </definedNames>
  <calcPr fullCalcOnLoad="1"/>
</workbook>
</file>

<file path=xl/sharedStrings.xml><?xml version="1.0" encoding="utf-8"?>
<sst xmlns="http://schemas.openxmlformats.org/spreadsheetml/2006/main" count="600" uniqueCount="352">
  <si>
    <t xml:space="preserve">An analysis of banking business liabilities is set out below: </t>
  </si>
  <si>
    <t>Prudential Asia</t>
  </si>
  <si>
    <t>Results Analysis by Business Area</t>
  </si>
  <si>
    <t>Long-term business</t>
  </si>
  <si>
    <t>Development expenses</t>
  </si>
  <si>
    <t>Dividends</t>
  </si>
  <si>
    <t>New share capital subscribed</t>
  </si>
  <si>
    <t>Exchange movements</t>
  </si>
  <si>
    <t>Tax</t>
  </si>
  <si>
    <t>Average number of shares</t>
  </si>
  <si>
    <t>Total</t>
  </si>
  <si>
    <t>New business</t>
  </si>
  <si>
    <t>Business in force</t>
  </si>
  <si>
    <t>Summarised Consolidated Balance Sheet</t>
  </si>
  <si>
    <t>Equities</t>
  </si>
  <si>
    <t>Fixed income securities</t>
  </si>
  <si>
    <t>Properties</t>
  </si>
  <si>
    <t>Deposits with credit institutions</t>
  </si>
  <si>
    <t>Assets held to cover linked liabilities</t>
  </si>
  <si>
    <t>Total net assets</t>
  </si>
  <si>
    <t>Share capital</t>
  </si>
  <si>
    <t>Share premium</t>
  </si>
  <si>
    <t xml:space="preserve">Statutory basis retained profit </t>
  </si>
  <si>
    <t>Comprising:</t>
  </si>
  <si>
    <t>Short-term fluctuations in investment returns</t>
  </si>
  <si>
    <t>Amortisation of goodwill</t>
  </si>
  <si>
    <t>Goodwill</t>
  </si>
  <si>
    <t>Adjustment for amortisation of goodwill</t>
  </si>
  <si>
    <t>Long-term business and investment products</t>
  </si>
  <si>
    <t>Investment return and other income</t>
  </si>
  <si>
    <t>Banking business assets</t>
  </si>
  <si>
    <t>Results Summary</t>
  </si>
  <si>
    <t>M&amp;G</t>
  </si>
  <si>
    <t>Egg</t>
  </si>
  <si>
    <t>Prudential Europe</t>
  </si>
  <si>
    <t>Broker dealer and fund management</t>
  </si>
  <si>
    <t>Basic Earnings Per Share</t>
  </si>
  <si>
    <t>Dividend Per Share</t>
  </si>
  <si>
    <t>Movement in Shareholders' Capital and Reserves</t>
  </si>
  <si>
    <t>Jackson National Life</t>
  </si>
  <si>
    <t>Deferred acquisition costs</t>
  </si>
  <si>
    <t>Dividend payable</t>
  </si>
  <si>
    <t>Minority interests</t>
  </si>
  <si>
    <t>2001 £m</t>
  </si>
  <si>
    <t>UK Insurance Operations</t>
  </si>
  <si>
    <t>UK Operations</t>
  </si>
  <si>
    <t>Summarised Consolidated Profit and Loss Account</t>
  </si>
  <si>
    <t>Group Total</t>
  </si>
  <si>
    <t>Banking deposit balances</t>
  </si>
  <si>
    <t>US Operations</t>
  </si>
  <si>
    <t>Other Income and Expenditure</t>
  </si>
  <si>
    <t>STATUTORY BASIS RESULTS</t>
  </si>
  <si>
    <t xml:space="preserve">Other Income and Expenditure </t>
  </si>
  <si>
    <t>Other operating results</t>
  </si>
  <si>
    <t>Investments in respect of non-linked business:</t>
  </si>
  <si>
    <t>Other investments (principally mortgages and loans)</t>
  </si>
  <si>
    <t>Shareholders' Capital and Reserves</t>
  </si>
  <si>
    <t>ACHIEVED PROFITS BASIS RESULTS</t>
  </si>
  <si>
    <t xml:space="preserve">Business in force </t>
  </si>
  <si>
    <t xml:space="preserve">Long-term business </t>
  </si>
  <si>
    <t>Comprising</t>
  </si>
  <si>
    <t>Shareholders' funds</t>
  </si>
  <si>
    <t>Interest payable on core structural borrowings of shareholder financed operations</t>
  </si>
  <si>
    <t>Operating profit before amortisation of goodwill and exceptional items</t>
  </si>
  <si>
    <t>Statutory Basis Results</t>
  </si>
  <si>
    <t xml:space="preserve">UK Operations </t>
  </si>
  <si>
    <t xml:space="preserve">Prudential Asia </t>
  </si>
  <si>
    <t xml:space="preserve">Development expenses </t>
  </si>
  <si>
    <t>Analysed as profits (losses) from:</t>
  </si>
  <si>
    <t>Merger break fee (net of related expenses)</t>
  </si>
  <si>
    <t>Adjustment for post-tax merger break fee (net of related expenses)</t>
  </si>
  <si>
    <t xml:space="preserve">Prudential Europe </t>
  </si>
  <si>
    <t>UK re-engineering costs</t>
  </si>
  <si>
    <t xml:space="preserve">UK re-engineering costs </t>
  </si>
  <si>
    <t>(1)</t>
  </si>
  <si>
    <t>2002 £m</t>
  </si>
  <si>
    <t>41.9p</t>
  </si>
  <si>
    <t>£8.15bn</t>
  </si>
  <si>
    <t>23.3p</t>
  </si>
  <si>
    <t>25.4p</t>
  </si>
  <si>
    <t>£163bn</t>
  </si>
  <si>
    <t>£6.5bn</t>
  </si>
  <si>
    <t>Adjustment for post-tax effect of change in economic assumptions</t>
  </si>
  <si>
    <t>Group Head Office</t>
  </si>
  <si>
    <t>Asia Regional Head Office</t>
  </si>
  <si>
    <t>Deferred tax</t>
  </si>
  <si>
    <t>Fund for future appropriations</t>
  </si>
  <si>
    <t>UK equities</t>
  </si>
  <si>
    <t>Overseas equities</t>
  </si>
  <si>
    <t>7.5% to 7.8%</t>
  </si>
  <si>
    <t>Property</t>
  </si>
  <si>
    <t>Gilts</t>
  </si>
  <si>
    <t>Corporate bonds</t>
  </si>
  <si>
    <t>PAC with-profits fund assets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</si>
  <si>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</si>
  <si>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</si>
  <si>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</si>
  <si>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</si>
  <si>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>Expected long-term spread between earned rate and rate credited to policyholders</t>
  </si>
  <si>
    <t xml:space="preserve">Prudential Asia  </t>
  </si>
  <si>
    <t>Weighted expected long-term rate of inflation</t>
  </si>
  <si>
    <t xml:space="preserve">Weighted risk discount rate </t>
  </si>
  <si>
    <t>Continuing operations</t>
  </si>
  <si>
    <t>1,978m</t>
  </si>
  <si>
    <t>Achieved Profits Basis Results</t>
  </si>
  <si>
    <t>Operating profit from continuing operations</t>
  </si>
  <si>
    <t>Discontinued UK general business operations</t>
  </si>
  <si>
    <t xml:space="preserve">-  </t>
  </si>
  <si>
    <t>Profit on sale of UK general business operations</t>
  </si>
  <si>
    <t>Operating earnings per share</t>
  </si>
  <si>
    <t>Effect of change in economic assumptions</t>
  </si>
  <si>
    <t>Insurance Operations:</t>
  </si>
  <si>
    <t>Corporate expenditure:</t>
  </si>
  <si>
    <t>Operating profit from continuing operations before amortisation of</t>
  </si>
  <si>
    <t>goodwill and exceptional items</t>
  </si>
  <si>
    <t xml:space="preserve">UK Operations: </t>
  </si>
  <si>
    <t>Other operations (including central goodwill and borrowings)</t>
  </si>
  <si>
    <t>(2)</t>
  </si>
  <si>
    <t>(3)</t>
  </si>
  <si>
    <t>(4)</t>
  </si>
  <si>
    <t>(5)</t>
  </si>
  <si>
    <t>Adjustment for post-tax profit on sale of UK general business operations</t>
  </si>
  <si>
    <t>Operating Profit before Amortisation of Goodwill and Exceptional Items</t>
  </si>
  <si>
    <t xml:space="preserve">The key economic assumptions are set out below: </t>
  </si>
  <si>
    <t>Pre-tax expected long-term nominal rate of investment return:</t>
  </si>
  <si>
    <t>Post-tax expected long-term nominal rate of return:</t>
  </si>
  <si>
    <t>US Operations (Jackson National Life)</t>
  </si>
  <si>
    <t xml:space="preserve">Weighted pre-tax expected long-term nominal rate of investment return </t>
  </si>
  <si>
    <t>Operating profit before amortisation of goodwill and exceptional items:</t>
  </si>
  <si>
    <t>Profit on ordinary activities before tax (including actual investment returns)</t>
  </si>
  <si>
    <t>Individual pensions</t>
  </si>
  <si>
    <t>Corporate pensions</t>
  </si>
  <si>
    <t>Life</t>
  </si>
  <si>
    <t>Department of Social Security rebate business</t>
  </si>
  <si>
    <t>Fixed annuities</t>
  </si>
  <si>
    <t>Variable annuities</t>
  </si>
  <si>
    <t>Guaranteed Investment Contracts</t>
  </si>
  <si>
    <t>Basis of Preparation of Results</t>
  </si>
  <si>
    <t>Intermediated distribution</t>
  </si>
  <si>
    <t>Direct distribution</t>
  </si>
  <si>
    <t>Closed Direct Sales Force distribution</t>
  </si>
  <si>
    <t>TOTAL INSURANCE AND INVESTMENT NEW BUSINESS</t>
  </si>
  <si>
    <t>Redemptions</t>
  </si>
  <si>
    <t xml:space="preserve">The Prudential Asia weighted economic assumptions have been determined by weighting each country's assumptions </t>
  </si>
  <si>
    <t>Other Income and Expenditure (including development expenses)</t>
  </si>
  <si>
    <t>Insurance and Investment Funds under Management</t>
  </si>
  <si>
    <t xml:space="preserve">Banking Deposit Balances under Management </t>
  </si>
  <si>
    <t>Debt securities issued and other liabilities</t>
  </si>
  <si>
    <t xml:space="preserve">             -</t>
  </si>
  <si>
    <t>Total UK Insurance Operations</t>
  </si>
  <si>
    <t>FUM</t>
  </si>
  <si>
    <t>Market</t>
  </si>
  <si>
    <t>Movements</t>
  </si>
  <si>
    <t>Prudential Asia and Prudential Europe development expenses</t>
  </si>
  <si>
    <t>Investment Products - Funds Under Management (FUM)</t>
  </si>
  <si>
    <t>(applying the rates listed above to the investments held by the fund)</t>
  </si>
  <si>
    <t>Equity linked indexed annuities</t>
  </si>
  <si>
    <t xml:space="preserve">1 Jan 2002 </t>
  </si>
  <si>
    <t>£m</t>
  </si>
  <si>
    <t xml:space="preserve">ACHIEVED PROFITS BASIS RESULTS </t>
  </si>
  <si>
    <t>GIC - Medium Term Notes</t>
  </si>
  <si>
    <t>and Other</t>
  </si>
  <si>
    <t>PRUDENTIAL PLC 2002 UNAUDITED RESULTS</t>
  </si>
  <si>
    <t>31 December</t>
  </si>
  <si>
    <t>2002</t>
  </si>
  <si>
    <t>Inflows</t>
  </si>
  <si>
    <t>Gross</t>
  </si>
  <si>
    <t>Annual Premium Equivalents</t>
  </si>
  <si>
    <t>Net decrease in shareholders' capital and reserves</t>
  </si>
  <si>
    <t>Shareholders' capital and reserves at beginning of year</t>
  </si>
  <si>
    <t>by reference to the Achieved Profits basis operating results for new business written in the relevant year.</t>
  </si>
  <si>
    <t>Notes on the Unaudited Achieved Profits Basis Results</t>
  </si>
  <si>
    <t xml:space="preserve">An analysis of long-term business gross premiums written is set out below: </t>
  </si>
  <si>
    <t>Profit for the year before minority interests</t>
  </si>
  <si>
    <t>Profit for the year after minority interests</t>
  </si>
  <si>
    <t>Shareholders' capital and reserves at end of year</t>
  </si>
  <si>
    <t>Notes on the Unaudited Statutory Basis Results</t>
  </si>
  <si>
    <t>Insurance Products and Investment Products</t>
  </si>
  <si>
    <t>The achieved profits basis results have been prepared in accordance with the guidance issued by the Association of British</t>
  </si>
  <si>
    <t>unqualified review report from the auditors.</t>
  </si>
  <si>
    <t xml:space="preserve">      Insurance Products</t>
  </si>
  <si>
    <t xml:space="preserve">       Total</t>
  </si>
  <si>
    <t xml:space="preserve">         Investment Products</t>
  </si>
  <si>
    <t xml:space="preserve">     Single</t>
  </si>
  <si>
    <t xml:space="preserve">     Regular</t>
  </si>
  <si>
    <t>Insurers in December 2001 "Supplementary Reporting for long-term insurance business (the achieved profits method)".</t>
  </si>
  <si>
    <t xml:space="preserve">         (11.0)p</t>
  </si>
  <si>
    <t>15.8p</t>
  </si>
  <si>
    <t>Individual annuities</t>
  </si>
  <si>
    <t xml:space="preserve">Individual annuities </t>
  </si>
  <si>
    <t>Bulk annuities</t>
  </si>
  <si>
    <t>Based on profit for the year after minority interests of £449m (£389m)</t>
  </si>
  <si>
    <t>1,988m</t>
  </si>
  <si>
    <t>Retained loss for the year</t>
  </si>
  <si>
    <t>£7.2bn</t>
  </si>
  <si>
    <t>Loss on ordinary activities before tax</t>
  </si>
  <si>
    <t>£8.7bn</t>
  </si>
  <si>
    <t>Loss on ordinary activities before tax (including actual investment returns)</t>
  </si>
  <si>
    <t>Loss for the year before minority interests</t>
  </si>
  <si>
    <t>Loss for the year after minority interests</t>
  </si>
  <si>
    <t>Based on loss for the year after minority interests of £(145)m (£(217)m)</t>
  </si>
  <si>
    <t>Annual Premium Equivalents are calculated as the aggregate of regular new business premiums and one tenth of single new business premiums.</t>
  </si>
  <si>
    <t>Other borrowings</t>
  </si>
  <si>
    <t>Other net assets</t>
  </si>
  <si>
    <t xml:space="preserve">Based on operating profit after tax and related minority interests before </t>
  </si>
  <si>
    <t>amortisation of goodwill and exceptional items of £314m (£460m)</t>
  </si>
  <si>
    <t xml:space="preserve">Adjustment from post-tax long-term investment returns to post-tax actual </t>
  </si>
  <si>
    <t>investment returns (after related minority interests)</t>
  </si>
  <si>
    <t>and exceptional items</t>
  </si>
  <si>
    <t>Operating profit from continuing operations before amortisation of goodwill</t>
  </si>
  <si>
    <t xml:space="preserve">         (7.3)p</t>
  </si>
  <si>
    <t>Acquisitions</t>
  </si>
  <si>
    <t>(4.9)p</t>
  </si>
  <si>
    <t>(4.8)p</t>
  </si>
  <si>
    <t>(48.9)p</t>
  </si>
  <si>
    <t>(16.0)p</t>
  </si>
  <si>
    <t>(5.5)p</t>
  </si>
  <si>
    <t>(15.6)p</t>
  </si>
  <si>
    <t xml:space="preserve">          -</t>
  </si>
  <si>
    <t xml:space="preserve">              -  </t>
  </si>
  <si>
    <t>£155bn</t>
  </si>
  <si>
    <t>Based on operating profit after tax and related minority interests before</t>
  </si>
  <si>
    <r>
      <t>amortisation of goodwill and exceptional items of £851m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(£828m)</t>
    </r>
  </si>
  <si>
    <t>(48.0)p</t>
  </si>
  <si>
    <t>(14.4)p</t>
  </si>
  <si>
    <t>US 10 year treasury bond rate at 31 December 2002 (2001)</t>
  </si>
  <si>
    <t>Risk margin included within the risk discount rate</t>
  </si>
  <si>
    <t>Investment products</t>
  </si>
  <si>
    <t>Debenture loans</t>
  </si>
  <si>
    <t>Obligations of Jackson National Life under funding and stocklending arrangements</t>
  </si>
  <si>
    <t xml:space="preserve">Shareholders' capital and reserves </t>
  </si>
  <si>
    <t>Insurance technical provisions (net of reinsurers' share):</t>
  </si>
  <si>
    <t>Less shareholders' accrued interest in the long-term business</t>
  </si>
  <si>
    <t>Achieved profits basis net assets</t>
  </si>
  <si>
    <t>Additional achieved profits basis retained profit</t>
  </si>
  <si>
    <t xml:space="preserve">Achieved profits basis capital and reserves </t>
  </si>
  <si>
    <t>Operations</t>
  </si>
  <si>
    <t>Servicing of finance</t>
  </si>
  <si>
    <t>Acquisitions, disposals and similar items</t>
  </si>
  <si>
    <t>Acquisition of subsidiary undertakings</t>
  </si>
  <si>
    <t>Merger break fee received</t>
  </si>
  <si>
    <t>Net cash inflow from acquisitions, disposals and similar items</t>
  </si>
  <si>
    <t>Equity dividends</t>
  </si>
  <si>
    <t>Equity dividends paid</t>
  </si>
  <si>
    <t>Net cash outflow before financing</t>
  </si>
  <si>
    <t>Financing</t>
  </si>
  <si>
    <t>42.8p</t>
  </si>
  <si>
    <t xml:space="preserve">Profit on ordinary activities before tax </t>
  </si>
  <si>
    <t>£3.7bn</t>
  </si>
  <si>
    <t>£3.95bn</t>
  </si>
  <si>
    <t xml:space="preserve">Insurance Products - New Business Premiums </t>
  </si>
  <si>
    <t>An analysis of borrowings is set out below:</t>
  </si>
  <si>
    <t xml:space="preserve"> 2002 £m</t>
  </si>
  <si>
    <t>Non-recourse borrowings of investment subsidiaries managed by PPM America</t>
  </si>
  <si>
    <t>Obligations of Jackson National Life under sale and repurchase agreements</t>
  </si>
  <si>
    <t>Interest paid</t>
  </si>
  <si>
    <t>Net cash inflow from:</t>
  </si>
  <si>
    <t>Issue of borrowings</t>
  </si>
  <si>
    <t>Net cash (outflow) inflow from financing</t>
  </si>
  <si>
    <t>Net cash (outflow) inflow for the year</t>
  </si>
  <si>
    <t>The net cash (outflow) inflow was (financed) invested as follows:</t>
  </si>
  <si>
    <t>Net (sales) purchases of portfolio investments</t>
  </si>
  <si>
    <t>Increase (decrease) in cash and short-term deposits, net of overdrafts</t>
  </si>
  <si>
    <t>Operating profit before amortisation of goodwill</t>
  </si>
  <si>
    <t xml:space="preserve">Adjustments for non-cash items: </t>
  </si>
  <si>
    <t>Tax on long-term business profits</t>
  </si>
  <si>
    <t>Increase in net banking assets</t>
  </si>
  <si>
    <t>Other items</t>
  </si>
  <si>
    <t>Operating profit includes investment returns at the expected long-term rate of return but excludes amortisation of goodwill</t>
  </si>
  <si>
    <t>and the profit on sale of UK general business operations.  The directors believe that operating profit, as adjusted for these</t>
  </si>
  <si>
    <t>items, better reflects underlying performance.  Profit on ordinary activities includes these items together with actual</t>
  </si>
  <si>
    <t>investment returns. This basis of presentation has been adopted consistently throughout the Preliminary Announcement.</t>
  </si>
  <si>
    <t>Less insurance funds:</t>
  </si>
  <si>
    <t>Technical provisions (net of reinsurers' share)</t>
  </si>
  <si>
    <t>An exception to this general rule is that for countries where long-term fixed income markets are underdeveloped,</t>
  </si>
  <si>
    <t>investment return assumptions and risk discount rates are based on an assessment of long-term economic conditions.</t>
  </si>
  <si>
    <t>Except for the countries listed above, this basis is appropriate for the Group's Asian operations.</t>
  </si>
  <si>
    <t>Under this guidance, the basis for setting long-term expected rates of return on investments and risk discount rates are,</t>
  </si>
  <si>
    <t>for most countries, set by reference to period end rates of return on fixed income securities.  This "active" basis of</t>
  </si>
  <si>
    <t>assumption setting has been applied in preparing the results of the Group's UK, US, and European long-term business</t>
  </si>
  <si>
    <t>operations.  For the Group's Asian operations, the active basis is appropriate for business written in Japan and Korea</t>
  </si>
  <si>
    <t>and for US dollar denominated business written in Hong Kong.</t>
  </si>
  <si>
    <t>Total assets less liabilities, excluding insurance funds</t>
  </si>
  <si>
    <t xml:space="preserve">The achieved profits basis results are unaudited.  The results for 2001 have been derived from the achieved </t>
  </si>
  <si>
    <t xml:space="preserve">profits basis supplement to the Company's statutory accounts for that year.  The supplement included an </t>
  </si>
  <si>
    <t>Under the achieved profits basis, the operating profit from new business represents the profitability of new</t>
  </si>
  <si>
    <t>long-term insurance business written in the year and the operating profit from business in force represents</t>
  </si>
  <si>
    <t>the profitability of business in force at the start of the year with, for Asia, the statutory basis results of</t>
  </si>
  <si>
    <t xml:space="preserve">The Company completed the transfer of its UK general business operations to Winterthur and the Churchill </t>
  </si>
  <si>
    <t>The proportion of surplus allocated to shareholders from the UK with-profits business has been based on</t>
  </si>
  <si>
    <t xml:space="preserve">the with-profits fund over the lifetime of the business in force.                                                                                                                                                   </t>
  </si>
  <si>
    <t>Group, its subsidiary, on 4 January 2002 for a consideration of £353m.  After allowing for the costs of sale</t>
  </si>
  <si>
    <t xml:space="preserve">and other related items, the profit on sale was £355m before tax.                                                                                                                                                                                        </t>
  </si>
  <si>
    <t>close of business on 21 March 2003.  A scrip dividend alternative will be offered to shareholders.  The total</t>
  </si>
  <si>
    <t>share and the total cost of the dividend declared in respect of 2002 is £519m.</t>
  </si>
  <si>
    <t>Debenture loans (note 4)</t>
  </si>
  <si>
    <t>Other borrowings (note 4)</t>
  </si>
  <si>
    <t>Banking business liabilities  (note 5)</t>
  </si>
  <si>
    <t>The statutory basis results for 2002 are unaudited.  The results for 2002 have been prepared using the same</t>
  </si>
  <si>
    <t>accounting policies as were used in the 2001 statutory accounts.  The results for 2001 have been derived from</t>
  </si>
  <si>
    <t>those accounts.  The auditors have reported on the 2001 statutory accounts and the accounts have been</t>
  </si>
  <si>
    <t>section 237 (2) or (3) of the Companies Act 1985.</t>
  </si>
  <si>
    <t>The statutory tax charge of £44m (£21m) comprises £71m (£63m) UK tax and £27m credit (£42m credit) for overseas tax.</t>
  </si>
  <si>
    <t>Net core structural borrowings of shareholder financed operations</t>
  </si>
  <si>
    <t>Add back holding company cash and short-term investments</t>
  </si>
  <si>
    <t>Commercial paper and other borrowings to support short-term fixed</t>
  </si>
  <si>
    <t>income securities reinvestment programme</t>
  </si>
  <si>
    <t>Other borrowings of shareholder financed operations</t>
  </si>
  <si>
    <t>The Prudential Assurance Company Limited long-term business with-profits fund.</t>
  </si>
  <si>
    <t>Debenture loans and other long-term borrowings</t>
  </si>
  <si>
    <t>* Represented by:</t>
  </si>
  <si>
    <t>Short-term commercial paper borrowings</t>
  </si>
  <si>
    <t>FRS1 Consolidated Cash Flow Statement</t>
  </si>
  <si>
    <t>Tax received (paid)</t>
  </si>
  <si>
    <t>Disposal of UK general business operations</t>
  </si>
  <si>
    <t>Issues of ordinary share capital</t>
  </si>
  <si>
    <t>Amounts retained by and invested in long-term business operations</t>
  </si>
  <si>
    <t>Net cash inflow from operating activities (as shown above)</t>
  </si>
  <si>
    <t>borrowings of investment subsidiaries managed by PPM America and structural borrowings of Egg.  Interest payable on long-term</t>
  </si>
  <si>
    <t>business borrowings and other trading activities has been excluded from this adjustment.</t>
  </si>
  <si>
    <t>Gross premiums written:</t>
  </si>
  <si>
    <t>written in 2002 were reinsured to Winterthur.</t>
  </si>
  <si>
    <t>non-insurance operations.  These results are combined with the statutory basis results of the Group's other</t>
  </si>
  <si>
    <t>operations including banking, mutual funds and other non-insurance investment management business.</t>
  </si>
  <si>
    <t>In the directors' opinion, the achieved profits basis provides a more realistic reflection of the performance</t>
  </si>
  <si>
    <t>of the Group's long-term business operations than results under the statutory basis.</t>
  </si>
  <si>
    <t>the present level of 10%.  Future bonus rates have been set at levels which would fully utilise the assets of</t>
  </si>
  <si>
    <t>Long-term business (note 2)</t>
  </si>
  <si>
    <t>General business*</t>
  </si>
  <si>
    <t>Tax (note 3)</t>
  </si>
  <si>
    <t>* Following the sale of the UK general business operations to Winterthur, all general business gross premiums</t>
  </si>
  <si>
    <t>Net cash inflow from operating activities#</t>
  </si>
  <si>
    <t>Movement on credit facility utilised by investment subsidiaries managed by PPM America*</t>
  </si>
  <si>
    <t>In accordance with FRS 1, this statement shows only the cash flows of general business and shareholders' funds.</t>
  </si>
  <si>
    <t>* The holders of the credit facility utilised by these investment subsidiaries do not have recourse beyond the assets of these subsidiaries.</t>
  </si>
  <si>
    <t># The reconciliation from statutory basis operating profit to net cash inflow from operating activities is set out below:</t>
  </si>
  <si>
    <t>Add back interest charged to operating profit^</t>
  </si>
  <si>
    <t>^ This adjustment comprises interest payable on core structural borrowings, commercial paper and other borrowings, non-recourse</t>
  </si>
  <si>
    <t>delivered to the Registrar of Companies. The auditors report was not qualified and did not contain a statement under</t>
  </si>
  <si>
    <t>Core structural borrowings of shareholder financed operations*</t>
  </si>
  <si>
    <t>Egg debenture loans</t>
  </si>
  <si>
    <t>Scottish Amicable Finance debenture loan#</t>
  </si>
  <si>
    <t>This total is recorded in the statutory basis summarised consolidated balance sheet as:</t>
  </si>
  <si>
    <t># Scottish Amicable Finance is a subsidiary of the Scottish Amicable Insurance Fund of</t>
  </si>
  <si>
    <t>26.0p</t>
  </si>
  <si>
    <t>7.0% to 7.8%</t>
  </si>
  <si>
    <t>The final dividend of 17.1p per share will be paid on 28 May 2003 to shareholders on the register at the</t>
  </si>
  <si>
    <t>dividend for the year, including the interim dividend of 8.9p per share paid in 2002, amounts to 26.0p per</t>
  </si>
  <si>
    <t>17.2p</t>
  </si>
  <si>
    <t>22.6p</t>
  </si>
  <si>
    <t>16.8p</t>
  </si>
  <si>
    <t>19.7p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</si>
</sst>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72" formatCode="General_)"/>
    <numFmt numFmtId="179" formatCode="0.0\p;\(0.0\p\)"/>
    <numFmt numFmtId="181" formatCode="0.0"/>
    <numFmt numFmtId="184" formatCode="_-* #,##0.0_-;\-* #,##0.0_-;_-* &quot;-&quot;??_-;_-@_-"/>
    <numFmt numFmtId="185" formatCode="_-* #,##0_-;\-* #,##0_-;_-* &quot;-&quot;??_-;_-@_-"/>
    <numFmt numFmtId="189" formatCode="_-* #,##0_-;\(#,##0\);_-* &quot;-&quot;_-;\-@_-"/>
    <numFmt numFmtId="190" formatCode="_-* #,##0_-;\(#,##0\);_-* &quot;-&quot;_-"/>
    <numFmt numFmtId="191" formatCode="#,##0\ ;\(#,##0\)"/>
    <numFmt numFmtId="194" formatCode="#,##0\ ;[Red]\(#,##0\)"/>
    <numFmt numFmtId="195" formatCode="#,##0;\(#,##0\)"/>
    <numFmt numFmtId="197" formatCode="#,##0;\-#,##0;&quot;-    &quot;"/>
    <numFmt numFmtId="219" formatCode="0.0%"/>
    <numFmt numFmtId="224" formatCode="#,##0;\(#,##0\);&quot;-    &quot;"/>
  </numFmts>
  <fonts count="21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6"/>
      <name val="Arial"/>
      <family val="2"/>
    </font>
    <font>
      <sz val="14"/>
      <name val="Antique Olive"/>
      <family val="2"/>
    </font>
    <font>
      <b/>
      <u val="single"/>
      <sz val="14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sz val="2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172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72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72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right"/>
    </xf>
    <xf numFmtId="190" fontId="5" fillId="0" borderId="0" xfId="0" applyNumberFormat="1" applyFont="1" applyAlignment="1">
      <alignment/>
    </xf>
    <xf numFmtId="190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190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90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/>
    </xf>
    <xf numFmtId="37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7" fillId="0" borderId="2" xfId="0" applyNumberFormat="1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190" fontId="5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21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right"/>
    </xf>
    <xf numFmtId="172" fontId="5" fillId="0" borderId="1" xfId="0" applyNumberFormat="1" applyFont="1" applyFill="1" applyBorder="1" applyAlignment="1" applyProtection="1">
      <alignment horizontal="right"/>
      <protection/>
    </xf>
    <xf numFmtId="172" fontId="5" fillId="0" borderId="1" xfId="0" applyNumberFormat="1" applyFont="1" applyFill="1" applyBorder="1" applyAlignment="1" applyProtection="1" quotePrefix="1">
      <alignment horizontal="right"/>
      <protection/>
    </xf>
    <xf numFmtId="172" fontId="7" fillId="0" borderId="1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184" fontId="5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7" fontId="5" fillId="0" borderId="2" xfId="0" applyNumberFormat="1" applyFont="1" applyFill="1" applyBorder="1" applyAlignment="1">
      <alignment horizontal="right"/>
    </xf>
    <xf numFmtId="184" fontId="5" fillId="0" borderId="2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5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7" fillId="0" borderId="2" xfId="0" applyNumberFormat="1" applyFont="1" applyBorder="1" applyAlignment="1" quotePrefix="1">
      <alignment horizontal="right"/>
    </xf>
    <xf numFmtId="37" fontId="7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72" fontId="7" fillId="0" borderId="2" xfId="0" applyNumberFormat="1" applyFont="1" applyBorder="1" applyAlignment="1" applyProtection="1">
      <alignment horizontal="left"/>
      <protection/>
    </xf>
    <xf numFmtId="181" fontId="7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85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72" fontId="6" fillId="0" borderId="1" xfId="0" applyNumberFormat="1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/>
    </xf>
    <xf numFmtId="37" fontId="5" fillId="0" borderId="0" xfId="0" applyNumberFormat="1" applyFont="1" applyBorder="1" applyAlignment="1" quotePrefix="1">
      <alignment horizontal="right"/>
    </xf>
    <xf numFmtId="172" fontId="7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quotePrefix="1">
      <alignment/>
    </xf>
    <xf numFmtId="16" fontId="7" fillId="0" borderId="0" xfId="0" applyNumberFormat="1" applyFont="1" applyAlignment="1" quotePrefix="1">
      <alignment horizontal="centerContinuous"/>
    </xf>
    <xf numFmtId="16" fontId="7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191" fontId="7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37" fontId="7" fillId="0" borderId="0" xfId="0" applyNumberFormat="1" applyFont="1" applyBorder="1" applyAlignment="1" applyProtection="1" quotePrefix="1">
      <alignment/>
      <protection/>
    </xf>
    <xf numFmtId="37" fontId="9" fillId="0" borderId="0" xfId="0" applyNumberFormat="1" applyFont="1" applyAlignment="1">
      <alignment/>
    </xf>
    <xf numFmtId="172" fontId="7" fillId="0" borderId="0" xfId="0" applyNumberFormat="1" applyFont="1" applyBorder="1" applyAlignment="1" applyProtection="1">
      <alignment horizontal="left"/>
      <protection/>
    </xf>
    <xf numFmtId="172" fontId="7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172" fontId="5" fillId="0" borderId="0" xfId="0" applyNumberFormat="1" applyFont="1" applyFill="1" applyAlignment="1" applyProtection="1">
      <alignment/>
      <protection/>
    </xf>
    <xf numFmtId="172" fontId="7" fillId="0" borderId="2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>
      <alignment/>
    </xf>
    <xf numFmtId="172" fontId="7" fillId="0" borderId="2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left"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2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172" fontId="6" fillId="0" borderId="1" xfId="0" applyNumberFormat="1" applyFont="1" applyBorder="1" applyAlignment="1" applyProtection="1">
      <alignment horizontal="left"/>
      <protection/>
    </xf>
    <xf numFmtId="172" fontId="6" fillId="0" borderId="2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Alignment="1">
      <alignment horizontal="centerContinuous"/>
    </xf>
    <xf numFmtId="37" fontId="5" fillId="0" borderId="0" xfId="0" applyNumberFormat="1" applyFont="1" applyAlignment="1">
      <alignment horizontal="left"/>
    </xf>
    <xf numFmtId="37" fontId="11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>
      <alignment horizontal="left"/>
    </xf>
    <xf numFmtId="37" fontId="7" fillId="0" borderId="2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/>
      <protection/>
    </xf>
    <xf numFmtId="184" fontId="5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184" fontId="5" fillId="0" borderId="0" xfId="0" applyNumberFormat="1" applyFont="1" applyBorder="1" applyAlignment="1" applyProtection="1">
      <alignment horizontal="left"/>
      <protection/>
    </xf>
    <xf numFmtId="184" fontId="5" fillId="0" borderId="2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 quotePrefix="1">
      <alignment horizontal="left"/>
    </xf>
    <xf numFmtId="1" fontId="7" fillId="0" borderId="2" xfId="0" applyNumberFormat="1" applyFont="1" applyBorder="1" applyAlignment="1">
      <alignment horizontal="right"/>
    </xf>
    <xf numFmtId="184" fontId="5" fillId="0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7" fontId="7" fillId="0" borderId="4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7" fontId="5" fillId="0" borderId="1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90" fontId="7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219" fontId="5" fillId="0" borderId="0" xfId="0" applyNumberFormat="1" applyFont="1" applyAlignment="1">
      <alignment horizontal="center"/>
    </xf>
    <xf numFmtId="219" fontId="5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91" fontId="5" fillId="0" borderId="0" xfId="0" applyNumberFormat="1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fill"/>
    </xf>
    <xf numFmtId="0" fontId="7" fillId="0" borderId="0" xfId="0" applyFont="1" applyFill="1" applyAlignment="1">
      <alignment horizontal="fill"/>
    </xf>
    <xf numFmtId="16" fontId="7" fillId="0" borderId="0" xfId="0" applyNumberFormat="1" applyFont="1" applyAlignment="1" quotePrefix="1">
      <alignment horizontal="fill"/>
    </xf>
    <xf numFmtId="0" fontId="0" fillId="0" borderId="0" xfId="0" applyAlignment="1">
      <alignment horizontal="fill"/>
    </xf>
    <xf numFmtId="37" fontId="5" fillId="0" borderId="3" xfId="0" applyNumberFormat="1" applyFont="1" applyBorder="1" applyAlignment="1" applyProtection="1">
      <alignment horizontal="left"/>
      <protection/>
    </xf>
    <xf numFmtId="190" fontId="6" fillId="0" borderId="0" xfId="0" applyNumberFormat="1" applyFont="1" applyAlignment="1">
      <alignment/>
    </xf>
    <xf numFmtId="0" fontId="14" fillId="0" borderId="0" xfId="0" applyFont="1" applyAlignment="1">
      <alignment/>
    </xf>
    <xf numFmtId="190" fontId="6" fillId="0" borderId="0" xfId="0" applyNumberFormat="1" applyFont="1" applyBorder="1" applyAlignment="1">
      <alignment/>
    </xf>
    <xf numFmtId="190" fontId="5" fillId="0" borderId="0" xfId="0" applyNumberFormat="1" applyFont="1" applyAlignment="1">
      <alignment horizontal="right"/>
    </xf>
    <xf numFmtId="190" fontId="7" fillId="0" borderId="1" xfId="0" applyNumberFormat="1" applyFont="1" applyBorder="1" applyAlignment="1">
      <alignment horizontal="right"/>
    </xf>
    <xf numFmtId="191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 quotePrefix="1">
      <alignment horizontal="fill"/>
    </xf>
    <xf numFmtId="0" fontId="15" fillId="0" borderId="0" xfId="0" applyFont="1" applyAlignment="1">
      <alignment/>
    </xf>
    <xf numFmtId="191" fontId="5" fillId="0" borderId="0" xfId="0" applyNumberFormat="1" applyFont="1" applyBorder="1" applyAlignment="1" applyProtection="1">
      <alignment horizontal="right"/>
      <protection locked="0"/>
    </xf>
    <xf numFmtId="191" fontId="5" fillId="0" borderId="2" xfId="0" applyNumberFormat="1" applyFont="1" applyBorder="1" applyAlignment="1" applyProtection="1">
      <alignment/>
      <protection locked="0"/>
    </xf>
    <xf numFmtId="191" fontId="7" fillId="0" borderId="2" xfId="0" applyNumberFormat="1" applyFont="1" applyBorder="1" applyAlignment="1">
      <alignment/>
    </xf>
    <xf numFmtId="197" fontId="13" fillId="0" borderId="0" xfId="0" applyNumberFormat="1" applyFont="1" applyBorder="1" applyAlignment="1">
      <alignment horizontal="right"/>
    </xf>
    <xf numFmtId="197" fontId="5" fillId="0" borderId="2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 applyProtection="1">
      <alignment horizontal="right"/>
      <protection/>
    </xf>
    <xf numFmtId="37" fontId="7" fillId="0" borderId="1" xfId="0" applyNumberFormat="1" applyFont="1" applyFill="1" applyBorder="1" applyAlignment="1">
      <alignment horizontal="right"/>
    </xf>
    <xf numFmtId="184" fontId="5" fillId="0" borderId="1" xfId="0" applyNumberFormat="1" applyFont="1" applyBorder="1" applyAlignment="1" applyProtection="1">
      <alignment horizontal="right"/>
      <protection/>
    </xf>
    <xf numFmtId="181" fontId="5" fillId="0" borderId="1" xfId="0" applyNumberFormat="1" applyFont="1" applyFill="1" applyBorder="1" applyAlignment="1">
      <alignment horizontal="right"/>
    </xf>
    <xf numFmtId="181" fontId="7" fillId="0" borderId="1" xfId="0" applyNumberFormat="1" applyFont="1" applyFill="1" applyBorder="1" applyAlignment="1">
      <alignment horizontal="right"/>
    </xf>
    <xf numFmtId="37" fontId="5" fillId="0" borderId="1" xfId="0" applyNumberFormat="1" applyFont="1" applyBorder="1" applyAlignment="1" applyProtection="1">
      <alignment horizontal="left"/>
      <protection/>
    </xf>
    <xf numFmtId="191" fontId="7" fillId="0" borderId="1" xfId="0" applyNumberFormat="1" applyFont="1" applyBorder="1" applyAlignment="1">
      <alignment/>
    </xf>
    <xf numFmtId="37" fontId="7" fillId="0" borderId="1" xfId="0" applyNumberFormat="1" applyFont="1" applyFill="1" applyBorder="1" applyAlignment="1">
      <alignment/>
    </xf>
    <xf numFmtId="37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191" fontId="5" fillId="0" borderId="1" xfId="0" applyNumberFormat="1" applyFont="1" applyBorder="1" applyAlignment="1" applyProtection="1">
      <alignment/>
      <protection locked="0"/>
    </xf>
    <xf numFmtId="172" fontId="7" fillId="0" borderId="1" xfId="0" applyNumberFormat="1" applyFont="1" applyBorder="1" applyAlignment="1" applyProtection="1">
      <alignment horizontal="left"/>
      <protection/>
    </xf>
    <xf numFmtId="37" fontId="7" fillId="0" borderId="1" xfId="0" applyNumberFormat="1" applyFont="1" applyBorder="1" applyAlignment="1" applyProtection="1">
      <alignment/>
      <protection/>
    </xf>
    <xf numFmtId="172" fontId="7" fillId="0" borderId="1" xfId="0" applyNumberFormat="1" applyFont="1" applyFill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219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224" fontId="7" fillId="0" borderId="0" xfId="0" applyNumberFormat="1" applyFont="1" applyFill="1" applyBorder="1" applyAlignment="1">
      <alignment horizontal="right"/>
    </xf>
    <xf numFmtId="181" fontId="7" fillId="0" borderId="2" xfId="0" applyNumberFormat="1" applyFont="1" applyFill="1" applyBorder="1" applyAlignment="1">
      <alignment horizontal="center"/>
    </xf>
    <xf numFmtId="172" fontId="7" fillId="0" borderId="4" xfId="0" applyNumberFormat="1" applyFont="1" applyFill="1" applyBorder="1" applyAlignment="1" applyProtection="1">
      <alignment/>
      <protection/>
    </xf>
    <xf numFmtId="172" fontId="5" fillId="0" borderId="4" xfId="0" applyNumberFormat="1" applyFont="1" applyFill="1" applyBorder="1" applyAlignment="1" applyProtection="1">
      <alignment/>
      <protection/>
    </xf>
    <xf numFmtId="181" fontId="5" fillId="0" borderId="2" xfId="0" applyNumberFormat="1" applyFont="1" applyFill="1" applyBorder="1" applyAlignment="1">
      <alignment horizontal="center"/>
    </xf>
    <xf numFmtId="21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72" fontId="7" fillId="0" borderId="1" xfId="0" applyNumberFormat="1" applyFont="1" applyFill="1" applyBorder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1" fontId="5" fillId="0" borderId="0" xfId="0" applyNumberFormat="1" applyFont="1" applyFill="1" applyBorder="1" applyAlignment="1">
      <alignment horizontal="right"/>
    </xf>
    <xf numFmtId="191" fontId="7" fillId="0" borderId="0" xfId="0" applyNumberFormat="1" applyFont="1" applyFill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91" fontId="5" fillId="0" borderId="2" xfId="0" applyNumberFormat="1" applyFont="1" applyFill="1" applyBorder="1" applyAlignment="1">
      <alignment horizontal="right"/>
    </xf>
    <xf numFmtId="191" fontId="7" fillId="0" borderId="2" xfId="0" applyNumberFormat="1" applyFont="1" applyBorder="1" applyAlignment="1">
      <alignment horizontal="right"/>
    </xf>
    <xf numFmtId="191" fontId="5" fillId="0" borderId="0" xfId="0" applyNumberFormat="1" applyFont="1" applyAlignment="1" applyProtection="1">
      <alignment horizontal="right"/>
      <protection/>
    </xf>
    <xf numFmtId="191" fontId="7" fillId="0" borderId="0" xfId="0" applyNumberFormat="1" applyFont="1" applyAlignment="1" applyProtection="1">
      <alignment horizontal="right"/>
      <protection/>
    </xf>
    <xf numFmtId="191" fontId="7" fillId="0" borderId="2" xfId="0" applyNumberFormat="1" applyFont="1" applyFill="1" applyBorder="1" applyAlignment="1">
      <alignment horizontal="right"/>
    </xf>
    <xf numFmtId="191" fontId="5" fillId="0" borderId="2" xfId="0" applyNumberFormat="1" applyFont="1" applyBorder="1" applyAlignment="1" quotePrefix="1">
      <alignment horizontal="right"/>
    </xf>
    <xf numFmtId="191" fontId="5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2" xfId="0" applyNumberFormat="1" applyFont="1" applyFill="1" applyBorder="1" applyAlignment="1" applyProtection="1">
      <alignment/>
      <protection/>
    </xf>
    <xf numFmtId="191" fontId="5" fillId="0" borderId="0" xfId="0" applyNumberFormat="1" applyFont="1" applyAlignment="1" quotePrefix="1">
      <alignment horizontal="right"/>
    </xf>
    <xf numFmtId="191" fontId="7" fillId="0" borderId="0" xfId="0" applyNumberFormat="1" applyFont="1" applyBorder="1" applyAlignment="1" quotePrefix="1">
      <alignment horizontal="right"/>
    </xf>
    <xf numFmtId="191" fontId="5" fillId="0" borderId="0" xfId="0" applyNumberFormat="1" applyFont="1" applyBorder="1" applyAlignment="1" quotePrefix="1">
      <alignment horizontal="right"/>
    </xf>
    <xf numFmtId="191" fontId="7" fillId="0" borderId="0" xfId="0" applyNumberFormat="1" applyFont="1" applyAlignment="1">
      <alignment/>
    </xf>
    <xf numFmtId="191" fontId="7" fillId="0" borderId="2" xfId="0" applyNumberFormat="1" applyFont="1" applyBorder="1" applyAlignment="1" quotePrefix="1">
      <alignment horizontal="right"/>
    </xf>
    <xf numFmtId="191" fontId="5" fillId="0" borderId="0" xfId="0" applyNumberFormat="1" applyFont="1" applyBorder="1" applyAlignment="1" applyProtection="1">
      <alignment/>
      <protection/>
    </xf>
    <xf numFmtId="191" fontId="7" fillId="0" borderId="0" xfId="0" applyNumberFormat="1" applyFont="1" applyBorder="1" applyAlignment="1" applyProtection="1">
      <alignment horizontal="right"/>
      <protection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  <xf numFmtId="191" fontId="5" fillId="0" borderId="2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5" fillId="0" borderId="2" xfId="0" applyNumberFormat="1" applyFont="1" applyBorder="1" applyAlignment="1">
      <alignment/>
    </xf>
    <xf numFmtId="191" fontId="5" fillId="0" borderId="1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5" fillId="0" borderId="2" xfId="0" applyNumberFormat="1" applyFont="1" applyBorder="1" applyAlignment="1">
      <alignment/>
    </xf>
    <xf numFmtId="191" fontId="7" fillId="0" borderId="1" xfId="0" applyNumberFormat="1" applyFont="1" applyBorder="1" applyAlignment="1">
      <alignment horizontal="right"/>
    </xf>
    <xf numFmtId="191" fontId="7" fillId="0" borderId="0" xfId="0" applyNumberFormat="1" applyFont="1" applyAlignment="1">
      <alignment horizontal="centerContinuous"/>
    </xf>
    <xf numFmtId="191" fontId="7" fillId="0" borderId="0" xfId="0" applyNumberFormat="1" applyFont="1" applyAlignment="1">
      <alignment horizontal="center"/>
    </xf>
    <xf numFmtId="191" fontId="5" fillId="0" borderId="1" xfId="0" applyNumberFormat="1" applyFont="1" applyBorder="1" applyAlignment="1" applyProtection="1">
      <alignment horizontal="right"/>
      <protection/>
    </xf>
    <xf numFmtId="191" fontId="8" fillId="0" borderId="0" xfId="0" applyNumberFormat="1" applyFont="1" applyAlignment="1" applyProtection="1">
      <alignment/>
      <protection/>
    </xf>
    <xf numFmtId="191" fontId="7" fillId="0" borderId="0" xfId="0" applyNumberFormat="1" applyFont="1" applyAlignment="1" applyProtection="1">
      <alignment/>
      <protection/>
    </xf>
    <xf numFmtId="191" fontId="7" fillId="0" borderId="0" xfId="0" applyNumberFormat="1" applyFont="1" applyAlignment="1" applyProtection="1" quotePrefix="1">
      <alignment/>
      <protection/>
    </xf>
    <xf numFmtId="191" fontId="5" fillId="0" borderId="0" xfId="0" applyNumberFormat="1" applyFont="1" applyBorder="1" applyAlignment="1" applyProtection="1">
      <alignment horizontal="right"/>
      <protection/>
    </xf>
    <xf numFmtId="191" fontId="5" fillId="0" borderId="0" xfId="0" applyNumberFormat="1" applyFont="1" applyBorder="1" applyAlignment="1" applyProtection="1" quotePrefix="1">
      <alignment horizontal="right"/>
      <protection/>
    </xf>
    <xf numFmtId="191" fontId="7" fillId="0" borderId="0" xfId="0" applyNumberFormat="1" applyFont="1" applyBorder="1" applyAlignment="1" applyProtection="1" quotePrefix="1">
      <alignment horizontal="right"/>
      <protection/>
    </xf>
    <xf numFmtId="191" fontId="5" fillId="0" borderId="0" xfId="0" applyNumberFormat="1" applyFont="1" applyAlignment="1" applyProtection="1">
      <alignment/>
      <protection/>
    </xf>
    <xf numFmtId="191" fontId="7" fillId="0" borderId="0" xfId="0" applyNumberFormat="1" applyFont="1" applyBorder="1" applyAlignment="1" applyProtection="1">
      <alignment/>
      <protection/>
    </xf>
    <xf numFmtId="191" fontId="5" fillId="0" borderId="2" xfId="0" applyNumberFormat="1" applyFont="1" applyBorder="1" applyAlignment="1" applyProtection="1">
      <alignment/>
      <protection/>
    </xf>
    <xf numFmtId="191" fontId="7" fillId="0" borderId="2" xfId="0" applyNumberFormat="1" applyFont="1" applyBorder="1" applyAlignment="1" applyProtection="1">
      <alignment/>
      <protection/>
    </xf>
    <xf numFmtId="191" fontId="5" fillId="0" borderId="3" xfId="0" applyNumberFormat="1" applyFont="1" applyBorder="1" applyAlignment="1" applyProtection="1">
      <alignment/>
      <protection/>
    </xf>
    <xf numFmtId="191" fontId="7" fillId="0" borderId="3" xfId="0" applyNumberFormat="1" applyFont="1" applyBorder="1" applyAlignment="1" applyProtection="1">
      <alignment/>
      <protection/>
    </xf>
    <xf numFmtId="191" fontId="15" fillId="0" borderId="0" xfId="0" applyNumberFormat="1" applyFont="1" applyBorder="1" applyAlignment="1" applyProtection="1">
      <alignment/>
      <protection/>
    </xf>
    <xf numFmtId="191" fontId="5" fillId="0" borderId="3" xfId="0" applyNumberFormat="1" applyFont="1" applyBorder="1" applyAlignment="1" applyProtection="1" quotePrefix="1">
      <alignment horizontal="right"/>
      <protection/>
    </xf>
    <xf numFmtId="191" fontId="7" fillId="0" borderId="3" xfId="0" applyNumberFormat="1" applyFont="1" applyBorder="1" applyAlignment="1" applyProtection="1" quotePrefix="1">
      <alignment horizontal="right"/>
      <protection/>
    </xf>
    <xf numFmtId="191" fontId="5" fillId="0" borderId="0" xfId="0" applyNumberFormat="1" applyFont="1" applyAlignment="1">
      <alignment horizontal="center"/>
    </xf>
    <xf numFmtId="191" fontId="5" fillId="0" borderId="3" xfId="0" applyNumberFormat="1" applyFont="1" applyBorder="1" applyAlignment="1" applyProtection="1">
      <alignment horizontal="right"/>
      <protection/>
    </xf>
    <xf numFmtId="191" fontId="7" fillId="0" borderId="3" xfId="0" applyNumberFormat="1" applyFont="1" applyBorder="1" applyAlignment="1" applyProtection="1">
      <alignment horizontal="right"/>
      <protection/>
    </xf>
    <xf numFmtId="191" fontId="7" fillId="0" borderId="2" xfId="0" applyNumberFormat="1" applyFont="1" applyBorder="1" applyAlignment="1" applyProtection="1" quotePrefix="1">
      <alignment horizontal="right"/>
      <protection/>
    </xf>
    <xf numFmtId="191" fontId="5" fillId="0" borderId="2" xfId="0" applyNumberFormat="1" applyFont="1" applyBorder="1" applyAlignment="1" applyProtection="1" quotePrefix="1">
      <alignment horizontal="right"/>
      <protection/>
    </xf>
    <xf numFmtId="191" fontId="14" fillId="0" borderId="0" xfId="0" applyNumberFormat="1" applyFont="1" applyAlignment="1">
      <alignment horizontal="right"/>
    </xf>
    <xf numFmtId="191" fontId="14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 quotePrefix="1">
      <alignment horizontal="right" wrapText="1"/>
    </xf>
    <xf numFmtId="191" fontId="7" fillId="0" borderId="0" xfId="0" applyNumberFormat="1" applyFont="1" applyBorder="1" applyAlignment="1">
      <alignment horizontal="right" wrapText="1"/>
    </xf>
    <xf numFmtId="191" fontId="7" fillId="0" borderId="6" xfId="0" applyNumberFormat="1" applyFont="1" applyBorder="1" applyAlignment="1" quotePrefix="1">
      <alignment horizontal="right"/>
    </xf>
    <xf numFmtId="191" fontId="7" fillId="0" borderId="0" xfId="0" applyNumberFormat="1" applyFont="1" applyAlignment="1">
      <alignment vertical="center"/>
    </xf>
    <xf numFmtId="191" fontId="5" fillId="0" borderId="1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191" fontId="5" fillId="0" borderId="3" xfId="0" applyNumberFormat="1" applyFont="1" applyBorder="1" applyAlignment="1">
      <alignment horizontal="right"/>
    </xf>
    <xf numFmtId="191" fontId="7" fillId="0" borderId="3" xfId="0" applyNumberFormat="1" applyFont="1" applyBorder="1" applyAlignment="1">
      <alignment horizontal="right"/>
    </xf>
    <xf numFmtId="191" fontId="5" fillId="0" borderId="4" xfId="0" applyNumberFormat="1" applyFont="1" applyBorder="1" applyAlignment="1">
      <alignment horizontal="right"/>
    </xf>
    <xf numFmtId="191" fontId="7" fillId="0" borderId="4" xfId="0" applyNumberFormat="1" applyFont="1" applyBorder="1" applyAlignment="1">
      <alignment horizontal="right"/>
    </xf>
    <xf numFmtId="191" fontId="5" fillId="0" borderId="1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right"/>
    </xf>
    <xf numFmtId="191" fontId="5" fillId="0" borderId="0" xfId="0" applyNumberFormat="1" applyFont="1" applyBorder="1" applyAlignment="1">
      <alignment vertical="center"/>
    </xf>
    <xf numFmtId="191" fontId="5" fillId="0" borderId="0" xfId="0" applyNumberFormat="1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191" fontId="7" fillId="0" borderId="0" xfId="0" applyNumberFormat="1" applyFont="1" applyFill="1" applyBorder="1" applyAlignment="1">
      <alignment/>
    </xf>
    <xf numFmtId="191" fontId="5" fillId="0" borderId="2" xfId="0" applyNumberFormat="1" applyFont="1" applyBorder="1" applyAlignment="1" applyProtection="1">
      <alignment horizontal="right"/>
      <protection/>
    </xf>
    <xf numFmtId="191" fontId="7" fillId="0" borderId="2" xfId="0" applyNumberFormat="1" applyFont="1" applyBorder="1" applyAlignment="1" applyProtection="1">
      <alignment horizontal="right"/>
      <protection/>
    </xf>
    <xf numFmtId="191" fontId="5" fillId="0" borderId="0" xfId="15" applyNumberFormat="1" applyFont="1" applyAlignment="1">
      <alignment horizontal="right"/>
    </xf>
    <xf numFmtId="191" fontId="7" fillId="0" borderId="0" xfId="15" applyNumberFormat="1" applyFont="1" applyAlignment="1">
      <alignment horizontal="right"/>
    </xf>
    <xf numFmtId="191" fontId="5" fillId="0" borderId="2" xfId="15" applyNumberFormat="1" applyFont="1" applyBorder="1" applyAlignment="1">
      <alignment horizontal="right"/>
    </xf>
    <xf numFmtId="191" fontId="7" fillId="0" borderId="2" xfId="15" applyNumberFormat="1" applyFont="1" applyBorder="1" applyAlignment="1">
      <alignment horizontal="right"/>
    </xf>
    <xf numFmtId="191" fontId="5" fillId="0" borderId="0" xfId="15" applyNumberFormat="1" applyFont="1" applyBorder="1" applyAlignment="1">
      <alignment horizontal="right"/>
    </xf>
    <xf numFmtId="191" fontId="7" fillId="0" borderId="0" xfId="15" applyNumberFormat="1" applyFont="1" applyBorder="1" applyAlignment="1">
      <alignment horizontal="right"/>
    </xf>
    <xf numFmtId="191" fontId="5" fillId="0" borderId="1" xfId="15" applyNumberFormat="1" applyFont="1" applyBorder="1" applyAlignment="1">
      <alignment horizontal="right"/>
    </xf>
    <xf numFmtId="191" fontId="7" fillId="0" borderId="1" xfId="15" applyNumberFormat="1" applyFont="1" applyBorder="1" applyAlignment="1">
      <alignment horizontal="right"/>
    </xf>
    <xf numFmtId="191" fontId="7" fillId="0" borderId="0" xfId="0" applyNumberFormat="1" applyFont="1" applyBorder="1" applyAlignment="1" applyProtection="1">
      <alignment horizontal="right"/>
      <protection locked="0"/>
    </xf>
    <xf numFmtId="191" fontId="5" fillId="0" borderId="2" xfId="0" applyNumberFormat="1" applyFont="1" applyBorder="1" applyAlignment="1" applyProtection="1">
      <alignment horizontal="right"/>
      <protection locked="0"/>
    </xf>
    <xf numFmtId="191" fontId="7" fillId="0" borderId="2" xfId="0" applyNumberFormat="1" applyFont="1" applyBorder="1" applyAlignment="1" applyProtection="1">
      <alignment horizontal="right"/>
      <protection locked="0"/>
    </xf>
    <xf numFmtId="191" fontId="5" fillId="0" borderId="4" xfId="0" applyNumberFormat="1" applyFont="1" applyBorder="1" applyAlignment="1" applyProtection="1">
      <alignment horizontal="right"/>
      <protection locked="0"/>
    </xf>
    <xf numFmtId="191" fontId="7" fillId="0" borderId="4" xfId="0" applyNumberFormat="1" applyFont="1" applyBorder="1" applyAlignment="1" applyProtection="1">
      <alignment horizontal="right"/>
      <protection locked="0"/>
    </xf>
    <xf numFmtId="191" fontId="5" fillId="0" borderId="1" xfId="0" applyNumberFormat="1" applyFont="1" applyBorder="1" applyAlignment="1" applyProtection="1">
      <alignment horizontal="right"/>
      <protection locked="0"/>
    </xf>
    <xf numFmtId="191" fontId="7" fillId="0" borderId="1" xfId="0" applyNumberFormat="1" applyFont="1" applyBorder="1" applyAlignment="1" applyProtection="1">
      <alignment horizontal="right"/>
      <protection locked="0"/>
    </xf>
    <xf numFmtId="191" fontId="7" fillId="0" borderId="0" xfId="0" applyNumberFormat="1" applyFont="1" applyAlignment="1" applyProtection="1">
      <alignment horizontal="right"/>
      <protection locked="0"/>
    </xf>
    <xf numFmtId="191" fontId="7" fillId="0" borderId="0" xfId="0" applyNumberFormat="1" applyFont="1" applyBorder="1" applyAlignment="1" applyProtection="1">
      <alignment/>
      <protection locked="0"/>
    </xf>
    <xf numFmtId="191" fontId="5" fillId="0" borderId="0" xfId="0" applyNumberFormat="1" applyFont="1" applyBorder="1" applyAlignment="1">
      <alignment horizontal="centerContinuous"/>
    </xf>
    <xf numFmtId="191" fontId="5" fillId="0" borderId="3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7" fillId="0" borderId="0" xfId="0" applyNumberFormat="1" applyFont="1" applyBorder="1" applyAlignment="1">
      <alignment vertical="center"/>
    </xf>
    <xf numFmtId="191" fontId="7" fillId="0" borderId="1" xfId="0" applyNumberFormat="1" applyFont="1" applyBorder="1" applyAlignment="1" applyProtection="1">
      <alignment horizontal="right"/>
      <protection/>
    </xf>
    <xf numFmtId="191" fontId="5" fillId="0" borderId="0" xfId="0" applyNumberFormat="1" applyFont="1" applyBorder="1" applyAlignment="1" applyProtection="1">
      <alignment/>
      <protection/>
    </xf>
    <xf numFmtId="191" fontId="5" fillId="0" borderId="4" xfId="0" applyNumberFormat="1" applyFont="1" applyBorder="1" applyAlignment="1" applyProtection="1">
      <alignment/>
      <protection/>
    </xf>
    <xf numFmtId="191" fontId="5" fillId="0" borderId="2" xfId="0" applyNumberFormat="1" applyFont="1" applyBorder="1" applyAlignment="1" applyProtection="1">
      <alignment/>
      <protection/>
    </xf>
    <xf numFmtId="191" fontId="5" fillId="0" borderId="1" xfId="0" applyNumberFormat="1" applyFont="1" applyBorder="1" applyAlignment="1" applyProtection="1">
      <alignment/>
      <protection/>
    </xf>
    <xf numFmtId="191" fontId="7" fillId="0" borderId="1" xfId="0" applyNumberFormat="1" applyFont="1" applyBorder="1" applyAlignment="1" applyProtection="1">
      <alignment/>
      <protection/>
    </xf>
    <xf numFmtId="191" fontId="5" fillId="0" borderId="2" xfId="0" applyNumberFormat="1" applyFont="1" applyFill="1" applyBorder="1" applyAlignment="1" applyProtection="1">
      <alignment horizontal="right"/>
      <protection/>
    </xf>
    <xf numFmtId="191" fontId="7" fillId="0" borderId="2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7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Alignment="1" applyProtection="1">
      <alignment/>
      <protection/>
    </xf>
    <xf numFmtId="191" fontId="5" fillId="0" borderId="1" xfId="0" applyNumberFormat="1" applyFont="1" applyFill="1" applyBorder="1" applyAlignment="1" applyProtection="1">
      <alignment horizontal="right"/>
      <protection/>
    </xf>
    <xf numFmtId="191" fontId="7" fillId="0" borderId="1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 horizontal="right"/>
      <protection/>
    </xf>
    <xf numFmtId="191" fontId="5" fillId="0" borderId="2" xfId="0" applyNumberFormat="1" applyFont="1" applyFill="1" applyBorder="1" applyAlignment="1" applyProtection="1">
      <alignment/>
      <protection/>
    </xf>
    <xf numFmtId="191" fontId="5" fillId="0" borderId="0" xfId="0" applyNumberFormat="1" applyFont="1" applyFill="1" applyBorder="1" applyAlignment="1">
      <alignment/>
    </xf>
    <xf numFmtId="191" fontId="5" fillId="0" borderId="1" xfId="0" applyNumberFormat="1" applyFont="1" applyFill="1" applyBorder="1" applyAlignment="1" applyProtection="1">
      <alignment/>
      <protection/>
    </xf>
    <xf numFmtId="191" fontId="7" fillId="0" borderId="1" xfId="0" applyNumberFormat="1" applyFont="1" applyFill="1" applyBorder="1" applyAlignment="1" applyProtection="1">
      <alignment/>
      <protection/>
    </xf>
    <xf numFmtId="191" fontId="5" fillId="0" borderId="1" xfId="0" applyNumberFormat="1" applyFont="1" applyFill="1" applyBorder="1" applyAlignment="1" applyProtection="1" quotePrefix="1">
      <alignment horizontal="right"/>
      <protection/>
    </xf>
    <xf numFmtId="191" fontId="11" fillId="0" borderId="0" xfId="0" applyNumberFormat="1" applyFont="1" applyAlignment="1" applyProtection="1">
      <alignment/>
      <protection/>
    </xf>
    <xf numFmtId="191" fontId="5" fillId="0" borderId="2" xfId="0" applyNumberFormat="1" applyFont="1" applyBorder="1" applyAlignment="1" applyProtection="1" quotePrefix="1">
      <alignment/>
      <protection/>
    </xf>
    <xf numFmtId="191" fontId="5" fillId="0" borderId="0" xfId="0" applyNumberFormat="1" applyFont="1" applyAlignment="1" applyProtection="1" quotePrefix="1">
      <alignment/>
      <protection/>
    </xf>
    <xf numFmtId="191" fontId="5" fillId="0" borderId="1" xfId="0" applyNumberFormat="1" applyFont="1" applyBorder="1" applyAlignment="1" quotePrefix="1">
      <alignment horizontal="right"/>
    </xf>
    <xf numFmtId="191" fontId="7" fillId="0" borderId="1" xfId="0" applyNumberFormat="1" applyFont="1" applyBorder="1" applyAlignment="1" quotePrefix="1">
      <alignment horizontal="right"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191" fontId="7" fillId="0" borderId="2" xfId="0" applyNumberFormat="1" applyFont="1" applyBorder="1" applyAlignment="1" quotePrefix="1">
      <alignment horizontal="center"/>
    </xf>
    <xf numFmtId="191" fontId="5" fillId="0" borderId="0" xfId="0" applyNumberFormat="1" applyFont="1" applyBorder="1" applyAlignment="1" quotePrefix="1">
      <alignment horizontal="center"/>
    </xf>
    <xf numFmtId="172" fontId="6" fillId="0" borderId="0" xfId="0" applyNumberFormat="1" applyFont="1" applyBorder="1" applyAlignment="1" applyProtection="1">
      <alignment horizontal="left"/>
      <protection/>
    </xf>
    <xf numFmtId="172" fontId="6" fillId="0" borderId="2" xfId="0" applyNumberFormat="1" applyFont="1" applyBorder="1" applyAlignment="1" applyProtection="1">
      <alignment horizontal="left"/>
      <protection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3" xfId="0" applyFont="1" applyBorder="1" applyAlignment="1">
      <alignment/>
    </xf>
    <xf numFmtId="191" fontId="5" fillId="0" borderId="4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72" fontId="7" fillId="0" borderId="0" xfId="0" applyNumberFormat="1" applyFont="1" applyBorder="1" applyAlignment="1" applyProtection="1">
      <alignment vertical="center"/>
      <protection/>
    </xf>
    <xf numFmtId="195" fontId="19" fillId="0" borderId="0" xfId="21" applyNumberFormat="1" applyFont="1" applyAlignment="1">
      <alignment horizontal="right"/>
      <protection/>
    </xf>
    <xf numFmtId="195" fontId="9" fillId="0" borderId="0" xfId="21" applyNumberFormat="1" applyFont="1" applyAlignment="1">
      <alignment horizontal="right"/>
      <protection/>
    </xf>
    <xf numFmtId="0" fontId="19" fillId="0" borderId="0" xfId="21" applyFont="1">
      <alignment/>
      <protection/>
    </xf>
    <xf numFmtId="49" fontId="7" fillId="0" borderId="0" xfId="21" applyNumberFormat="1" applyFont="1">
      <alignment/>
      <protection/>
    </xf>
    <xf numFmtId="49" fontId="5" fillId="0" borderId="0" xfId="21" applyNumberFormat="1" applyFont="1">
      <alignment/>
      <protection/>
    </xf>
    <xf numFmtId="49" fontId="5" fillId="0" borderId="0" xfId="21" applyNumberFormat="1" applyFont="1" applyAlignment="1">
      <alignment horizontal="right"/>
      <protection/>
    </xf>
    <xf numFmtId="49" fontId="7" fillId="0" borderId="0" xfId="21" applyNumberFormat="1" applyFont="1" applyAlignment="1">
      <alignment horizontal="right"/>
      <protection/>
    </xf>
    <xf numFmtId="0" fontId="7" fillId="0" borderId="0" xfId="21" applyFont="1" applyAlignment="1" quotePrefix="1">
      <alignment horizontal="left"/>
      <protection/>
    </xf>
    <xf numFmtId="37" fontId="6" fillId="0" borderId="2" xfId="0" applyNumberFormat="1" applyFont="1" applyBorder="1" applyAlignment="1">
      <alignment/>
    </xf>
    <xf numFmtId="49" fontId="7" fillId="0" borderId="2" xfId="21" applyNumberFormat="1" applyFont="1" applyBorder="1" applyAlignment="1">
      <alignment horizontal="right"/>
      <protection/>
    </xf>
    <xf numFmtId="49" fontId="5" fillId="0" borderId="2" xfId="21" applyNumberFormat="1" applyFont="1" applyBorder="1" applyAlignment="1">
      <alignment horizontal="right"/>
      <protection/>
    </xf>
    <xf numFmtId="195" fontId="5" fillId="0" borderId="0" xfId="21" applyNumberFormat="1" applyFont="1" applyAlignment="1">
      <alignment horizontal="right"/>
      <protection/>
    </xf>
    <xf numFmtId="195" fontId="7" fillId="0" borderId="0" xfId="21" applyNumberFormat="1" applyFont="1" applyAlignment="1">
      <alignment horizontal="right"/>
      <protection/>
    </xf>
    <xf numFmtId="49" fontId="7" fillId="0" borderId="2" xfId="21" applyNumberFormat="1" applyFont="1" applyBorder="1">
      <alignment/>
      <protection/>
    </xf>
    <xf numFmtId="195" fontId="7" fillId="0" borderId="2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2" xfId="21" applyFont="1" applyBorder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7" fillId="0" borderId="0" xfId="21" applyFont="1" applyAlignment="1">
      <alignment horizontal="left" indent="1"/>
      <protection/>
    </xf>
    <xf numFmtId="0" fontId="7" fillId="0" borderId="2" xfId="21" applyFont="1" applyBorder="1" applyAlignment="1">
      <alignment horizontal="left" indent="1"/>
      <protection/>
    </xf>
    <xf numFmtId="0" fontId="7" fillId="0" borderId="3" xfId="21" applyFont="1" applyBorder="1">
      <alignment/>
      <protection/>
    </xf>
    <xf numFmtId="195" fontId="7" fillId="0" borderId="3" xfId="21" applyNumberFormat="1" applyFont="1" applyBorder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195" fontId="7" fillId="0" borderId="0" xfId="21" applyNumberFormat="1" applyFont="1" applyBorder="1" applyAlignment="1">
      <alignment horizontal="right"/>
      <protection/>
    </xf>
    <xf numFmtId="195" fontId="5" fillId="0" borderId="0" xfId="21" applyNumberFormat="1" applyFont="1" applyBorder="1" applyAlignment="1">
      <alignment horizontal="right"/>
      <protection/>
    </xf>
    <xf numFmtId="179" fontId="5" fillId="0" borderId="0" xfId="0" applyNumberFormat="1" applyFont="1" applyFill="1" applyBorder="1" applyAlignment="1">
      <alignment horizontal="right"/>
    </xf>
    <xf numFmtId="37" fontId="7" fillId="0" borderId="4" xfId="0" applyNumberFormat="1" applyFont="1" applyBorder="1" applyAlignment="1" applyProtection="1">
      <alignment horizontal="left"/>
      <protection/>
    </xf>
    <xf numFmtId="191" fontId="5" fillId="0" borderId="4" xfId="0" applyNumberFormat="1" applyFont="1" applyBorder="1" applyAlignment="1" quotePrefix="1">
      <alignment horizontal="right"/>
    </xf>
    <xf numFmtId="191" fontId="7" fillId="0" borderId="4" xfId="0" applyNumberFormat="1" applyFont="1" applyBorder="1" applyAlignment="1" quotePrefix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9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195" fontId="7" fillId="0" borderId="2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right"/>
    </xf>
    <xf numFmtId="195" fontId="7" fillId="0" borderId="3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195" fontId="5" fillId="0" borderId="0" xfId="0" applyNumberFormat="1" applyFont="1" applyAlignment="1">
      <alignment horizontal="right"/>
    </xf>
    <xf numFmtId="195" fontId="5" fillId="0" borderId="0" xfId="0" applyNumberFormat="1" applyFont="1" applyBorder="1" applyAlignment="1">
      <alignment horizontal="right"/>
    </xf>
    <xf numFmtId="195" fontId="5" fillId="0" borderId="3" xfId="0" applyNumberFormat="1" applyFont="1" applyBorder="1" applyAlignment="1">
      <alignment horizontal="right"/>
    </xf>
    <xf numFmtId="195" fontId="5" fillId="0" borderId="2" xfId="0" applyNumberFormat="1" applyFont="1" applyBorder="1" applyAlignment="1">
      <alignment horizontal="right"/>
    </xf>
    <xf numFmtId="191" fontId="5" fillId="0" borderId="2" xfId="21" applyNumberFormat="1" applyFont="1" applyBorder="1">
      <alignment/>
      <protection/>
    </xf>
    <xf numFmtId="191" fontId="5" fillId="0" borderId="0" xfId="21" applyNumberFormat="1" applyFont="1" applyAlignment="1">
      <alignment horizontal="right"/>
      <protection/>
    </xf>
    <xf numFmtId="191" fontId="5" fillId="0" borderId="2" xfId="21" applyNumberFormat="1" applyFont="1" applyBorder="1" applyAlignment="1">
      <alignment horizontal="right"/>
      <protection/>
    </xf>
    <xf numFmtId="191" fontId="5" fillId="0" borderId="0" xfId="21" applyNumberFormat="1" applyFont="1" applyBorder="1" applyAlignment="1">
      <alignment horizontal="right"/>
      <protection/>
    </xf>
    <xf numFmtId="191" fontId="5" fillId="0" borderId="3" xfId="21" applyNumberFormat="1" applyFont="1" applyBorder="1" applyAlignment="1">
      <alignment horizontal="right"/>
      <protection/>
    </xf>
    <xf numFmtId="191" fontId="7" fillId="0" borderId="3" xfId="21" applyNumberFormat="1" applyFont="1" applyBorder="1" applyAlignment="1">
      <alignment horizontal="right"/>
      <protection/>
    </xf>
    <xf numFmtId="191" fontId="7" fillId="0" borderId="2" xfId="21" applyNumberFormat="1" applyFont="1" applyBorder="1" applyAlignment="1">
      <alignment horizontal="right"/>
      <protection/>
    </xf>
    <xf numFmtId="191" fontId="7" fillId="0" borderId="0" xfId="21" applyNumberFormat="1" applyFont="1" applyAlignment="1">
      <alignment horizontal="right"/>
      <protection/>
    </xf>
    <xf numFmtId="191" fontId="7" fillId="0" borderId="0" xfId="21" applyNumberFormat="1" applyFont="1" applyBorder="1" applyAlignment="1">
      <alignment horizontal="right"/>
      <protection/>
    </xf>
    <xf numFmtId="191" fontId="5" fillId="0" borderId="0" xfId="0" applyNumberFormat="1" applyFont="1" applyFill="1" applyBorder="1" applyAlignment="1" applyProtection="1">
      <alignment/>
      <protection/>
    </xf>
    <xf numFmtId="191" fontId="5" fillId="0" borderId="2" xfId="0" applyNumberFormat="1" applyFont="1" applyFill="1" applyBorder="1" applyAlignment="1">
      <alignment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195" fontId="7" fillId="0" borderId="1" xfId="21" applyNumberFormat="1" applyFont="1" applyBorder="1" applyAlignment="1">
      <alignment horizontal="right"/>
      <protection/>
    </xf>
    <xf numFmtId="191" fontId="5" fillId="0" borderId="1" xfId="21" applyNumberFormat="1" applyFont="1" applyBorder="1" applyAlignment="1">
      <alignment horizontal="right"/>
      <protection/>
    </xf>
    <xf numFmtId="191" fontId="7" fillId="0" borderId="1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7" fillId="0" borderId="0" xfId="21" applyFont="1" applyAlignment="1">
      <alignment horizontal="left"/>
      <protection/>
    </xf>
    <xf numFmtId="37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91" fontId="7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S1Cash Flo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5909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2"/>
  <sheetViews>
    <sheetView showGridLines="0" tabSelected="1" zoomScale="75" zoomScaleNormal="75" zoomScaleSheetLayoutView="68" workbookViewId="0" topLeftCell="A1">
      <selection activeCell="A1" sqref="A1"/>
    </sheetView>
  </sheetViews>
  <sheetFormatPr defaultColWidth="12.6640625" defaultRowHeight="25.5" customHeight="1"/>
  <cols>
    <col min="1" max="1" width="3.6640625" style="5" customWidth="1"/>
    <col min="2" max="2" width="3.5546875" style="5" customWidth="1"/>
    <col min="3" max="3" width="12.6640625" style="5" customWidth="1"/>
    <col min="4" max="6" width="7.10546875" style="5" customWidth="1"/>
    <col min="7" max="7" width="12.88671875" style="34" customWidth="1"/>
    <col min="8" max="8" width="11.88671875" style="5" customWidth="1"/>
    <col min="9" max="9" width="12.77734375" style="5" customWidth="1"/>
    <col min="10" max="10" width="4.88671875" style="5" customWidth="1"/>
    <col min="11" max="11" width="2.99609375" style="5" customWidth="1"/>
    <col min="12" max="12" width="11.77734375" style="5" customWidth="1"/>
    <col min="13" max="13" width="4.3359375" style="5" customWidth="1"/>
    <col min="14" max="14" width="11.77734375" style="49" customWidth="1"/>
    <col min="15" max="15" width="12.6640625" style="4" customWidth="1"/>
    <col min="16" max="16384" width="12.6640625" style="5" customWidth="1"/>
  </cols>
  <sheetData>
    <row r="1" spans="1:15" s="3" customFormat="1" ht="25.5" customHeight="1">
      <c r="A1" s="4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N1" s="48"/>
      <c r="O1" s="2"/>
    </row>
    <row r="2" spans="1:15" s="3" customFormat="1" ht="25.5" customHeight="1">
      <c r="A2" s="41"/>
      <c r="B2" s="2"/>
      <c r="C2" s="2"/>
      <c r="D2" s="2"/>
      <c r="E2" s="2"/>
      <c r="F2" s="2"/>
      <c r="G2" s="2"/>
      <c r="H2" s="2"/>
      <c r="I2" s="2"/>
      <c r="J2" s="2"/>
      <c r="K2" s="2"/>
      <c r="N2" s="48"/>
      <c r="O2" s="2"/>
    </row>
    <row r="3" spans="1:14" ht="25.5" customHeight="1">
      <c r="A3" s="49"/>
      <c r="B3" s="49"/>
      <c r="C3" s="49"/>
      <c r="D3" s="49"/>
      <c r="E3" s="49"/>
      <c r="F3" s="49"/>
      <c r="G3" s="5"/>
      <c r="L3" s="50"/>
      <c r="M3" s="50"/>
      <c r="N3" s="51"/>
    </row>
    <row r="4" spans="1:14" ht="25.5" customHeight="1" thickBot="1">
      <c r="A4" s="96" t="s">
        <v>31</v>
      </c>
      <c r="B4" s="52"/>
      <c r="C4" s="52"/>
      <c r="D4" s="52"/>
      <c r="E4" s="52"/>
      <c r="F4" s="52"/>
      <c r="G4" s="23"/>
      <c r="H4" s="23"/>
      <c r="I4" s="23"/>
      <c r="J4" s="23"/>
      <c r="K4" s="23"/>
      <c r="L4" s="53" t="s">
        <v>75</v>
      </c>
      <c r="M4" s="53"/>
      <c r="N4" s="54" t="s">
        <v>43</v>
      </c>
    </row>
    <row r="5" spans="1:14" ht="25.5" customHeight="1">
      <c r="A5" s="34" t="s">
        <v>104</v>
      </c>
      <c r="L5" s="55"/>
      <c r="M5" s="55"/>
      <c r="N5" s="57"/>
    </row>
    <row r="6" spans="1:14" ht="25.5" customHeight="1">
      <c r="A6" s="58" t="s">
        <v>44</v>
      </c>
      <c r="B6" s="58"/>
      <c r="C6" s="58"/>
      <c r="D6" s="58"/>
      <c r="E6" s="58"/>
      <c r="F6" s="58"/>
      <c r="G6" s="59"/>
      <c r="H6" s="58"/>
      <c r="I6" s="58"/>
      <c r="J6" s="58"/>
      <c r="K6" s="58"/>
      <c r="L6" s="228">
        <v>526</v>
      </c>
      <c r="M6" s="228"/>
      <c r="N6" s="229">
        <v>620</v>
      </c>
    </row>
    <row r="7" spans="1:14" ht="25.5" customHeight="1">
      <c r="A7" s="58" t="s">
        <v>32</v>
      </c>
      <c r="B7" s="58"/>
      <c r="C7" s="58"/>
      <c r="D7" s="58"/>
      <c r="E7" s="58"/>
      <c r="F7" s="58"/>
      <c r="G7" s="59"/>
      <c r="H7" s="58"/>
      <c r="I7" s="58"/>
      <c r="J7" s="58"/>
      <c r="K7" s="58"/>
      <c r="L7" s="228">
        <v>71</v>
      </c>
      <c r="M7" s="228"/>
      <c r="N7" s="230">
        <v>75</v>
      </c>
    </row>
    <row r="8" spans="1:14" ht="25.5" customHeight="1">
      <c r="A8" s="62" t="s">
        <v>33</v>
      </c>
      <c r="B8" s="62"/>
      <c r="C8" s="62"/>
      <c r="D8" s="62"/>
      <c r="E8" s="62"/>
      <c r="F8" s="62"/>
      <c r="G8" s="63"/>
      <c r="H8" s="62"/>
      <c r="I8" s="62"/>
      <c r="J8" s="62"/>
      <c r="K8" s="62"/>
      <c r="L8" s="231">
        <v>-20</v>
      </c>
      <c r="M8" s="231"/>
      <c r="N8" s="232">
        <v>-88</v>
      </c>
    </row>
    <row r="9" spans="1:14" ht="25.5" customHeight="1">
      <c r="A9" s="58" t="s">
        <v>65</v>
      </c>
      <c r="B9" s="58"/>
      <c r="C9" s="58"/>
      <c r="D9" s="58"/>
      <c r="E9" s="58"/>
      <c r="F9" s="58"/>
      <c r="G9" s="59"/>
      <c r="H9" s="58"/>
      <c r="I9" s="58"/>
      <c r="J9" s="58"/>
      <c r="K9" s="58"/>
      <c r="L9" s="233">
        <v>577</v>
      </c>
      <c r="M9" s="233"/>
      <c r="N9" s="234">
        <f>SUM(N6:N8)</f>
        <v>607</v>
      </c>
    </row>
    <row r="10" spans="1:14" ht="25.5" customHeight="1">
      <c r="A10" s="58" t="s">
        <v>49</v>
      </c>
      <c r="B10" s="58"/>
      <c r="C10" s="58"/>
      <c r="D10" s="58"/>
      <c r="E10" s="58"/>
      <c r="F10" s="58"/>
      <c r="G10" s="59"/>
      <c r="H10" s="58"/>
      <c r="I10" s="58"/>
      <c r="J10" s="58"/>
      <c r="K10" s="58"/>
      <c r="L10" s="228">
        <v>265</v>
      </c>
      <c r="M10" s="228"/>
      <c r="N10" s="229">
        <v>319</v>
      </c>
    </row>
    <row r="11" spans="1:14" ht="25.5" customHeight="1">
      <c r="A11" s="58" t="s">
        <v>66</v>
      </c>
      <c r="B11" s="58"/>
      <c r="C11" s="58"/>
      <c r="D11" s="58"/>
      <c r="E11" s="58"/>
      <c r="F11" s="58"/>
      <c r="G11" s="59"/>
      <c r="H11" s="58"/>
      <c r="I11" s="58"/>
      <c r="J11" s="58"/>
      <c r="K11" s="58"/>
      <c r="L11" s="228">
        <v>516</v>
      </c>
      <c r="M11" s="228"/>
      <c r="N11" s="230">
        <v>415</v>
      </c>
    </row>
    <row r="12" spans="1:14" ht="25.5" customHeight="1">
      <c r="A12" s="58" t="s">
        <v>71</v>
      </c>
      <c r="B12" s="58"/>
      <c r="C12" s="58"/>
      <c r="D12" s="58"/>
      <c r="E12" s="58"/>
      <c r="F12" s="58"/>
      <c r="G12" s="59"/>
      <c r="H12" s="58"/>
      <c r="I12" s="58"/>
      <c r="J12" s="58"/>
      <c r="K12" s="58"/>
      <c r="L12" s="228">
        <v>14</v>
      </c>
      <c r="M12" s="228"/>
      <c r="N12" s="230">
        <v>8</v>
      </c>
    </row>
    <row r="13" spans="1:14" ht="25.5" customHeight="1">
      <c r="A13" s="62" t="s">
        <v>144</v>
      </c>
      <c r="B13" s="62"/>
      <c r="C13" s="62"/>
      <c r="D13" s="62"/>
      <c r="E13" s="62"/>
      <c r="F13" s="62"/>
      <c r="G13" s="63"/>
      <c r="H13" s="62"/>
      <c r="I13" s="62"/>
      <c r="J13" s="62"/>
      <c r="K13" s="62"/>
      <c r="L13" s="231">
        <v>-223</v>
      </c>
      <c r="M13" s="231"/>
      <c r="N13" s="235">
        <v>-178</v>
      </c>
    </row>
    <row r="14" spans="1:15" ht="25.5" customHeight="1">
      <c r="A14" s="58"/>
      <c r="B14" s="58"/>
      <c r="C14" s="58"/>
      <c r="D14" s="58"/>
      <c r="E14" s="58"/>
      <c r="F14" s="58"/>
      <c r="G14" s="59"/>
      <c r="H14" s="58"/>
      <c r="I14" s="58"/>
      <c r="J14" s="58"/>
      <c r="K14" s="58"/>
      <c r="L14" s="228">
        <f>SUM(L9:L13)</f>
        <v>1149</v>
      </c>
      <c r="M14" s="228"/>
      <c r="N14" s="229">
        <f>SUM(N9:N13)</f>
        <v>1171</v>
      </c>
      <c r="O14" s="60"/>
    </row>
    <row r="15" spans="1:14" ht="25.5" customHeight="1">
      <c r="A15" s="62" t="s">
        <v>72</v>
      </c>
      <c r="B15" s="62"/>
      <c r="C15" s="62"/>
      <c r="D15" s="62"/>
      <c r="E15" s="62"/>
      <c r="F15" s="62"/>
      <c r="G15" s="63"/>
      <c r="H15" s="62"/>
      <c r="I15" s="62"/>
      <c r="J15" s="62"/>
      <c r="K15" s="62"/>
      <c r="L15" s="236">
        <v>-16</v>
      </c>
      <c r="M15" s="236"/>
      <c r="N15" s="235">
        <v>-57</v>
      </c>
    </row>
    <row r="16" spans="1:14" ht="25.5" customHeight="1">
      <c r="A16" s="58" t="s">
        <v>105</v>
      </c>
      <c r="B16" s="58"/>
      <c r="C16" s="58"/>
      <c r="D16" s="58"/>
      <c r="E16" s="58"/>
      <c r="F16" s="58"/>
      <c r="G16" s="59"/>
      <c r="H16" s="58"/>
      <c r="I16" s="58"/>
      <c r="J16" s="58"/>
      <c r="K16" s="67"/>
      <c r="L16" s="237">
        <v>1133</v>
      </c>
      <c r="M16" s="237"/>
      <c r="N16" s="238">
        <f>SUM(N14:N15)</f>
        <v>1114</v>
      </c>
    </row>
    <row r="17" spans="1:14" ht="25.5" customHeight="1">
      <c r="A17" s="62" t="s">
        <v>106</v>
      </c>
      <c r="B17" s="62"/>
      <c r="C17" s="62"/>
      <c r="D17" s="62"/>
      <c r="E17" s="62"/>
      <c r="F17" s="62"/>
      <c r="G17" s="63"/>
      <c r="H17" s="62"/>
      <c r="I17" s="62"/>
      <c r="J17" s="62"/>
      <c r="K17" s="62"/>
      <c r="L17" s="236" t="s">
        <v>107</v>
      </c>
      <c r="M17" s="236"/>
      <c r="N17" s="239">
        <v>72</v>
      </c>
    </row>
    <row r="18" spans="1:14" ht="25.5" customHeight="1">
      <c r="A18" s="58" t="s">
        <v>63</v>
      </c>
      <c r="B18" s="58"/>
      <c r="D18" s="58"/>
      <c r="E18" s="58"/>
      <c r="F18" s="58"/>
      <c r="G18" s="59"/>
      <c r="H18" s="58"/>
      <c r="I18" s="58"/>
      <c r="J18" s="58"/>
      <c r="K18" s="58"/>
      <c r="L18" s="228">
        <v>1133</v>
      </c>
      <c r="M18" s="228"/>
      <c r="N18" s="229">
        <f>SUM(N16:N17)</f>
        <v>1186</v>
      </c>
    </row>
    <row r="19" spans="1:15" ht="25.5" customHeight="1">
      <c r="A19" s="58" t="s">
        <v>25</v>
      </c>
      <c r="B19" s="58"/>
      <c r="C19" s="4"/>
      <c r="D19" s="4"/>
      <c r="E19" s="4"/>
      <c r="F19" s="4"/>
      <c r="G19" s="4"/>
      <c r="H19" s="4"/>
      <c r="I19" s="4"/>
      <c r="J19" s="4"/>
      <c r="K19" s="4"/>
      <c r="L19" s="240">
        <v>-98</v>
      </c>
      <c r="M19" s="240"/>
      <c r="N19" s="241">
        <v>-95</v>
      </c>
      <c r="O19" s="5"/>
    </row>
    <row r="20" spans="1:15" ht="25.5" customHeight="1">
      <c r="A20" s="39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240">
        <v>-1406</v>
      </c>
      <c r="M20" s="240"/>
      <c r="N20" s="185">
        <v>-1402</v>
      </c>
      <c r="O20" s="5"/>
    </row>
    <row r="21" spans="1:15" ht="25.5" customHeight="1">
      <c r="A21" s="39" t="s">
        <v>110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40">
        <v>-467</v>
      </c>
      <c r="M21" s="240"/>
      <c r="N21" s="185">
        <v>-482</v>
      </c>
      <c r="O21" s="5"/>
    </row>
    <row r="22" spans="1:15" ht="25.5" customHeight="1">
      <c r="A22" s="39" t="s">
        <v>69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242" t="s">
        <v>107</v>
      </c>
      <c r="M22" s="242"/>
      <c r="N22" s="243">
        <v>338</v>
      </c>
      <c r="O22" s="5"/>
    </row>
    <row r="23" spans="1:15" ht="25.5" customHeight="1">
      <c r="A23" s="35" t="s">
        <v>108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36">
        <v>355</v>
      </c>
      <c r="M23" s="236"/>
      <c r="N23" s="244" t="s">
        <v>107</v>
      </c>
      <c r="O23" s="5"/>
    </row>
    <row r="24" spans="1:15" ht="15.75" customHeight="1">
      <c r="A24" s="38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388"/>
      <c r="M24" s="388"/>
      <c r="N24" s="389"/>
      <c r="O24" s="5"/>
    </row>
    <row r="25" spans="1:14" ht="25.5" customHeight="1">
      <c r="A25" s="62" t="s">
        <v>195</v>
      </c>
      <c r="B25" s="62"/>
      <c r="C25" s="62"/>
      <c r="D25" s="62"/>
      <c r="E25" s="62"/>
      <c r="F25" s="62"/>
      <c r="G25" s="63"/>
      <c r="H25" s="62"/>
      <c r="I25" s="62"/>
      <c r="J25" s="62"/>
      <c r="K25" s="62"/>
      <c r="L25" s="231">
        <v>-483</v>
      </c>
      <c r="M25" s="231"/>
      <c r="N25" s="235">
        <f>SUM(N18:N22)</f>
        <v>-455</v>
      </c>
    </row>
    <row r="26" spans="1:14" ht="15.75" customHeight="1">
      <c r="A26" s="58"/>
      <c r="B26" s="155"/>
      <c r="C26" s="155"/>
      <c r="D26" s="155"/>
      <c r="E26" s="155"/>
      <c r="F26" s="155"/>
      <c r="G26" s="156"/>
      <c r="H26" s="155"/>
      <c r="I26" s="155"/>
      <c r="J26" s="155"/>
      <c r="K26" s="155"/>
      <c r="L26" s="157"/>
      <c r="M26" s="61"/>
      <c r="N26" s="61"/>
    </row>
    <row r="27" spans="1:14" ht="25.5" customHeight="1">
      <c r="A27" s="58" t="s">
        <v>109</v>
      </c>
      <c r="B27" s="58"/>
      <c r="C27" s="58"/>
      <c r="D27" s="58"/>
      <c r="E27" s="58"/>
      <c r="F27" s="58"/>
      <c r="G27" s="59"/>
      <c r="H27" s="58"/>
      <c r="I27" s="58"/>
      <c r="J27" s="58"/>
      <c r="K27" s="58"/>
      <c r="L27" s="386" t="s">
        <v>246</v>
      </c>
      <c r="M27" s="153"/>
      <c r="N27" s="154" t="s">
        <v>76</v>
      </c>
    </row>
    <row r="28" spans="1:14" ht="15.75" customHeight="1">
      <c r="A28" s="58"/>
      <c r="B28" s="58"/>
      <c r="C28" s="58"/>
      <c r="D28" s="58"/>
      <c r="E28" s="58"/>
      <c r="F28" s="58"/>
      <c r="G28" s="59"/>
      <c r="H28" s="58"/>
      <c r="I28" s="58"/>
      <c r="J28" s="58"/>
      <c r="K28" s="58"/>
      <c r="L28" s="153"/>
      <c r="M28" s="153"/>
      <c r="N28" s="154"/>
    </row>
    <row r="29" spans="1:14" ht="25.5" customHeight="1" thickBot="1">
      <c r="A29" s="194" t="s">
        <v>61</v>
      </c>
      <c r="B29" s="194"/>
      <c r="C29" s="194"/>
      <c r="D29" s="194"/>
      <c r="E29" s="194"/>
      <c r="F29" s="194"/>
      <c r="G29" s="195"/>
      <c r="H29" s="194"/>
      <c r="I29" s="194"/>
      <c r="J29" s="194"/>
      <c r="K29" s="194"/>
      <c r="L29" s="204" t="s">
        <v>194</v>
      </c>
      <c r="M29" s="196"/>
      <c r="N29" s="197" t="s">
        <v>77</v>
      </c>
    </row>
    <row r="30" spans="1:14" ht="25.5" customHeight="1">
      <c r="A30" s="58"/>
      <c r="B30" s="58"/>
      <c r="C30" s="58"/>
      <c r="D30" s="58"/>
      <c r="E30" s="58"/>
      <c r="F30" s="58"/>
      <c r="G30" s="59"/>
      <c r="H30" s="58"/>
      <c r="I30" s="58"/>
      <c r="J30" s="58"/>
      <c r="K30" s="58"/>
      <c r="L30" s="152"/>
      <c r="M30" s="152"/>
      <c r="N30" s="61"/>
    </row>
    <row r="31" spans="1:14" ht="25.5" customHeight="1">
      <c r="A31" s="59" t="s">
        <v>64</v>
      </c>
      <c r="B31" s="58"/>
      <c r="C31" s="58"/>
      <c r="D31" s="58"/>
      <c r="E31" s="58"/>
      <c r="F31" s="58"/>
      <c r="G31" s="59"/>
      <c r="H31" s="58"/>
      <c r="I31" s="58"/>
      <c r="J31" s="58"/>
      <c r="K31" s="49"/>
      <c r="L31" s="56"/>
      <c r="M31" s="56"/>
      <c r="N31" s="58"/>
    </row>
    <row r="32" spans="1:14" ht="15.75" customHeight="1">
      <c r="A32" s="59"/>
      <c r="B32" s="58"/>
      <c r="C32" s="58"/>
      <c r="D32" s="58"/>
      <c r="E32" s="58"/>
      <c r="F32" s="58"/>
      <c r="G32" s="59"/>
      <c r="H32" s="58"/>
      <c r="I32" s="58"/>
      <c r="J32" s="58"/>
      <c r="K32" s="49"/>
      <c r="L32" s="56"/>
      <c r="M32" s="56"/>
      <c r="N32" s="58"/>
    </row>
    <row r="33" spans="1:14" ht="25.5" customHeight="1">
      <c r="A33" s="58" t="s">
        <v>63</v>
      </c>
      <c r="B33" s="58"/>
      <c r="C33" s="58"/>
      <c r="D33" s="58"/>
      <c r="E33" s="58"/>
      <c r="F33" s="58"/>
      <c r="G33" s="59"/>
      <c r="H33" s="58"/>
      <c r="I33" s="58"/>
      <c r="J33" s="58"/>
      <c r="K33" s="58"/>
      <c r="L33" s="245">
        <v>432</v>
      </c>
      <c r="M33" s="245"/>
      <c r="N33" s="246">
        <v>622</v>
      </c>
    </row>
    <row r="34" spans="1:14" ht="15.75" customHeight="1">
      <c r="A34" s="58"/>
      <c r="B34" s="58"/>
      <c r="C34" s="58"/>
      <c r="D34" s="58"/>
      <c r="E34" s="58"/>
      <c r="F34" s="58"/>
      <c r="G34" s="59"/>
      <c r="H34" s="58"/>
      <c r="I34" s="58"/>
      <c r="J34" s="58"/>
      <c r="K34" s="58"/>
      <c r="L34" s="245"/>
      <c r="M34" s="245"/>
      <c r="N34" s="246"/>
    </row>
    <row r="35" spans="1:15" ht="25.5" customHeight="1">
      <c r="A35" s="72" t="s">
        <v>247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323">
        <v>484</v>
      </c>
      <c r="M35" s="267"/>
      <c r="N35" s="246">
        <v>385</v>
      </c>
      <c r="O35" s="5"/>
    </row>
    <row r="36" spans="1:15" ht="15.75" customHeight="1">
      <c r="A36" s="72"/>
      <c r="B36" s="4"/>
      <c r="C36" s="4"/>
      <c r="D36" s="4"/>
      <c r="E36" s="4"/>
      <c r="F36" s="4"/>
      <c r="G36" s="4"/>
      <c r="H36" s="4"/>
      <c r="I36" s="4"/>
      <c r="J36" s="4"/>
      <c r="K36" s="4"/>
      <c r="L36" s="323"/>
      <c r="M36" s="267"/>
      <c r="N36" s="5"/>
      <c r="O36" s="5"/>
    </row>
    <row r="37" spans="1:14" ht="25.5" customHeight="1">
      <c r="A37" s="58" t="s">
        <v>109</v>
      </c>
      <c r="B37" s="58"/>
      <c r="C37" s="58"/>
      <c r="D37" s="58"/>
      <c r="E37" s="58"/>
      <c r="F37" s="58"/>
      <c r="G37" s="59"/>
      <c r="H37" s="58"/>
      <c r="I37" s="58"/>
      <c r="J37" s="58"/>
      <c r="K37" s="58"/>
      <c r="L37" s="386" t="s">
        <v>187</v>
      </c>
      <c r="M37" s="153"/>
      <c r="N37" s="154" t="s">
        <v>78</v>
      </c>
    </row>
    <row r="38" spans="1:14" ht="15.75" customHeight="1">
      <c r="A38" s="58"/>
      <c r="B38" s="58"/>
      <c r="C38" s="58"/>
      <c r="D38" s="58"/>
      <c r="E38" s="58"/>
      <c r="F38" s="58"/>
      <c r="G38" s="59"/>
      <c r="H38" s="58"/>
      <c r="I38" s="58"/>
      <c r="J38" s="58"/>
      <c r="K38" s="58"/>
      <c r="L38" s="386"/>
      <c r="M38" s="153"/>
      <c r="N38" s="154"/>
    </row>
    <row r="39" spans="1:14" ht="25.5" customHeight="1" thickBot="1">
      <c r="A39" s="194" t="s">
        <v>61</v>
      </c>
      <c r="B39" s="194"/>
      <c r="C39" s="194"/>
      <c r="D39" s="194"/>
      <c r="E39" s="194"/>
      <c r="F39" s="194"/>
      <c r="G39" s="195"/>
      <c r="H39" s="194"/>
      <c r="I39" s="194"/>
      <c r="J39" s="194"/>
      <c r="K39" s="194"/>
      <c r="L39" s="204" t="s">
        <v>248</v>
      </c>
      <c r="M39" s="196"/>
      <c r="N39" s="197" t="s">
        <v>249</v>
      </c>
    </row>
    <row r="40" spans="1:14" ht="15.75" customHeight="1">
      <c r="A40" s="58"/>
      <c r="B40" s="58"/>
      <c r="C40" s="58"/>
      <c r="D40" s="58"/>
      <c r="E40" s="58"/>
      <c r="F40" s="58"/>
      <c r="G40" s="59"/>
      <c r="H40" s="58"/>
      <c r="I40" s="58"/>
      <c r="J40" s="58"/>
      <c r="K40" s="58"/>
      <c r="L40" s="386"/>
      <c r="M40" s="153"/>
      <c r="N40" s="154"/>
    </row>
    <row r="41" spans="1:14" ht="25.5" customHeight="1">
      <c r="A41" s="59" t="s">
        <v>37</v>
      </c>
      <c r="B41" s="58"/>
      <c r="C41" s="58"/>
      <c r="D41" s="58"/>
      <c r="E41" s="58"/>
      <c r="F41" s="58"/>
      <c r="G41" s="59"/>
      <c r="H41" s="58"/>
      <c r="I41" s="58"/>
      <c r="J41" s="58"/>
      <c r="K41" s="58"/>
      <c r="L41" s="386" t="s">
        <v>344</v>
      </c>
      <c r="M41" s="153"/>
      <c r="N41" s="154" t="s">
        <v>79</v>
      </c>
    </row>
    <row r="42" spans="1:14" ht="15.75" customHeight="1">
      <c r="A42" s="59"/>
      <c r="B42" s="58"/>
      <c r="C42" s="58"/>
      <c r="D42" s="58"/>
      <c r="E42" s="58"/>
      <c r="F42" s="58"/>
      <c r="G42" s="59"/>
      <c r="H42" s="58"/>
      <c r="I42" s="58"/>
      <c r="J42" s="58"/>
      <c r="K42" s="58"/>
      <c r="L42" s="153"/>
      <c r="M42" s="153"/>
      <c r="N42" s="91"/>
    </row>
    <row r="43" spans="1:14" ht="25.5" customHeight="1">
      <c r="A43" s="59" t="s">
        <v>145</v>
      </c>
      <c r="B43" s="58"/>
      <c r="C43" s="58"/>
      <c r="D43" s="58"/>
      <c r="E43" s="58"/>
      <c r="F43" s="58"/>
      <c r="G43" s="59"/>
      <c r="H43" s="58"/>
      <c r="I43" s="58"/>
      <c r="J43" s="58"/>
      <c r="K43" s="58"/>
      <c r="L43" s="60" t="s">
        <v>220</v>
      </c>
      <c r="M43" s="153"/>
      <c r="N43" s="61" t="s">
        <v>80</v>
      </c>
    </row>
    <row r="44" spans="1:14" ht="15.75" customHeight="1">
      <c r="A44" s="59"/>
      <c r="B44" s="58"/>
      <c r="C44" s="58"/>
      <c r="D44" s="58"/>
      <c r="E44" s="58"/>
      <c r="F44" s="58"/>
      <c r="G44" s="59"/>
      <c r="H44" s="58"/>
      <c r="I44" s="58"/>
      <c r="J44" s="58"/>
      <c r="K44" s="58"/>
      <c r="L44" s="153"/>
      <c r="M44" s="153"/>
      <c r="N44" s="91"/>
    </row>
    <row r="45" spans="1:14" ht="25.5" customHeight="1" thickBot="1">
      <c r="A45" s="195" t="s">
        <v>146</v>
      </c>
      <c r="B45" s="194"/>
      <c r="C45" s="194"/>
      <c r="D45" s="194"/>
      <c r="E45" s="194"/>
      <c r="F45" s="194"/>
      <c r="G45" s="195"/>
      <c r="H45" s="194"/>
      <c r="I45" s="194"/>
      <c r="J45" s="194"/>
      <c r="K45" s="194"/>
      <c r="L45" s="204" t="s">
        <v>196</v>
      </c>
      <c r="M45" s="198"/>
      <c r="N45" s="197" t="s">
        <v>81</v>
      </c>
    </row>
    <row r="46" spans="1:13" ht="25.5" customHeight="1">
      <c r="A46" s="58"/>
      <c r="B46" s="58"/>
      <c r="C46" s="58"/>
      <c r="D46" s="4"/>
      <c r="E46" s="4"/>
      <c r="F46" s="4"/>
      <c r="G46" s="4"/>
      <c r="H46" s="4"/>
      <c r="I46" s="4"/>
      <c r="J46" s="49"/>
      <c r="K46" s="59"/>
      <c r="L46" s="58"/>
      <c r="M46" s="58"/>
    </row>
    <row r="47" spans="1:13" ht="25.5" customHeight="1">
      <c r="A47" s="59"/>
      <c r="B47" s="58"/>
      <c r="C47" s="58"/>
      <c r="D47" s="4"/>
      <c r="E47" s="4"/>
      <c r="F47" s="4"/>
      <c r="G47" s="4"/>
      <c r="H47" s="4"/>
      <c r="I47" s="4"/>
      <c r="J47" s="49"/>
      <c r="K47" s="59"/>
      <c r="L47" s="58"/>
      <c r="M47" s="58"/>
    </row>
    <row r="48" spans="1:16" s="70" customFormat="1" ht="25.5" customHeight="1">
      <c r="A48" s="4" t="s">
        <v>268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69"/>
      <c r="O48" s="69"/>
      <c r="P48" s="4"/>
    </row>
    <row r="49" spans="1:16" s="70" customFormat="1" ht="25.5" customHeight="1">
      <c r="A49" s="4" t="s">
        <v>269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71"/>
      <c r="O49" s="14"/>
      <c r="P49" s="4"/>
    </row>
    <row r="50" spans="1:16" s="70" customFormat="1" ht="25.5" customHeight="1">
      <c r="A50" s="72" t="s">
        <v>270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71"/>
      <c r="O50" s="14"/>
      <c r="P50" s="4"/>
    </row>
    <row r="51" spans="1:16" s="70" customFormat="1" ht="25.5" customHeight="1">
      <c r="A51" s="4" t="s">
        <v>271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71"/>
      <c r="O51" s="15"/>
      <c r="P51" s="4"/>
    </row>
    <row r="52" spans="1:13" ht="25.5" customHeight="1">
      <c r="A52" s="58"/>
      <c r="C52" s="58"/>
      <c r="D52" s="4"/>
      <c r="E52" s="4"/>
      <c r="F52" s="4"/>
      <c r="G52" s="4"/>
      <c r="H52" s="4"/>
      <c r="I52" s="4"/>
      <c r="J52" s="49"/>
      <c r="K52" s="59"/>
      <c r="L52" s="58"/>
      <c r="M52" s="58"/>
    </row>
    <row r="53" spans="1:13" ht="25.5" customHeight="1">
      <c r="A53" s="58"/>
      <c r="B53" s="58"/>
      <c r="C53" s="58"/>
      <c r="D53" s="4"/>
      <c r="E53" s="4"/>
      <c r="F53" s="4"/>
      <c r="G53" s="4"/>
      <c r="H53" s="4"/>
      <c r="I53" s="4"/>
      <c r="J53" s="49"/>
      <c r="K53" s="59"/>
      <c r="L53" s="58"/>
      <c r="M53" s="58"/>
    </row>
    <row r="54" spans="7:15" ht="25.5" customHeight="1">
      <c r="G54" s="5"/>
      <c r="N54" s="5"/>
      <c r="O54" s="5"/>
    </row>
    <row r="55" spans="7:15" ht="25.5" customHeight="1">
      <c r="G55" s="5"/>
      <c r="N55" s="5"/>
      <c r="O55" s="5"/>
    </row>
    <row r="56" spans="7:15" ht="25.5" customHeight="1">
      <c r="G56" s="5"/>
      <c r="N56" s="5"/>
      <c r="O56" s="5"/>
    </row>
    <row r="57" spans="7:15" ht="25.5" customHeight="1">
      <c r="G57" s="5"/>
      <c r="N57" s="5"/>
      <c r="O57" s="5"/>
    </row>
    <row r="58" spans="7:15" ht="25.5" customHeight="1">
      <c r="G58" s="5"/>
      <c r="N58" s="5"/>
      <c r="O58" s="5"/>
    </row>
    <row r="59" spans="7:15" ht="25.5" customHeight="1">
      <c r="G59" s="5"/>
      <c r="N59" s="5"/>
      <c r="O59" s="5"/>
    </row>
    <row r="60" spans="7:15" ht="25.5" customHeight="1">
      <c r="G60" s="5"/>
      <c r="N60" s="5"/>
      <c r="O60" s="5"/>
    </row>
    <row r="61" spans="7:15" ht="25.5" customHeight="1">
      <c r="G61" s="5"/>
      <c r="N61" s="5"/>
      <c r="O61" s="5"/>
    </row>
    <row r="62" s="4" customFormat="1" ht="25.5" customHeight="1"/>
    <row r="63" s="4" customFormat="1" ht="25.5" customHeight="1"/>
    <row r="64" s="4" customFormat="1" ht="25.5" customHeight="1"/>
    <row r="65" s="4" customFormat="1" ht="25.5" customHeight="1"/>
    <row r="66" s="4" customFormat="1" ht="25.5" customHeight="1"/>
    <row r="67" spans="7:15" ht="25.5" customHeight="1">
      <c r="G67" s="5"/>
      <c r="N67" s="5"/>
      <c r="O67" s="5"/>
    </row>
    <row r="68" spans="7:15" ht="25.5" customHeight="1">
      <c r="G68" s="5"/>
      <c r="N68" s="5"/>
      <c r="O68" s="5"/>
    </row>
    <row r="69" spans="7:15" ht="25.5" customHeight="1">
      <c r="G69" s="5"/>
      <c r="N69" s="5"/>
      <c r="O69" s="5"/>
    </row>
    <row r="70" spans="7:15" ht="25.5" customHeight="1">
      <c r="G70" s="5"/>
      <c r="N70" s="5"/>
      <c r="O70" s="5"/>
    </row>
    <row r="71" spans="7:15" ht="25.5" customHeight="1">
      <c r="G71" s="5"/>
      <c r="N71" s="5"/>
      <c r="O71" s="5"/>
    </row>
    <row r="72" spans="7:15" ht="25.5" customHeight="1">
      <c r="G72" s="5"/>
      <c r="N72" s="5"/>
      <c r="O72" s="5"/>
    </row>
    <row r="73" spans="7:15" ht="25.5" customHeight="1">
      <c r="G73" s="5"/>
      <c r="N73" s="5"/>
      <c r="O73" s="5"/>
    </row>
    <row r="74" spans="7:15" ht="25.5" customHeight="1">
      <c r="G74" s="5"/>
      <c r="N74" s="5"/>
      <c r="O74" s="5"/>
    </row>
    <row r="75" spans="7:15" ht="25.5" customHeight="1">
      <c r="G75" s="5"/>
      <c r="N75" s="5"/>
      <c r="O75" s="5"/>
    </row>
    <row r="76" spans="7:15" ht="25.5" customHeight="1">
      <c r="G76" s="5"/>
      <c r="N76" s="5"/>
      <c r="O76" s="5"/>
    </row>
    <row r="77" spans="7:15" ht="25.5" customHeight="1">
      <c r="G77" s="5"/>
      <c r="N77" s="5"/>
      <c r="O77" s="5"/>
    </row>
    <row r="78" spans="7:15" ht="25.5" customHeight="1">
      <c r="G78" s="5"/>
      <c r="N78" s="5"/>
      <c r="O78" s="5"/>
    </row>
    <row r="79" spans="7:15" ht="25.5" customHeight="1">
      <c r="G79" s="5"/>
      <c r="N79" s="5"/>
      <c r="O79" s="5"/>
    </row>
    <row r="80" ht="25.5" customHeight="1">
      <c r="G80" s="5"/>
    </row>
    <row r="81" ht="25.5" customHeight="1">
      <c r="G81" s="5"/>
    </row>
    <row r="82" ht="25.5" customHeight="1">
      <c r="G82" s="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  <rowBreaks count="1" manualBreakCount="1">
    <brk id="52" max="13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showGridLines="0" zoomScale="75" zoomScaleNormal="75" zoomScaleSheetLayoutView="67" workbookViewId="0" topLeftCell="A1">
      <selection activeCell="A1" sqref="A1"/>
    </sheetView>
  </sheetViews>
  <sheetFormatPr defaultColWidth="9.77734375" defaultRowHeight="25.5" customHeight="1"/>
  <cols>
    <col min="1" max="1" width="2.77734375" style="5" customWidth="1"/>
    <col min="2" max="2" width="5.3359375" style="5" customWidth="1"/>
    <col min="3" max="3" width="3.77734375" style="5" customWidth="1"/>
    <col min="4" max="4" width="7.88671875" style="5" customWidth="1"/>
    <col min="5" max="10" width="9.77734375" style="5" customWidth="1"/>
    <col min="11" max="11" width="11.77734375" style="5" customWidth="1"/>
    <col min="12" max="12" width="11.77734375" style="254" customWidth="1"/>
    <col min="13" max="13" width="5.21484375" style="254" customWidth="1"/>
    <col min="14" max="14" width="10.99609375" style="185" customWidth="1"/>
    <col min="15" max="16384" width="9.77734375" style="5" customWidth="1"/>
  </cols>
  <sheetData>
    <row r="1" spans="1:14" s="3" customFormat="1" ht="25.5" customHeight="1">
      <c r="A1" s="4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94"/>
      <c r="M1" s="294"/>
      <c r="N1" s="285"/>
    </row>
    <row r="2" spans="12:14" ht="25.5" customHeight="1">
      <c r="L2" s="185"/>
      <c r="M2" s="185"/>
      <c r="N2" s="257"/>
    </row>
    <row r="3" spans="1:14" ht="25.5" customHeight="1" thickBot="1">
      <c r="A3" s="104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286" t="s">
        <v>75</v>
      </c>
      <c r="M3" s="286"/>
      <c r="N3" s="256" t="s">
        <v>43</v>
      </c>
    </row>
    <row r="4" spans="1:14" ht="25.5" customHeight="1">
      <c r="A4" s="5" t="s">
        <v>26</v>
      </c>
      <c r="L4" s="287">
        <v>1604</v>
      </c>
      <c r="M4" s="287"/>
      <c r="N4" s="249">
        <v>1687</v>
      </c>
    </row>
    <row r="5" spans="1:14" ht="25.5" customHeight="1">
      <c r="A5" s="94" t="s">
        <v>54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263"/>
      <c r="M5" s="263"/>
      <c r="N5" s="246"/>
    </row>
    <row r="6" spans="2:14" ht="25.5" customHeight="1">
      <c r="B6" s="5" t="s">
        <v>14</v>
      </c>
      <c r="L6" s="295">
        <v>30007</v>
      </c>
      <c r="M6" s="295"/>
      <c r="N6" s="249">
        <v>40948</v>
      </c>
    </row>
    <row r="7" spans="2:14" ht="25.5" customHeight="1">
      <c r="B7" s="5" t="s">
        <v>15</v>
      </c>
      <c r="L7" s="295">
        <v>63200</v>
      </c>
      <c r="M7" s="295"/>
      <c r="N7" s="249">
        <v>59181</v>
      </c>
    </row>
    <row r="8" spans="2:14" ht="25.5" customHeight="1">
      <c r="B8" s="5" t="s">
        <v>16</v>
      </c>
      <c r="L8" s="295">
        <v>10766</v>
      </c>
      <c r="M8" s="295"/>
      <c r="N8" s="249">
        <v>10487</v>
      </c>
    </row>
    <row r="9" spans="2:14" ht="25.5" customHeight="1">
      <c r="B9" s="5" t="s">
        <v>17</v>
      </c>
      <c r="L9" s="295">
        <v>5840</v>
      </c>
      <c r="M9" s="295"/>
      <c r="N9" s="249">
        <v>4176</v>
      </c>
    </row>
    <row r="10" spans="1:14" ht="25.5" customHeight="1">
      <c r="A10" s="20"/>
      <c r="B10" s="20" t="s">
        <v>55</v>
      </c>
      <c r="C10" s="20"/>
      <c r="D10" s="20"/>
      <c r="E10" s="20"/>
      <c r="F10" s="20"/>
      <c r="G10" s="20"/>
      <c r="H10" s="20"/>
      <c r="I10" s="20"/>
      <c r="J10" s="20"/>
      <c r="K10" s="20"/>
      <c r="L10" s="231">
        <v>5325</v>
      </c>
      <c r="M10" s="231"/>
      <c r="N10" s="232">
        <v>5110</v>
      </c>
    </row>
    <row r="11" spans="1:14" ht="25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228">
        <f>SUM(L6:L10)</f>
        <v>115138</v>
      </c>
      <c r="M11" s="228"/>
      <c r="N11" s="230">
        <f>SUM(N6:N10)</f>
        <v>119902</v>
      </c>
    </row>
    <row r="12" spans="1:14" ht="25.5" customHeight="1">
      <c r="A12" s="5" t="s">
        <v>18</v>
      </c>
      <c r="L12" s="295">
        <v>15763</v>
      </c>
      <c r="M12" s="295"/>
      <c r="N12" s="249">
        <v>17453</v>
      </c>
    </row>
    <row r="13" spans="1:14" ht="25.5" customHeight="1">
      <c r="A13" s="5" t="s">
        <v>30</v>
      </c>
      <c r="L13" s="295">
        <v>11502</v>
      </c>
      <c r="M13" s="295"/>
      <c r="N13" s="249">
        <v>8972</v>
      </c>
    </row>
    <row r="14" spans="1:14" ht="25.5" customHeight="1">
      <c r="A14" s="4" t="s">
        <v>40</v>
      </c>
      <c r="J14" s="4"/>
      <c r="K14" s="4"/>
      <c r="L14" s="251">
        <v>3219</v>
      </c>
      <c r="M14" s="251"/>
      <c r="N14" s="249">
        <v>3204</v>
      </c>
    </row>
    <row r="15" spans="1:14" s="4" customFormat="1" ht="25.5" customHeight="1">
      <c r="A15" s="4" t="s">
        <v>42</v>
      </c>
      <c r="F15" s="24"/>
      <c r="L15" s="251">
        <v>-108</v>
      </c>
      <c r="M15" s="251"/>
      <c r="N15" s="229">
        <v>-118</v>
      </c>
    </row>
    <row r="16" spans="1:14" ht="25.5" customHeight="1">
      <c r="A16" s="5" t="s">
        <v>86</v>
      </c>
      <c r="L16" s="287">
        <v>-7663</v>
      </c>
      <c r="M16" s="287"/>
      <c r="N16" s="296">
        <v>-13202</v>
      </c>
    </row>
    <row r="17" spans="1:14" ht="25.5" customHeight="1">
      <c r="A17" s="5" t="s">
        <v>231</v>
      </c>
      <c r="L17" s="287"/>
      <c r="M17" s="287"/>
      <c r="N17" s="249"/>
    </row>
    <row r="18" spans="2:14" ht="25.5" customHeight="1">
      <c r="B18" s="5" t="s">
        <v>45</v>
      </c>
      <c r="L18" s="287">
        <v>-84730</v>
      </c>
      <c r="M18" s="287"/>
      <c r="N18" s="249">
        <v>-85583</v>
      </c>
    </row>
    <row r="19" spans="2:14" ht="25.5" customHeight="1">
      <c r="B19" s="5" t="s">
        <v>49</v>
      </c>
      <c r="L19" s="287">
        <v>-24074</v>
      </c>
      <c r="M19" s="287"/>
      <c r="N19" s="249">
        <v>-25055</v>
      </c>
    </row>
    <row r="20" spans="2:14" ht="25.5" customHeight="1">
      <c r="B20" s="5" t="s">
        <v>1</v>
      </c>
      <c r="L20" s="287">
        <v>-5541</v>
      </c>
      <c r="M20" s="287"/>
      <c r="N20" s="249">
        <v>-4941</v>
      </c>
    </row>
    <row r="21" spans="1:14" ht="25.5" customHeight="1">
      <c r="A21" s="20"/>
      <c r="B21" s="20" t="s">
        <v>34</v>
      </c>
      <c r="C21" s="20"/>
      <c r="D21" s="20"/>
      <c r="E21" s="20"/>
      <c r="F21" s="20"/>
      <c r="G21" s="20"/>
      <c r="H21" s="20"/>
      <c r="I21" s="20"/>
      <c r="J21" s="20"/>
      <c r="K21" s="20"/>
      <c r="L21" s="236">
        <v>-649</v>
      </c>
      <c r="M21" s="236"/>
      <c r="N21" s="244">
        <v>-634</v>
      </c>
    </row>
    <row r="22" spans="12:14" ht="25.5" customHeight="1">
      <c r="L22" s="287">
        <f>SUM(L18:L21)</f>
        <v>-114994</v>
      </c>
      <c r="M22" s="287"/>
      <c r="N22" s="296">
        <f>SUM(N18:N21)</f>
        <v>-116213</v>
      </c>
    </row>
    <row r="23" spans="1:14" ht="25.5" customHeight="1">
      <c r="A23" s="5" t="s">
        <v>85</v>
      </c>
      <c r="J23" s="4"/>
      <c r="K23" s="4"/>
      <c r="L23" s="251">
        <v>-696</v>
      </c>
      <c r="M23" s="251"/>
      <c r="N23" s="230">
        <v>-2005</v>
      </c>
    </row>
    <row r="24" spans="1:14" ht="25.5" customHeight="1">
      <c r="A24" s="5" t="s">
        <v>295</v>
      </c>
      <c r="L24" s="287">
        <f>-2310+17</f>
        <v>-2293</v>
      </c>
      <c r="M24" s="287"/>
      <c r="N24" s="249">
        <v>-2244</v>
      </c>
    </row>
    <row r="25" spans="1:14" ht="25.5" customHeight="1">
      <c r="A25" s="5" t="s">
        <v>296</v>
      </c>
      <c r="J25" s="4"/>
      <c r="K25" s="186"/>
      <c r="L25" s="251">
        <v>-2080</v>
      </c>
      <c r="M25" s="251"/>
      <c r="N25" s="230">
        <v>-2595</v>
      </c>
    </row>
    <row r="26" spans="1:14" ht="25.5" customHeight="1">
      <c r="A26" s="5" t="s">
        <v>297</v>
      </c>
      <c r="F26" s="12"/>
      <c r="G26" s="4"/>
      <c r="H26" s="4"/>
      <c r="I26" s="4"/>
      <c r="J26" s="4"/>
      <c r="L26" s="287">
        <v>-10784</v>
      </c>
      <c r="M26" s="287"/>
      <c r="N26" s="296">
        <v>-8333</v>
      </c>
    </row>
    <row r="27" spans="1:14" ht="25.5" customHeight="1">
      <c r="A27" s="5" t="s">
        <v>229</v>
      </c>
      <c r="J27" s="4"/>
      <c r="K27" s="4"/>
      <c r="L27" s="251">
        <v>-5098</v>
      </c>
      <c r="M27" s="251"/>
      <c r="N27" s="230">
        <v>-3703</v>
      </c>
    </row>
    <row r="28" spans="1:14" ht="25.5" customHeight="1">
      <c r="A28" s="5" t="s">
        <v>41</v>
      </c>
      <c r="J28" s="4"/>
      <c r="K28" s="4"/>
      <c r="L28" s="251">
        <v>-341</v>
      </c>
      <c r="M28" s="251"/>
      <c r="N28" s="230">
        <v>-332</v>
      </c>
    </row>
    <row r="29" spans="1:14" ht="25.5" customHeight="1">
      <c r="A29" s="20" t="s">
        <v>203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50">
        <v>499</v>
      </c>
      <c r="M29" s="250"/>
      <c r="N29" s="235">
        <v>1477</v>
      </c>
    </row>
    <row r="30" spans="1:14" ht="10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251"/>
      <c r="M30" s="251"/>
      <c r="N30" s="229"/>
    </row>
    <row r="31" spans="1:14" ht="25.5" customHeight="1" thickBot="1">
      <c r="A31" s="23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92">
        <f>SUM(L4:L29)-L22-L11</f>
        <v>3668</v>
      </c>
      <c r="M31" s="292"/>
      <c r="N31" s="293">
        <f>SUM(N4:N29)-N22-N11</f>
        <v>3950</v>
      </c>
    </row>
    <row r="32" spans="1:14" ht="25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106"/>
      <c r="M32" s="106"/>
      <c r="N32" s="297"/>
    </row>
    <row r="33" spans="1:14" ht="25.5" customHeight="1">
      <c r="A33" s="167" t="s">
        <v>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98"/>
      <c r="M33" s="298"/>
      <c r="N33" s="299"/>
    </row>
    <row r="34" spans="1:26" s="4" customFormat="1" ht="25.5" customHeight="1">
      <c r="A34" s="5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300">
        <v>100</v>
      </c>
      <c r="M34" s="300"/>
      <c r="N34" s="301">
        <v>100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14" ht="25.5" customHeight="1">
      <c r="A35" s="5" t="s">
        <v>21</v>
      </c>
      <c r="L35" s="300">
        <v>550</v>
      </c>
      <c r="M35" s="300"/>
      <c r="N35" s="301">
        <v>533</v>
      </c>
    </row>
    <row r="36" spans="1:14" ht="25.5" customHeight="1">
      <c r="A36" s="20" t="s">
        <v>22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02">
        <v>3018</v>
      </c>
      <c r="M36" s="302"/>
      <c r="N36" s="303">
        <v>3317</v>
      </c>
    </row>
    <row r="37" spans="1:14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04"/>
      <c r="M37" s="304"/>
      <c r="N37" s="305"/>
    </row>
    <row r="38" spans="1:26" s="4" customFormat="1" ht="25.5" customHeight="1" thickBot="1">
      <c r="A38" s="23" t="s">
        <v>230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306">
        <f>SUM(L34:L37)</f>
        <v>3668</v>
      </c>
      <c r="M38" s="306"/>
      <c r="N38" s="307">
        <f>SUM(N34:N37)</f>
        <v>3950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2:14" ht="25.5" customHeight="1">
      <c r="L39" s="249"/>
      <c r="M39" s="249"/>
      <c r="N39" s="249"/>
    </row>
    <row r="40" spans="1:17" ht="25.5" customHeight="1">
      <c r="A40" s="34"/>
      <c r="L40" s="185"/>
      <c r="M40" s="185"/>
      <c r="O40" s="45"/>
      <c r="P40" s="45"/>
      <c r="Q40" s="45"/>
    </row>
    <row r="41" spans="1:14" s="49" customFormat="1" ht="25.5" customHeight="1">
      <c r="A41" s="131" t="s">
        <v>38</v>
      </c>
      <c r="B41" s="120"/>
      <c r="C41" s="120"/>
      <c r="D41" s="120"/>
      <c r="E41" s="120"/>
      <c r="F41" s="120"/>
      <c r="G41" s="120"/>
      <c r="H41" s="122"/>
      <c r="I41" s="120"/>
      <c r="J41" s="62"/>
      <c r="K41" s="328"/>
      <c r="L41" s="329"/>
      <c r="M41" s="62"/>
      <c r="N41" s="62"/>
    </row>
    <row r="42" spans="1:14" s="49" customFormat="1" ht="25.5" customHeight="1">
      <c r="A42" s="123" t="s">
        <v>174</v>
      </c>
      <c r="J42" s="124"/>
      <c r="L42" s="332">
        <v>449</v>
      </c>
      <c r="N42" s="238">
        <v>389</v>
      </c>
    </row>
    <row r="43" spans="1:14" s="49" customFormat="1" ht="25.5" customHeight="1">
      <c r="A43" s="125" t="s">
        <v>7</v>
      </c>
      <c r="J43" s="126"/>
      <c r="L43" s="336">
        <v>-252</v>
      </c>
      <c r="N43" s="238">
        <v>52</v>
      </c>
    </row>
    <row r="44" spans="1:14" s="49" customFormat="1" ht="25.5" customHeight="1">
      <c r="A44" s="125" t="s">
        <v>6</v>
      </c>
      <c r="J44" s="124"/>
      <c r="L44" s="332">
        <v>40</v>
      </c>
      <c r="N44" s="238">
        <v>42</v>
      </c>
    </row>
    <row r="45" spans="1:14" s="49" customFormat="1" ht="25.5" customHeight="1">
      <c r="A45" s="120" t="s">
        <v>5</v>
      </c>
      <c r="B45" s="120"/>
      <c r="C45" s="120"/>
      <c r="D45" s="120"/>
      <c r="E45" s="120"/>
      <c r="F45" s="120"/>
      <c r="G45" s="120"/>
      <c r="H45" s="120"/>
      <c r="I45" s="120"/>
      <c r="J45" s="127"/>
      <c r="K45" s="62"/>
      <c r="L45" s="337">
        <v>-519</v>
      </c>
      <c r="M45" s="62"/>
      <c r="N45" s="239">
        <v>-504</v>
      </c>
    </row>
    <row r="46" spans="1:14" s="49" customFormat="1" ht="25.5" customHeight="1">
      <c r="A46" s="217" t="s">
        <v>168</v>
      </c>
      <c r="B46" s="217"/>
      <c r="C46" s="217"/>
      <c r="D46" s="217"/>
      <c r="E46" s="217"/>
      <c r="F46" s="217"/>
      <c r="G46" s="217"/>
      <c r="H46" s="217"/>
      <c r="I46" s="217"/>
      <c r="J46" s="218"/>
      <c r="L46" s="411">
        <f>SUM(L42:L45)</f>
        <v>-282</v>
      </c>
      <c r="N46" s="238">
        <f>SUM(N42:N45)</f>
        <v>-21</v>
      </c>
    </row>
    <row r="47" spans="1:14" s="49" customFormat="1" ht="25.5" customHeight="1">
      <c r="A47" s="128" t="s">
        <v>169</v>
      </c>
      <c r="B47" s="128"/>
      <c r="C47" s="128"/>
      <c r="D47" s="128"/>
      <c r="E47" s="128"/>
      <c r="F47" s="128"/>
      <c r="G47" s="128"/>
      <c r="H47" s="128"/>
      <c r="I47" s="128"/>
      <c r="J47" s="129"/>
      <c r="K47" s="62"/>
      <c r="L47" s="412">
        <v>3950</v>
      </c>
      <c r="M47" s="62"/>
      <c r="N47" s="239">
        <v>3971</v>
      </c>
    </row>
    <row r="48" spans="1:14" s="49" customFormat="1" ht="8.25" customHeight="1">
      <c r="A48" s="217"/>
      <c r="B48" s="217"/>
      <c r="C48" s="217"/>
      <c r="D48" s="217"/>
      <c r="E48" s="217"/>
      <c r="F48" s="217"/>
      <c r="G48" s="217"/>
      <c r="H48" s="217"/>
      <c r="I48" s="217"/>
      <c r="J48" s="224"/>
      <c r="L48" s="338"/>
      <c r="N48" s="238"/>
    </row>
    <row r="49" spans="1:14" s="49" customFormat="1" ht="25.5" customHeight="1" thickBot="1">
      <c r="A49" s="222" t="s">
        <v>175</v>
      </c>
      <c r="B49" s="210"/>
      <c r="C49" s="210"/>
      <c r="D49" s="210"/>
      <c r="E49" s="210"/>
      <c r="F49" s="210"/>
      <c r="G49" s="210"/>
      <c r="H49" s="210"/>
      <c r="I49" s="210"/>
      <c r="J49" s="223"/>
      <c r="K49" s="194"/>
      <c r="L49" s="339">
        <f>SUM(L46:L47)</f>
        <v>3668</v>
      </c>
      <c r="M49" s="194"/>
      <c r="N49" s="340">
        <f>N46+N47</f>
        <v>3950</v>
      </c>
    </row>
    <row r="51" spans="12:13" ht="25.5" customHeight="1">
      <c r="L51" s="185"/>
      <c r="M51" s="185"/>
    </row>
    <row r="52" spans="1:13" ht="25.5" customHeight="1">
      <c r="A52" s="34"/>
      <c r="L52" s="185"/>
      <c r="M52" s="185"/>
    </row>
    <row r="53" spans="12:13" ht="25.5" customHeight="1">
      <c r="L53" s="185"/>
      <c r="M53" s="185"/>
    </row>
    <row r="54" spans="1:13" ht="25.5" customHeight="1">
      <c r="A54" s="34"/>
      <c r="L54" s="185"/>
      <c r="M54" s="185"/>
    </row>
    <row r="55" spans="1:13" ht="25.5" customHeight="1">
      <c r="A55" s="34"/>
      <c r="L55" s="185"/>
      <c r="M55" s="185"/>
    </row>
    <row r="56" spans="12:13" ht="25.5" customHeight="1">
      <c r="L56" s="185"/>
      <c r="M56" s="185"/>
    </row>
    <row r="57" spans="12:13" ht="25.5" customHeight="1">
      <c r="L57" s="185"/>
      <c r="M57" s="185"/>
    </row>
    <row r="58" spans="12:13" ht="25.5" customHeight="1">
      <c r="L58" s="185"/>
      <c r="M58" s="185"/>
    </row>
    <row r="59" spans="12:13" ht="25.5" customHeight="1">
      <c r="L59" s="185"/>
      <c r="M59" s="185"/>
    </row>
    <row r="60" spans="12:13" ht="25.5" customHeight="1">
      <c r="L60" s="185"/>
      <c r="M60" s="185"/>
    </row>
    <row r="61" spans="12:13" ht="25.5" customHeight="1">
      <c r="L61" s="185"/>
      <c r="M61" s="185"/>
    </row>
    <row r="62" spans="12:13" ht="25.5" customHeight="1">
      <c r="L62" s="185"/>
      <c r="M62" s="185"/>
    </row>
    <row r="63" spans="12:13" ht="25.5" customHeight="1">
      <c r="L63" s="185"/>
      <c r="M63" s="185"/>
    </row>
    <row r="64" spans="12:13" ht="25.5" customHeight="1">
      <c r="L64" s="185"/>
      <c r="M64" s="185"/>
    </row>
    <row r="65" spans="12:13" ht="25.5" customHeight="1">
      <c r="L65" s="185"/>
      <c r="M65" s="185"/>
    </row>
    <row r="66" spans="12:13" ht="25.5" customHeight="1">
      <c r="L66" s="185"/>
      <c r="M66" s="185"/>
    </row>
    <row r="67" spans="12:13" ht="25.5" customHeight="1">
      <c r="L67" s="185"/>
      <c r="M67" s="185"/>
    </row>
    <row r="68" spans="12:13" ht="25.5" customHeight="1">
      <c r="L68" s="185"/>
      <c r="M68" s="185"/>
    </row>
    <row r="69" spans="12:13" ht="25.5" customHeight="1">
      <c r="L69" s="185"/>
      <c r="M69" s="185"/>
    </row>
    <row r="70" spans="12:13" ht="25.5" customHeight="1">
      <c r="L70" s="185"/>
      <c r="M70" s="185"/>
    </row>
    <row r="71" spans="12:13" ht="25.5" customHeight="1">
      <c r="L71" s="185"/>
      <c r="M71" s="185"/>
    </row>
    <row r="72" spans="12:13" ht="25.5" customHeight="1">
      <c r="L72" s="185"/>
      <c r="M72" s="185"/>
    </row>
    <row r="73" spans="12:13" ht="25.5" customHeight="1">
      <c r="L73" s="185"/>
      <c r="M73" s="185"/>
    </row>
    <row r="74" spans="12:13" ht="25.5" customHeight="1">
      <c r="L74" s="185"/>
      <c r="M74" s="185"/>
    </row>
    <row r="75" spans="12:13" ht="25.5" customHeight="1">
      <c r="L75" s="185"/>
      <c r="M75" s="185"/>
    </row>
    <row r="76" spans="12:13" ht="25.5" customHeight="1">
      <c r="L76" s="185"/>
      <c r="M76" s="185"/>
    </row>
    <row r="77" spans="12:13" ht="25.5" customHeight="1">
      <c r="L77" s="185"/>
      <c r="M77" s="185"/>
    </row>
    <row r="78" spans="12:13" ht="25.5" customHeight="1">
      <c r="L78" s="185"/>
      <c r="M78" s="185"/>
    </row>
    <row r="79" spans="12:13" ht="25.5" customHeight="1">
      <c r="L79" s="185"/>
      <c r="M79" s="185"/>
    </row>
    <row r="80" spans="12:13" ht="25.5" customHeight="1">
      <c r="L80" s="185"/>
      <c r="M80" s="185"/>
    </row>
    <row r="81" spans="12:13" ht="25.5" customHeight="1">
      <c r="L81" s="185"/>
      <c r="M81" s="185"/>
    </row>
    <row r="82" spans="12:13" ht="25.5" customHeight="1">
      <c r="L82" s="185"/>
      <c r="M82" s="185"/>
    </row>
    <row r="83" spans="12:13" ht="25.5" customHeight="1">
      <c r="L83" s="185"/>
      <c r="M83" s="185"/>
    </row>
    <row r="84" spans="12:13" ht="25.5" customHeight="1">
      <c r="L84" s="185"/>
      <c r="M84" s="185"/>
    </row>
    <row r="85" spans="12:13" ht="25.5" customHeight="1">
      <c r="L85" s="185"/>
      <c r="M85" s="185"/>
    </row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zoomScale="75" zoomScaleNormal="75" workbookViewId="0" topLeftCell="A1">
      <selection activeCell="A1" sqref="A1"/>
    </sheetView>
  </sheetViews>
  <sheetFormatPr defaultColWidth="8.88671875" defaultRowHeight="26.25" customHeight="1"/>
  <cols>
    <col min="1" max="1" width="4.77734375" style="375" customWidth="1"/>
    <col min="2" max="2" width="46.88671875" style="375" customWidth="1"/>
    <col min="3" max="3" width="11.4453125" style="371" customWidth="1"/>
    <col min="4" max="4" width="39.3359375" style="371" customWidth="1"/>
    <col min="5" max="5" width="14.10546875" style="370" customWidth="1"/>
    <col min="6" max="6" width="4.77734375" style="370" customWidth="1"/>
    <col min="7" max="7" width="10.6640625" style="371" customWidth="1"/>
    <col min="8" max="16384" width="8.4453125" style="375" customWidth="1"/>
  </cols>
  <sheetData>
    <row r="1" spans="1:7" s="361" customFormat="1" ht="26.25" customHeight="1">
      <c r="A1" s="41" t="s">
        <v>51</v>
      </c>
      <c r="B1" s="41"/>
      <c r="C1" s="359"/>
      <c r="D1" s="359"/>
      <c r="E1" s="360"/>
      <c r="F1" s="360"/>
      <c r="G1" s="359"/>
    </row>
    <row r="2" spans="1:7" s="361" customFormat="1" ht="26.25" customHeight="1">
      <c r="A2" s="112"/>
      <c r="B2" s="112"/>
      <c r="C2" s="359"/>
      <c r="D2" s="359"/>
      <c r="E2" s="360"/>
      <c r="F2" s="360"/>
      <c r="G2" s="359"/>
    </row>
    <row r="3" spans="1:2" ht="26.25" customHeight="1">
      <c r="A3" s="32" t="s">
        <v>312</v>
      </c>
      <c r="B3" s="32"/>
    </row>
    <row r="4" spans="1:7" s="363" customFormat="1" ht="20.25" customHeight="1">
      <c r="A4" s="362"/>
      <c r="B4" s="362"/>
      <c r="E4" s="364"/>
      <c r="F4" s="364"/>
      <c r="G4" s="365"/>
    </row>
    <row r="5" spans="1:7" s="362" customFormat="1" ht="26.25" customHeight="1">
      <c r="A5" s="367"/>
      <c r="B5" s="367"/>
      <c r="C5" s="368"/>
      <c r="D5" s="368"/>
      <c r="E5" s="369" t="s">
        <v>75</v>
      </c>
      <c r="F5" s="369"/>
      <c r="G5" s="368" t="s">
        <v>43</v>
      </c>
    </row>
    <row r="6" spans="1:7" s="362" customFormat="1" ht="26.25" customHeight="1">
      <c r="A6" s="363" t="s">
        <v>236</v>
      </c>
      <c r="B6" s="363"/>
      <c r="E6" s="370"/>
      <c r="F6" s="370"/>
      <c r="G6" s="371"/>
    </row>
    <row r="7" spans="1:7" s="362" customFormat="1" ht="26.25" customHeight="1">
      <c r="A7" s="372" t="s">
        <v>331</v>
      </c>
      <c r="B7" s="372"/>
      <c r="C7" s="372"/>
      <c r="D7" s="372"/>
      <c r="E7" s="402">
        <v>31</v>
      </c>
      <c r="F7" s="402"/>
      <c r="G7" s="408">
        <v>95</v>
      </c>
    </row>
    <row r="8" spans="1:7" ht="26.25" customHeight="1">
      <c r="A8" s="374" t="s">
        <v>237</v>
      </c>
      <c r="B8" s="374"/>
      <c r="E8" s="403"/>
      <c r="F8" s="403"/>
      <c r="G8" s="409"/>
    </row>
    <row r="9" spans="1:7" ht="26.25" customHeight="1">
      <c r="A9" s="376" t="s">
        <v>255</v>
      </c>
      <c r="B9" s="376"/>
      <c r="C9" s="373"/>
      <c r="D9" s="373"/>
      <c r="E9" s="404">
        <v>-180</v>
      </c>
      <c r="F9" s="404"/>
      <c r="G9" s="408">
        <v>-147</v>
      </c>
    </row>
    <row r="10" spans="1:7" ht="26.25" customHeight="1">
      <c r="A10" s="377" t="s">
        <v>8</v>
      </c>
      <c r="B10" s="377"/>
      <c r="E10" s="403"/>
      <c r="F10" s="403"/>
      <c r="G10" s="409"/>
    </row>
    <row r="11" spans="1:7" ht="26.25" customHeight="1">
      <c r="A11" s="376" t="s">
        <v>313</v>
      </c>
      <c r="B11" s="376"/>
      <c r="C11" s="373"/>
      <c r="D11" s="373"/>
      <c r="E11" s="404">
        <v>299</v>
      </c>
      <c r="F11" s="404"/>
      <c r="G11" s="408">
        <v>-44</v>
      </c>
    </row>
    <row r="12" spans="1:7" ht="26.25" customHeight="1">
      <c r="A12" s="377" t="s">
        <v>238</v>
      </c>
      <c r="B12" s="377"/>
      <c r="E12" s="403"/>
      <c r="F12" s="403"/>
      <c r="G12" s="409"/>
    </row>
    <row r="13" spans="1:7" ht="26.25" customHeight="1">
      <c r="A13" s="375" t="s">
        <v>256</v>
      </c>
      <c r="E13" s="403"/>
      <c r="F13" s="403"/>
      <c r="G13" s="409"/>
    </row>
    <row r="14" spans="1:7" ht="26.25" customHeight="1">
      <c r="A14" s="378"/>
      <c r="B14" s="420" t="s">
        <v>239</v>
      </c>
      <c r="E14" s="403">
        <v>-12</v>
      </c>
      <c r="F14" s="403"/>
      <c r="G14" s="409">
        <v>-182</v>
      </c>
    </row>
    <row r="15" spans="1:7" ht="26.25" customHeight="1">
      <c r="A15" s="378"/>
      <c r="B15" s="420" t="s">
        <v>240</v>
      </c>
      <c r="E15" s="242" t="s">
        <v>107</v>
      </c>
      <c r="F15" s="242"/>
      <c r="G15" s="409">
        <v>338</v>
      </c>
    </row>
    <row r="16" spans="1:7" ht="26.25" customHeight="1">
      <c r="A16" s="379"/>
      <c r="B16" s="376" t="s">
        <v>314</v>
      </c>
      <c r="C16" s="373"/>
      <c r="D16" s="373"/>
      <c r="E16" s="404">
        <v>353</v>
      </c>
      <c r="F16" s="404"/>
      <c r="G16" s="244" t="s">
        <v>107</v>
      </c>
    </row>
    <row r="17" spans="1:7" ht="26.25" customHeight="1">
      <c r="A17" s="380" t="s">
        <v>241</v>
      </c>
      <c r="B17" s="380"/>
      <c r="C17" s="381"/>
      <c r="D17" s="381"/>
      <c r="E17" s="406">
        <f>SUM(E14:E16)</f>
        <v>341</v>
      </c>
      <c r="F17" s="406"/>
      <c r="G17" s="407">
        <f>G14+G15</f>
        <v>156</v>
      </c>
    </row>
    <row r="18" spans="1:7" ht="26.25" customHeight="1">
      <c r="A18" s="374" t="s">
        <v>242</v>
      </c>
      <c r="B18" s="374"/>
      <c r="E18" s="403"/>
      <c r="F18" s="403"/>
      <c r="G18" s="409"/>
    </row>
    <row r="19" spans="1:7" ht="26.25" customHeight="1">
      <c r="A19" s="382" t="s">
        <v>243</v>
      </c>
      <c r="B19" s="382"/>
      <c r="C19" s="373"/>
      <c r="D19" s="373"/>
      <c r="E19" s="404">
        <v>-509</v>
      </c>
      <c r="F19" s="404"/>
      <c r="G19" s="408">
        <v>-494</v>
      </c>
    </row>
    <row r="20" spans="1:7" ht="12.75" customHeight="1">
      <c r="A20" s="383"/>
      <c r="B20" s="383"/>
      <c r="C20" s="384"/>
      <c r="D20" s="384"/>
      <c r="E20" s="405"/>
      <c r="F20" s="405"/>
      <c r="G20" s="410"/>
    </row>
    <row r="21" spans="1:7" ht="26.25" customHeight="1">
      <c r="A21" s="413" t="s">
        <v>244</v>
      </c>
      <c r="B21" s="413"/>
      <c r="C21" s="373"/>
      <c r="D21" s="373"/>
      <c r="E21" s="404">
        <f>SUM(E7+E9+E11+E17+E19)</f>
        <v>-18</v>
      </c>
      <c r="F21" s="404"/>
      <c r="G21" s="408">
        <f>G7+G9+G11+G17+G19</f>
        <v>-434</v>
      </c>
    </row>
    <row r="22" spans="1:7" ht="12.75" customHeight="1">
      <c r="A22" s="414"/>
      <c r="B22" s="414"/>
      <c r="C22" s="384"/>
      <c r="D22" s="384"/>
      <c r="E22" s="405"/>
      <c r="F22" s="405"/>
      <c r="G22" s="410"/>
    </row>
    <row r="23" spans="1:7" ht="26.25" customHeight="1">
      <c r="A23" s="374" t="s">
        <v>245</v>
      </c>
      <c r="B23" s="374"/>
      <c r="E23" s="403"/>
      <c r="F23" s="403"/>
      <c r="G23" s="409"/>
    </row>
    <row r="24" spans="1:7" ht="26.25" customHeight="1">
      <c r="A24" s="375" t="s">
        <v>257</v>
      </c>
      <c r="E24" s="403">
        <v>86</v>
      </c>
      <c r="F24" s="403"/>
      <c r="G24" s="409">
        <v>640</v>
      </c>
    </row>
    <row r="25" spans="1:7" ht="26.25" customHeight="1">
      <c r="A25" s="375" t="s">
        <v>332</v>
      </c>
      <c r="E25" s="403">
        <v>-165</v>
      </c>
      <c r="F25" s="403"/>
      <c r="G25" s="409">
        <v>404</v>
      </c>
    </row>
    <row r="26" spans="1:7" ht="26.25" customHeight="1">
      <c r="A26" s="383" t="s">
        <v>315</v>
      </c>
      <c r="B26" s="383"/>
      <c r="C26" s="384"/>
      <c r="D26" s="384"/>
      <c r="E26" s="405">
        <v>40</v>
      </c>
      <c r="F26" s="405"/>
      <c r="G26" s="410">
        <v>42</v>
      </c>
    </row>
    <row r="27" spans="1:7" ht="26.25" customHeight="1">
      <c r="A27" s="380" t="s">
        <v>258</v>
      </c>
      <c r="B27" s="380"/>
      <c r="C27" s="381"/>
      <c r="D27" s="381"/>
      <c r="E27" s="406">
        <f>SUM(E24:E26)</f>
        <v>-39</v>
      </c>
      <c r="F27" s="406"/>
      <c r="G27" s="407">
        <f>SUM(G24:G26)</f>
        <v>1086</v>
      </c>
    </row>
    <row r="28" spans="1:7" ht="12.75" customHeight="1">
      <c r="A28" s="383"/>
      <c r="B28" s="383"/>
      <c r="C28" s="384"/>
      <c r="D28" s="384"/>
      <c r="E28" s="405"/>
      <c r="F28" s="405"/>
      <c r="G28" s="410"/>
    </row>
    <row r="29" spans="1:7" ht="26.25" customHeight="1" thickBot="1">
      <c r="A29" s="415" t="s">
        <v>259</v>
      </c>
      <c r="B29" s="415"/>
      <c r="C29" s="416"/>
      <c r="D29" s="416"/>
      <c r="E29" s="417">
        <f>E21+E27</f>
        <v>-57</v>
      </c>
      <c r="F29" s="417"/>
      <c r="G29" s="418">
        <f>G21+G27</f>
        <v>652</v>
      </c>
    </row>
    <row r="30" spans="5:7" ht="26.25" customHeight="1">
      <c r="E30" s="403"/>
      <c r="F30" s="403"/>
      <c r="G30" s="409"/>
    </row>
    <row r="31" spans="1:7" ht="26.25" customHeight="1">
      <c r="A31" s="374" t="s">
        <v>260</v>
      </c>
      <c r="B31" s="374"/>
      <c r="E31" s="403"/>
      <c r="F31" s="403"/>
      <c r="G31" s="409"/>
    </row>
    <row r="32" spans="1:7" ht="26.25" customHeight="1">
      <c r="A32" s="375" t="s">
        <v>261</v>
      </c>
      <c r="E32" s="403">
        <v>-83</v>
      </c>
      <c r="F32" s="403"/>
      <c r="G32" s="409">
        <v>1777</v>
      </c>
    </row>
    <row r="33" spans="1:7" ht="26.25" customHeight="1">
      <c r="A33" s="382" t="s">
        <v>262</v>
      </c>
      <c r="B33" s="382"/>
      <c r="C33" s="373"/>
      <c r="D33" s="373"/>
      <c r="E33" s="404">
        <v>26</v>
      </c>
      <c r="F33" s="404"/>
      <c r="G33" s="408">
        <v>-1125</v>
      </c>
    </row>
    <row r="34" spans="1:7" ht="12.75" customHeight="1">
      <c r="A34" s="383"/>
      <c r="B34" s="383"/>
      <c r="C34" s="384"/>
      <c r="D34" s="384"/>
      <c r="E34" s="405"/>
      <c r="F34" s="405"/>
      <c r="G34" s="410"/>
    </row>
    <row r="35" spans="1:7" ht="26.25" customHeight="1" thickBot="1">
      <c r="A35" s="419"/>
      <c r="B35" s="419"/>
      <c r="C35" s="416"/>
      <c r="D35" s="416"/>
      <c r="E35" s="417">
        <f>SUM(E32:E33)</f>
        <v>-57</v>
      </c>
      <c r="F35" s="417"/>
      <c r="G35" s="418">
        <f>SUM(G32:G33)</f>
        <v>652</v>
      </c>
    </row>
    <row r="36" spans="1:7" ht="26.25" customHeight="1">
      <c r="A36" s="383"/>
      <c r="B36" s="383"/>
      <c r="C36" s="384"/>
      <c r="D36" s="384"/>
      <c r="E36" s="385"/>
      <c r="F36" s="385"/>
      <c r="G36" s="410"/>
    </row>
    <row r="37" spans="1:7" ht="26.25" customHeight="1">
      <c r="A37" s="375" t="s">
        <v>333</v>
      </c>
      <c r="B37" s="383"/>
      <c r="C37" s="384"/>
      <c r="D37" s="384"/>
      <c r="E37" s="385"/>
      <c r="F37" s="385"/>
      <c r="G37" s="410"/>
    </row>
    <row r="38" ht="15" customHeight="1">
      <c r="G38" s="409"/>
    </row>
    <row r="39" spans="1:7" ht="26.25" customHeight="1">
      <c r="A39" s="375" t="s">
        <v>334</v>
      </c>
      <c r="G39" s="409"/>
    </row>
    <row r="40" ht="15" customHeight="1">
      <c r="G40" s="409"/>
    </row>
    <row r="41" spans="1:7" ht="26.25" customHeight="1">
      <c r="A41" s="420" t="s">
        <v>335</v>
      </c>
      <c r="B41" s="366"/>
      <c r="G41" s="409"/>
    </row>
    <row r="42" spans="1:7" ht="26.25" customHeight="1">
      <c r="A42" s="382"/>
      <c r="B42" s="382"/>
      <c r="C42" s="373"/>
      <c r="D42" s="373"/>
      <c r="E42" s="369" t="s">
        <v>75</v>
      </c>
      <c r="F42" s="369"/>
      <c r="G42" s="408" t="s">
        <v>43</v>
      </c>
    </row>
    <row r="43" spans="1:7" ht="26.25" customHeight="1">
      <c r="A43" s="375" t="s">
        <v>263</v>
      </c>
      <c r="E43" s="403">
        <v>432</v>
      </c>
      <c r="F43" s="403"/>
      <c r="G43" s="409">
        <v>622</v>
      </c>
    </row>
    <row r="44" spans="1:7" ht="26.25" customHeight="1">
      <c r="A44" s="375" t="s">
        <v>336</v>
      </c>
      <c r="E44" s="403">
        <v>190</v>
      </c>
      <c r="F44" s="403"/>
      <c r="G44" s="409">
        <v>162</v>
      </c>
    </row>
    <row r="45" spans="1:7" ht="26.25" customHeight="1">
      <c r="A45" s="375" t="s">
        <v>264</v>
      </c>
      <c r="E45" s="403"/>
      <c r="F45" s="403"/>
      <c r="G45" s="409"/>
    </row>
    <row r="46" spans="2:7" ht="26.25" customHeight="1">
      <c r="B46" s="375" t="s">
        <v>265</v>
      </c>
      <c r="E46" s="403">
        <v>-174</v>
      </c>
      <c r="F46" s="403"/>
      <c r="G46" s="409">
        <v>-235</v>
      </c>
    </row>
    <row r="47" spans="2:7" ht="26.25" customHeight="1">
      <c r="B47" s="375" t="s">
        <v>316</v>
      </c>
      <c r="E47" s="403">
        <v>-553</v>
      </c>
      <c r="F47" s="403"/>
      <c r="G47" s="409">
        <v>-534</v>
      </c>
    </row>
    <row r="48" spans="2:7" ht="26.25" customHeight="1">
      <c r="B48" s="375" t="s">
        <v>266</v>
      </c>
      <c r="E48" s="403">
        <v>72</v>
      </c>
      <c r="F48" s="403"/>
      <c r="G48" s="409">
        <v>36</v>
      </c>
    </row>
    <row r="49" spans="1:7" ht="26.25" customHeight="1">
      <c r="A49" s="382"/>
      <c r="B49" s="382" t="s">
        <v>267</v>
      </c>
      <c r="C49" s="373"/>
      <c r="D49" s="373"/>
      <c r="E49" s="404">
        <v>64</v>
      </c>
      <c r="F49" s="404"/>
      <c r="G49" s="408">
        <v>44</v>
      </c>
    </row>
    <row r="50" spans="1:7" ht="12.75" customHeight="1">
      <c r="A50" s="383"/>
      <c r="B50" s="383"/>
      <c r="C50" s="384"/>
      <c r="D50" s="384"/>
      <c r="E50" s="405"/>
      <c r="F50" s="405"/>
      <c r="G50" s="410"/>
    </row>
    <row r="51" spans="1:7" ht="26.25" customHeight="1">
      <c r="A51" s="382" t="s">
        <v>317</v>
      </c>
      <c r="B51" s="382"/>
      <c r="C51" s="373"/>
      <c r="D51" s="373"/>
      <c r="E51" s="404">
        <f>SUM(E43:E49)</f>
        <v>31</v>
      </c>
      <c r="F51" s="404"/>
      <c r="G51" s="408">
        <f>SUM(G43:G49)</f>
        <v>95</v>
      </c>
    </row>
    <row r="53" ht="26.25" customHeight="1">
      <c r="A53" s="375" t="s">
        <v>337</v>
      </c>
    </row>
    <row r="54" ht="26.25" customHeight="1">
      <c r="A54" s="375" t="s">
        <v>318</v>
      </c>
    </row>
    <row r="55" ht="26.25" customHeight="1">
      <c r="A55" s="375" t="s">
        <v>319</v>
      </c>
    </row>
  </sheetData>
  <printOptions/>
  <pageMargins left="0.7480314960629921" right="0.5905511811023623" top="0.7874015748031497" bottom="0.3937007874015748" header="0.2755905511811024" footer="0.1968503937007874"/>
  <pageSetup firstPageNumber="43" useFirstPageNumber="1" fitToHeight="1" fitToWidth="1" orientation="portrait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SheetLayoutView="75" workbookViewId="0" topLeftCell="A1">
      <selection activeCell="A1" sqref="A1"/>
    </sheetView>
  </sheetViews>
  <sheetFormatPr defaultColWidth="8.88671875" defaultRowHeight="25.5" customHeight="1"/>
  <cols>
    <col min="1" max="1" width="4.99609375" style="5" customWidth="1"/>
    <col min="2" max="7" width="8.88671875" style="5" customWidth="1"/>
    <col min="8" max="8" width="11.77734375" style="5" customWidth="1"/>
    <col min="9" max="11" width="8.88671875" style="5" customWidth="1"/>
    <col min="12" max="12" width="8.77734375" style="5" customWidth="1"/>
    <col min="13" max="13" width="4.77734375" style="5" customWidth="1"/>
    <col min="14" max="14" width="8.77734375" style="5" customWidth="1"/>
    <col min="15" max="16384" width="8.88671875" style="5" customWidth="1"/>
  </cols>
  <sheetData>
    <row r="1" ht="25.5" customHeight="1">
      <c r="A1" s="41" t="s">
        <v>51</v>
      </c>
    </row>
    <row r="2" ht="25.5" customHeight="1">
      <c r="A2" s="9"/>
    </row>
    <row r="3" spans="1:3" ht="25.5" customHeight="1">
      <c r="A3" s="34" t="s">
        <v>176</v>
      </c>
      <c r="B3" s="2"/>
      <c r="C3" s="2"/>
    </row>
    <row r="4" spans="1:3" ht="25.5" customHeight="1">
      <c r="A4" s="358"/>
      <c r="B4" s="2"/>
      <c r="C4" s="2"/>
    </row>
    <row r="5" spans="1:3" ht="25.5" customHeight="1">
      <c r="A5" s="150" t="s">
        <v>74</v>
      </c>
      <c r="B5" s="11" t="s">
        <v>298</v>
      </c>
      <c r="C5" s="11"/>
    </row>
    <row r="6" spans="1:3" ht="25.5" customHeight="1">
      <c r="A6" s="10"/>
      <c r="B6" s="11" t="s">
        <v>299</v>
      </c>
      <c r="C6" s="11"/>
    </row>
    <row r="7" spans="1:3" ht="25.5" customHeight="1">
      <c r="A7" s="10"/>
      <c r="B7" s="11" t="s">
        <v>300</v>
      </c>
      <c r="C7" s="11"/>
    </row>
    <row r="8" spans="1:3" ht="25.5" customHeight="1">
      <c r="A8" s="10"/>
      <c r="B8" s="11" t="s">
        <v>338</v>
      </c>
      <c r="C8" s="11"/>
    </row>
    <row r="9" spans="1:3" ht="25.5" customHeight="1">
      <c r="A9" s="10"/>
      <c r="B9" s="11" t="s">
        <v>301</v>
      </c>
      <c r="C9" s="11"/>
    </row>
    <row r="10" spans="1:3" ht="25.5" customHeight="1">
      <c r="A10" s="10"/>
      <c r="B10" s="11"/>
      <c r="C10" s="11"/>
    </row>
    <row r="11" spans="1:2" ht="25.5" customHeight="1">
      <c r="A11" s="101" t="s">
        <v>117</v>
      </c>
      <c r="B11" s="5" t="s">
        <v>172</v>
      </c>
    </row>
    <row r="12" spans="2:15" ht="25.5" customHeight="1">
      <c r="B12" s="19"/>
      <c r="C12" s="19"/>
      <c r="D12" s="19"/>
      <c r="E12" s="19"/>
      <c r="F12" s="19"/>
      <c r="G12" s="19"/>
      <c r="H12" s="19"/>
      <c r="I12" s="163"/>
      <c r="J12" s="151"/>
      <c r="K12" s="163"/>
      <c r="L12" s="250" t="s">
        <v>75</v>
      </c>
      <c r="M12" s="250"/>
      <c r="N12" s="232" t="s">
        <v>43</v>
      </c>
      <c r="O12" s="212"/>
    </row>
    <row r="13" spans="2:15" ht="25.5" customHeight="1">
      <c r="B13" s="12" t="s">
        <v>44</v>
      </c>
      <c r="C13" s="12"/>
      <c r="D13" s="12"/>
      <c r="E13" s="12"/>
      <c r="F13" s="12"/>
      <c r="G13" s="12"/>
      <c r="H13" s="12"/>
      <c r="I13" s="16"/>
      <c r="J13" s="12"/>
      <c r="K13" s="16"/>
      <c r="L13" s="254">
        <v>8435</v>
      </c>
      <c r="M13" s="254"/>
      <c r="N13" s="185">
        <v>8198</v>
      </c>
      <c r="O13" s="24"/>
    </row>
    <row r="14" spans="2:15" ht="25.5" customHeight="1">
      <c r="B14" s="12" t="s">
        <v>39</v>
      </c>
      <c r="C14" s="12"/>
      <c r="D14" s="12"/>
      <c r="E14" s="12"/>
      <c r="F14" s="12"/>
      <c r="G14" s="12"/>
      <c r="H14" s="12"/>
      <c r="I14" s="16"/>
      <c r="J14" s="12"/>
      <c r="K14" s="16"/>
      <c r="L14" s="254">
        <v>6098</v>
      </c>
      <c r="M14" s="254"/>
      <c r="N14" s="185">
        <v>5008</v>
      </c>
      <c r="O14" s="24"/>
    </row>
    <row r="15" spans="2:15" ht="25.5" customHeight="1">
      <c r="B15" s="12" t="s">
        <v>1</v>
      </c>
      <c r="C15" s="12"/>
      <c r="D15" s="12"/>
      <c r="E15" s="12"/>
      <c r="F15" s="12"/>
      <c r="G15" s="12"/>
      <c r="H15" s="12"/>
      <c r="I15" s="16"/>
      <c r="J15" s="12"/>
      <c r="K15" s="16"/>
      <c r="L15" s="254">
        <v>1896</v>
      </c>
      <c r="M15" s="254"/>
      <c r="N15" s="185">
        <v>1793</v>
      </c>
      <c r="O15" s="24"/>
    </row>
    <row r="16" spans="2:15" ht="25.5" customHeight="1">
      <c r="B16" s="24" t="s">
        <v>34</v>
      </c>
      <c r="C16" s="24"/>
      <c r="D16" s="24"/>
      <c r="E16" s="24"/>
      <c r="F16" s="24"/>
      <c r="G16" s="24"/>
      <c r="H16" s="24"/>
      <c r="I16" s="17"/>
      <c r="J16" s="24"/>
      <c r="K16" s="40"/>
      <c r="L16" s="252">
        <v>240</v>
      </c>
      <c r="M16" s="252"/>
      <c r="N16" s="191">
        <v>197</v>
      </c>
      <c r="O16" s="24"/>
    </row>
    <row r="17" spans="2:15" ht="25.5" customHeight="1">
      <c r="B17" s="25" t="s">
        <v>47</v>
      </c>
      <c r="C17" s="25"/>
      <c r="D17" s="25"/>
      <c r="E17" s="25"/>
      <c r="F17" s="25"/>
      <c r="G17" s="25"/>
      <c r="H17" s="25"/>
      <c r="I17" s="21"/>
      <c r="J17" s="25"/>
      <c r="K17" s="21"/>
      <c r="L17" s="318">
        <f>SUM(L13:L16)</f>
        <v>16669</v>
      </c>
      <c r="M17" s="318"/>
      <c r="N17" s="319">
        <f>SUM(N13:N16)</f>
        <v>15196</v>
      </c>
      <c r="O17" s="24"/>
    </row>
    <row r="18" spans="1:18" ht="25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85"/>
      <c r="M18" s="185"/>
      <c r="N18" s="254"/>
      <c r="O18" s="12"/>
      <c r="P18" s="16"/>
      <c r="Q18" s="12"/>
      <c r="R18" s="12"/>
    </row>
    <row r="19" spans="1:3" ht="25.5" customHeight="1">
      <c r="A19" s="150" t="s">
        <v>118</v>
      </c>
      <c r="B19" s="11" t="s">
        <v>302</v>
      </c>
      <c r="C19" s="11"/>
    </row>
    <row r="20" spans="1:18" ht="25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85"/>
      <c r="M20" s="185"/>
      <c r="N20" s="254"/>
      <c r="O20" s="12"/>
      <c r="P20" s="16"/>
      <c r="Q20" s="12"/>
      <c r="R20" s="12"/>
    </row>
    <row r="21" spans="1:9" s="390" customFormat="1" ht="25.5" customHeight="1">
      <c r="A21" s="397" t="s">
        <v>119</v>
      </c>
      <c r="B21" s="390" t="s">
        <v>251</v>
      </c>
      <c r="C21" s="391"/>
      <c r="D21" s="391"/>
      <c r="E21" s="391"/>
      <c r="F21" s="391"/>
      <c r="G21" s="391"/>
      <c r="H21" s="391"/>
      <c r="I21" s="391"/>
    </row>
    <row r="22" spans="2:14" ht="25.5" customHeight="1">
      <c r="B22" s="20"/>
      <c r="C22" s="394"/>
      <c r="D22" s="394"/>
      <c r="E22" s="394"/>
      <c r="F22" s="394"/>
      <c r="G22" s="394"/>
      <c r="H22" s="20"/>
      <c r="I22" s="20"/>
      <c r="J22" s="20"/>
      <c r="K22" s="20"/>
      <c r="L22" s="401" t="s">
        <v>252</v>
      </c>
      <c r="M22" s="401"/>
      <c r="N22" s="394" t="s">
        <v>43</v>
      </c>
    </row>
    <row r="23" spans="2:14" ht="25.5" customHeight="1">
      <c r="B23" s="5" t="s">
        <v>303</v>
      </c>
      <c r="C23" s="392"/>
      <c r="D23" s="392"/>
      <c r="E23" s="392"/>
      <c r="F23" s="392"/>
      <c r="G23" s="392"/>
      <c r="L23" s="398">
        <v>2226</v>
      </c>
      <c r="M23" s="398"/>
      <c r="N23" s="392">
        <v>2133</v>
      </c>
    </row>
    <row r="24" spans="2:14" ht="25.5" customHeight="1">
      <c r="B24" s="20" t="s">
        <v>304</v>
      </c>
      <c r="C24" s="394"/>
      <c r="D24" s="394"/>
      <c r="E24" s="394"/>
      <c r="F24" s="394"/>
      <c r="G24" s="394"/>
      <c r="H24" s="20"/>
      <c r="I24" s="20"/>
      <c r="J24" s="20"/>
      <c r="K24" s="20"/>
      <c r="L24" s="401">
        <v>226</v>
      </c>
      <c r="M24" s="401"/>
      <c r="N24" s="394">
        <v>19</v>
      </c>
    </row>
    <row r="25" spans="2:14" ht="25.5" customHeight="1">
      <c r="B25" s="5" t="s">
        <v>339</v>
      </c>
      <c r="C25" s="392"/>
      <c r="D25" s="392"/>
      <c r="E25" s="392"/>
      <c r="F25" s="392"/>
      <c r="G25" s="392"/>
      <c r="L25" s="398">
        <f>SUM(L23:L24)</f>
        <v>2452</v>
      </c>
      <c r="M25" s="398"/>
      <c r="N25" s="392">
        <f>SUM(N23:N24)</f>
        <v>2152</v>
      </c>
    </row>
    <row r="26" spans="2:14" ht="25.5" customHeight="1">
      <c r="B26" s="5" t="s">
        <v>305</v>
      </c>
      <c r="C26" s="392"/>
      <c r="D26" s="392"/>
      <c r="E26" s="392"/>
      <c r="F26" s="392"/>
      <c r="G26" s="392"/>
      <c r="L26" s="398"/>
      <c r="M26" s="398"/>
      <c r="N26" s="392"/>
    </row>
    <row r="27" spans="2:14" ht="25.5" customHeight="1">
      <c r="B27" s="393" t="s">
        <v>306</v>
      </c>
      <c r="C27" s="392"/>
      <c r="D27" s="392"/>
      <c r="E27" s="392"/>
      <c r="F27" s="392"/>
      <c r="G27" s="392"/>
      <c r="L27" s="398">
        <v>1241</v>
      </c>
      <c r="M27" s="398"/>
      <c r="N27" s="392">
        <v>1330</v>
      </c>
    </row>
    <row r="28" spans="2:14" ht="25.5" customHeight="1">
      <c r="B28" s="5" t="s">
        <v>253</v>
      </c>
      <c r="C28" s="392"/>
      <c r="D28" s="392"/>
      <c r="E28" s="392"/>
      <c r="F28" s="392"/>
      <c r="G28" s="392"/>
      <c r="L28" s="398">
        <v>365</v>
      </c>
      <c r="M28" s="398"/>
      <c r="N28" s="392">
        <v>530</v>
      </c>
    </row>
    <row r="29" spans="2:14" ht="25.5" customHeight="1">
      <c r="B29" s="5" t="s">
        <v>340</v>
      </c>
      <c r="C29" s="392"/>
      <c r="D29" s="392"/>
      <c r="E29" s="392"/>
      <c r="F29" s="392"/>
      <c r="G29" s="392"/>
      <c r="L29" s="398">
        <v>202</v>
      </c>
      <c r="M29" s="398"/>
      <c r="N29" s="392">
        <v>124</v>
      </c>
    </row>
    <row r="30" spans="2:14" ht="25.5" customHeight="1">
      <c r="B30" s="5" t="s">
        <v>341</v>
      </c>
      <c r="C30" s="392"/>
      <c r="D30" s="392"/>
      <c r="E30" s="392"/>
      <c r="F30" s="392"/>
      <c r="G30" s="392"/>
      <c r="L30" s="398">
        <v>100</v>
      </c>
      <c r="M30" s="398"/>
      <c r="N30" s="392">
        <v>100</v>
      </c>
    </row>
    <row r="31" spans="2:14" ht="25.5" customHeight="1">
      <c r="B31" s="5" t="s">
        <v>254</v>
      </c>
      <c r="C31" s="392"/>
      <c r="D31" s="392"/>
      <c r="E31" s="392"/>
      <c r="F31" s="392"/>
      <c r="G31" s="392"/>
      <c r="L31" s="398">
        <v>0</v>
      </c>
      <c r="M31" s="398"/>
      <c r="N31" s="392">
        <v>577</v>
      </c>
    </row>
    <row r="32" spans="2:14" ht="25.5" customHeight="1">
      <c r="B32" s="4" t="s">
        <v>307</v>
      </c>
      <c r="C32" s="395"/>
      <c r="D32" s="395"/>
      <c r="E32" s="395"/>
      <c r="F32" s="395"/>
      <c r="G32" s="395"/>
      <c r="L32" s="399">
        <v>13</v>
      </c>
      <c r="M32" s="399"/>
      <c r="N32" s="395">
        <v>26</v>
      </c>
    </row>
    <row r="33" spans="2:14" ht="25.5" customHeight="1">
      <c r="B33" s="26"/>
      <c r="C33" s="396"/>
      <c r="D33" s="396"/>
      <c r="E33" s="396"/>
      <c r="F33" s="396"/>
      <c r="G33" s="396"/>
      <c r="H33" s="26"/>
      <c r="I33" s="26"/>
      <c r="J33" s="26"/>
      <c r="K33" s="26"/>
      <c r="L33" s="400">
        <f>SUM(L25:L32)</f>
        <v>4373</v>
      </c>
      <c r="M33" s="400"/>
      <c r="N33" s="396">
        <f>SUM(N25:N32)</f>
        <v>4839</v>
      </c>
    </row>
    <row r="34" spans="3:14" ht="18" customHeight="1">
      <c r="C34" s="392"/>
      <c r="D34" s="392"/>
      <c r="E34" s="392"/>
      <c r="F34" s="392"/>
      <c r="G34" s="392"/>
      <c r="L34" s="398"/>
      <c r="M34" s="398"/>
      <c r="N34" s="392"/>
    </row>
    <row r="35" spans="2:14" ht="25.5" customHeight="1">
      <c r="B35" s="5" t="s">
        <v>342</v>
      </c>
      <c r="C35" s="392"/>
      <c r="D35" s="392"/>
      <c r="E35" s="392"/>
      <c r="F35" s="392"/>
      <c r="G35" s="392"/>
      <c r="L35" s="398"/>
      <c r="M35" s="398"/>
      <c r="N35" s="392"/>
    </row>
    <row r="36" spans="2:14" ht="25.5" customHeight="1">
      <c r="B36" s="5" t="s">
        <v>228</v>
      </c>
      <c r="C36" s="392"/>
      <c r="D36" s="392"/>
      <c r="E36" s="392"/>
      <c r="F36" s="392"/>
      <c r="G36" s="392"/>
      <c r="L36" s="398">
        <v>2293</v>
      </c>
      <c r="M36" s="398"/>
      <c r="N36" s="392">
        <v>2244</v>
      </c>
    </row>
    <row r="37" spans="2:14" ht="25.5" customHeight="1">
      <c r="B37" s="4" t="s">
        <v>202</v>
      </c>
      <c r="C37" s="395"/>
      <c r="D37" s="395"/>
      <c r="E37" s="395"/>
      <c r="F37" s="395"/>
      <c r="G37" s="395"/>
      <c r="L37" s="399">
        <v>2080</v>
      </c>
      <c r="M37" s="399"/>
      <c r="N37" s="395">
        <v>2595</v>
      </c>
    </row>
    <row r="38" spans="2:14" ht="25.5" customHeight="1">
      <c r="B38" s="26"/>
      <c r="C38" s="396"/>
      <c r="D38" s="396"/>
      <c r="E38" s="396"/>
      <c r="F38" s="396"/>
      <c r="G38" s="396"/>
      <c r="H38" s="26"/>
      <c r="I38" s="26"/>
      <c r="J38" s="26"/>
      <c r="K38" s="26"/>
      <c r="L38" s="400">
        <f>SUM(L36:L37)</f>
        <v>4373</v>
      </c>
      <c r="M38" s="400"/>
      <c r="N38" s="396">
        <f>SUM(N36:N37)</f>
        <v>4839</v>
      </c>
    </row>
    <row r="39" spans="3:14" ht="18" customHeight="1">
      <c r="C39" s="392"/>
      <c r="D39" s="392"/>
      <c r="E39" s="392"/>
      <c r="F39" s="392"/>
      <c r="G39" s="392"/>
      <c r="L39" s="398"/>
      <c r="M39" s="398"/>
      <c r="N39" s="392"/>
    </row>
    <row r="40" spans="2:14" ht="25.5" customHeight="1">
      <c r="B40" s="5" t="s">
        <v>310</v>
      </c>
      <c r="C40" s="392"/>
      <c r="D40" s="392"/>
      <c r="E40" s="392"/>
      <c r="F40" s="392"/>
      <c r="G40" s="392"/>
      <c r="L40" s="398"/>
      <c r="M40" s="398"/>
      <c r="N40" s="392"/>
    </row>
    <row r="41" spans="2:14" ht="25.5" customHeight="1">
      <c r="B41" s="5" t="s">
        <v>309</v>
      </c>
      <c r="C41" s="392"/>
      <c r="D41" s="392"/>
      <c r="E41" s="392"/>
      <c r="F41" s="392"/>
      <c r="G41" s="392"/>
      <c r="L41" s="398">
        <v>2032</v>
      </c>
      <c r="M41" s="398"/>
      <c r="N41" s="392">
        <v>2065</v>
      </c>
    </row>
    <row r="42" spans="2:14" ht="25.5" customHeight="1">
      <c r="B42" s="4" t="s">
        <v>311</v>
      </c>
      <c r="C42" s="395"/>
      <c r="D42" s="395"/>
      <c r="E42" s="395"/>
      <c r="F42" s="395"/>
      <c r="G42" s="395"/>
      <c r="L42" s="399">
        <v>420</v>
      </c>
      <c r="M42" s="399"/>
      <c r="N42" s="395">
        <v>87</v>
      </c>
    </row>
    <row r="43" spans="2:14" ht="25.5" customHeight="1">
      <c r="B43" s="26"/>
      <c r="C43" s="396"/>
      <c r="D43" s="396"/>
      <c r="E43" s="396"/>
      <c r="F43" s="396"/>
      <c r="G43" s="396"/>
      <c r="H43" s="26"/>
      <c r="I43" s="26"/>
      <c r="J43" s="26"/>
      <c r="K43" s="26"/>
      <c r="L43" s="400">
        <f>SUM(L41:L42)</f>
        <v>2452</v>
      </c>
      <c r="M43" s="400"/>
      <c r="N43" s="396">
        <f>SUM(N41:N42)</f>
        <v>2152</v>
      </c>
    </row>
    <row r="44" spans="3:14" ht="18" customHeight="1">
      <c r="C44" s="392"/>
      <c r="D44" s="392"/>
      <c r="E44" s="392"/>
      <c r="F44" s="392"/>
      <c r="G44" s="392"/>
      <c r="L44" s="398"/>
      <c r="M44" s="398"/>
      <c r="N44" s="392"/>
    </row>
    <row r="45" spans="2:14" ht="25.5" customHeight="1">
      <c r="B45" s="5" t="s">
        <v>343</v>
      </c>
      <c r="C45" s="392"/>
      <c r="D45" s="392"/>
      <c r="E45" s="392"/>
      <c r="F45" s="392"/>
      <c r="G45" s="392"/>
      <c r="L45" s="398"/>
      <c r="M45" s="398"/>
      <c r="N45" s="392"/>
    </row>
    <row r="46" spans="2:14" ht="25.5" customHeight="1">
      <c r="B46" s="5" t="s">
        <v>308</v>
      </c>
      <c r="C46" s="392"/>
      <c r="D46" s="392"/>
      <c r="E46" s="392"/>
      <c r="F46" s="392"/>
      <c r="G46" s="392"/>
      <c r="L46" s="398"/>
      <c r="M46" s="398"/>
      <c r="N46" s="392"/>
    </row>
    <row r="47" spans="3:14" ht="18" customHeight="1">
      <c r="C47" s="392"/>
      <c r="D47" s="392"/>
      <c r="E47" s="392"/>
      <c r="F47" s="392"/>
      <c r="G47" s="392"/>
      <c r="L47" s="398"/>
      <c r="M47" s="398"/>
      <c r="N47" s="392"/>
    </row>
    <row r="48" spans="1:14" ht="25.5" customHeight="1">
      <c r="A48" s="101" t="s">
        <v>120</v>
      </c>
      <c r="B48" s="5" t="s">
        <v>0</v>
      </c>
      <c r="L48" s="185"/>
      <c r="M48" s="185"/>
      <c r="N48" s="185"/>
    </row>
    <row r="49" spans="1:17" ht="25.5" customHeight="1">
      <c r="A49" s="75"/>
      <c r="B49" s="20"/>
      <c r="C49" s="19"/>
      <c r="D49" s="19"/>
      <c r="E49" s="19"/>
      <c r="F49" s="19"/>
      <c r="G49" s="19"/>
      <c r="H49" s="19"/>
      <c r="I49" s="19"/>
      <c r="J49" s="19"/>
      <c r="K49" s="20"/>
      <c r="L49" s="250" t="s">
        <v>75</v>
      </c>
      <c r="M49" s="250"/>
      <c r="N49" s="299" t="s">
        <v>43</v>
      </c>
      <c r="O49" s="100"/>
      <c r="Q49" s="100"/>
    </row>
    <row r="50" spans="2:17" ht="25.5" customHeight="1">
      <c r="B50" s="12" t="s">
        <v>33</v>
      </c>
      <c r="C50" s="12"/>
      <c r="D50" s="12"/>
      <c r="E50" s="12"/>
      <c r="F50" s="12"/>
      <c r="G50" s="12"/>
      <c r="H50" s="12"/>
      <c r="I50" s="12"/>
      <c r="J50" s="12"/>
      <c r="L50" s="254">
        <v>9882</v>
      </c>
      <c r="M50" s="254"/>
      <c r="N50" s="185">
        <v>7465</v>
      </c>
      <c r="O50" s="24"/>
      <c r="Q50" s="17"/>
    </row>
    <row r="51" spans="2:17" ht="25.5" customHeight="1">
      <c r="B51" s="12" t="s">
        <v>49</v>
      </c>
      <c r="C51" s="12"/>
      <c r="D51" s="12"/>
      <c r="E51" s="12"/>
      <c r="F51" s="12"/>
      <c r="G51" s="12"/>
      <c r="H51" s="12"/>
      <c r="I51" s="12"/>
      <c r="J51" s="12"/>
      <c r="L51" s="254">
        <v>902</v>
      </c>
      <c r="M51" s="254"/>
      <c r="N51" s="106">
        <v>868</v>
      </c>
      <c r="O51" s="24"/>
      <c r="Q51" s="17"/>
    </row>
    <row r="52" spans="2:17" ht="25.5" customHeight="1">
      <c r="B52" s="25"/>
      <c r="C52" s="25"/>
      <c r="D52" s="25"/>
      <c r="E52" s="25"/>
      <c r="F52" s="25"/>
      <c r="G52" s="25"/>
      <c r="H52" s="25"/>
      <c r="I52" s="25"/>
      <c r="J52" s="25"/>
      <c r="K52" s="26"/>
      <c r="L52" s="318">
        <f>SUM(L50:L51)</f>
        <v>10784</v>
      </c>
      <c r="M52" s="318"/>
      <c r="N52" s="319">
        <v>8333</v>
      </c>
      <c r="O52" s="24"/>
      <c r="Q52" s="17"/>
    </row>
    <row r="53" spans="2:17" ht="25.5" customHeight="1">
      <c r="B53" s="12" t="s">
        <v>23</v>
      </c>
      <c r="C53" s="12"/>
      <c r="D53" s="12"/>
      <c r="E53" s="12"/>
      <c r="F53" s="12"/>
      <c r="G53" s="12"/>
      <c r="H53" s="12"/>
      <c r="I53" s="12"/>
      <c r="J53" s="12"/>
      <c r="L53" s="254"/>
      <c r="M53" s="254"/>
      <c r="N53" s="185"/>
      <c r="O53" s="24"/>
      <c r="Q53" s="17"/>
    </row>
    <row r="54" spans="2:17" ht="25.5" customHeight="1">
      <c r="B54" s="12"/>
      <c r="C54" s="12" t="s">
        <v>48</v>
      </c>
      <c r="D54" s="12"/>
      <c r="E54" s="12"/>
      <c r="F54" s="12"/>
      <c r="G54" s="12"/>
      <c r="H54" s="12"/>
      <c r="I54" s="12"/>
      <c r="J54" s="12"/>
      <c r="L54" s="254">
        <v>8666</v>
      </c>
      <c r="M54" s="254"/>
      <c r="N54" s="185">
        <v>6520</v>
      </c>
      <c r="O54" s="24"/>
      <c r="Q54" s="17"/>
    </row>
    <row r="55" spans="2:17" ht="25.5" customHeight="1">
      <c r="B55" s="12"/>
      <c r="C55" s="12" t="s">
        <v>147</v>
      </c>
      <c r="D55" s="12"/>
      <c r="E55" s="12"/>
      <c r="F55" s="12"/>
      <c r="G55" s="12"/>
      <c r="H55" s="12"/>
      <c r="I55" s="12"/>
      <c r="J55" s="12"/>
      <c r="L55" s="254">
        <v>2118</v>
      </c>
      <c r="M55" s="254"/>
      <c r="N55" s="191">
        <v>1813</v>
      </c>
      <c r="O55" s="24"/>
      <c r="Q55" s="17"/>
    </row>
    <row r="56" spans="2:17" ht="25.5" customHeight="1"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318">
        <f>SUM(L54:L55)</f>
        <v>10784</v>
      </c>
      <c r="M56" s="318"/>
      <c r="N56" s="319">
        <f>SUM(N54:N55)</f>
        <v>8333</v>
      </c>
      <c r="O56" s="24"/>
      <c r="Q56" s="17"/>
    </row>
  </sheetData>
  <printOptions/>
  <pageMargins left="0.7480314960629921" right="0.8267716535433072" top="0.8267716535433072" bottom="0.35433070866141736" header="0.5118110236220472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64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2" width="3.77734375" style="5" customWidth="1"/>
    <col min="3" max="3" width="17.4453125" style="5" customWidth="1"/>
    <col min="4" max="4" width="13.3359375" style="5" customWidth="1"/>
    <col min="5" max="7" width="7.77734375" style="5" customWidth="1"/>
    <col min="8" max="8" width="9.5546875" style="5" customWidth="1"/>
    <col min="9" max="9" width="11.99609375" style="5" customWidth="1"/>
    <col min="10" max="10" width="11.77734375" style="5" customWidth="1"/>
    <col min="11" max="11" width="4.10546875" style="5" customWidth="1"/>
    <col min="12" max="12" width="11.77734375" style="5" customWidth="1"/>
    <col min="13" max="16384" width="8.88671875" style="5" customWidth="1"/>
  </cols>
  <sheetData>
    <row r="1" spans="1:11" ht="25.5" customHeight="1">
      <c r="A1" s="41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5.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customHeight="1">
      <c r="A3" s="9"/>
      <c r="B3" s="4"/>
      <c r="C3" s="4"/>
      <c r="D3" s="4"/>
      <c r="E3" s="4"/>
      <c r="F3" s="4"/>
      <c r="G3" s="4"/>
      <c r="H3" s="4"/>
      <c r="I3" s="4"/>
      <c r="J3" s="94"/>
      <c r="K3" s="94"/>
    </row>
    <row r="4" spans="1:12" ht="25.5" customHeight="1" thickBot="1">
      <c r="A4" s="95" t="s">
        <v>46</v>
      </c>
      <c r="B4" s="23"/>
      <c r="C4" s="23"/>
      <c r="D4" s="23"/>
      <c r="E4" s="23"/>
      <c r="F4" s="23"/>
      <c r="G4" s="23"/>
      <c r="H4" s="23"/>
      <c r="I4" s="23"/>
      <c r="J4" s="73" t="s">
        <v>75</v>
      </c>
      <c r="K4" s="73"/>
      <c r="L4" s="74" t="s">
        <v>43</v>
      </c>
    </row>
    <row r="5" spans="1:12" ht="25.5" customHeight="1">
      <c r="A5" s="58" t="s">
        <v>44</v>
      </c>
      <c r="B5" s="58"/>
      <c r="C5" s="58"/>
      <c r="D5" s="58"/>
      <c r="E5" s="59"/>
      <c r="F5" s="58"/>
      <c r="G5" s="58"/>
      <c r="H5" s="58"/>
      <c r="I5" s="58"/>
      <c r="J5" s="228">
        <v>526</v>
      </c>
      <c r="K5" s="228"/>
      <c r="L5" s="229">
        <v>620</v>
      </c>
    </row>
    <row r="6" spans="1:12" ht="25.5" customHeight="1">
      <c r="A6" s="58" t="s">
        <v>32</v>
      </c>
      <c r="B6" s="4"/>
      <c r="C6" s="4"/>
      <c r="D6" s="4"/>
      <c r="E6" s="4"/>
      <c r="F6" s="4"/>
      <c r="G6" s="4"/>
      <c r="H6" s="4"/>
      <c r="J6" s="228">
        <v>71</v>
      </c>
      <c r="K6" s="228"/>
      <c r="L6" s="230">
        <v>75</v>
      </c>
    </row>
    <row r="7" spans="1:12" ht="25.5" customHeight="1">
      <c r="A7" s="20" t="s">
        <v>33</v>
      </c>
      <c r="B7" s="20"/>
      <c r="C7" s="20"/>
      <c r="D7" s="20"/>
      <c r="E7" s="20"/>
      <c r="F7" s="20"/>
      <c r="G7" s="20"/>
      <c r="H7" s="20"/>
      <c r="I7" s="20"/>
      <c r="J7" s="231">
        <v>-20</v>
      </c>
      <c r="K7" s="231"/>
      <c r="L7" s="232">
        <v>-88</v>
      </c>
    </row>
    <row r="8" spans="1:12" ht="25.5" customHeight="1">
      <c r="A8" s="5" t="s">
        <v>45</v>
      </c>
      <c r="J8" s="233">
        <f>SUM(J5:J7)</f>
        <v>577</v>
      </c>
      <c r="K8" s="233"/>
      <c r="L8" s="234">
        <f>SUM(L5:L7)</f>
        <v>607</v>
      </c>
    </row>
    <row r="9" spans="1:12" ht="25.5" customHeight="1">
      <c r="A9" s="5" t="s">
        <v>49</v>
      </c>
      <c r="E9" s="80"/>
      <c r="F9" s="14"/>
      <c r="G9" s="14"/>
      <c r="H9" s="14"/>
      <c r="I9" s="14"/>
      <c r="J9" s="228">
        <v>265</v>
      </c>
      <c r="K9" s="228"/>
      <c r="L9" s="229">
        <v>319</v>
      </c>
    </row>
    <row r="10" spans="1:12" ht="25.5" customHeight="1">
      <c r="A10" s="58" t="s">
        <v>66</v>
      </c>
      <c r="B10" s="4"/>
      <c r="C10" s="4"/>
      <c r="D10" s="4"/>
      <c r="E10" s="4"/>
      <c r="F10" s="4"/>
      <c r="G10" s="4"/>
      <c r="H10" s="4"/>
      <c r="J10" s="228">
        <v>516</v>
      </c>
      <c r="K10" s="228"/>
      <c r="L10" s="230">
        <v>415</v>
      </c>
    </row>
    <row r="11" spans="1:12" ht="25.5" customHeight="1">
      <c r="A11" s="5" t="s">
        <v>34</v>
      </c>
      <c r="J11" s="228">
        <v>14</v>
      </c>
      <c r="K11" s="228"/>
      <c r="L11" s="230">
        <v>8</v>
      </c>
    </row>
    <row r="12" spans="1:12" ht="25.5" customHeight="1">
      <c r="A12" s="62" t="s">
        <v>144</v>
      </c>
      <c r="B12" s="20"/>
      <c r="C12" s="20"/>
      <c r="D12" s="20"/>
      <c r="E12" s="20"/>
      <c r="F12" s="20"/>
      <c r="G12" s="20"/>
      <c r="H12" s="20"/>
      <c r="I12" s="20"/>
      <c r="J12" s="231">
        <v>-223</v>
      </c>
      <c r="K12" s="231"/>
      <c r="L12" s="235">
        <v>-178</v>
      </c>
    </row>
    <row r="13" spans="1:12" ht="25.5" customHeight="1">
      <c r="A13" s="4"/>
      <c r="B13" s="4"/>
      <c r="J13" s="228">
        <f>SUM(J8:J12)</f>
        <v>1149</v>
      </c>
      <c r="K13" s="228"/>
      <c r="L13" s="229">
        <f>SUM(L8:L12)</f>
        <v>1171</v>
      </c>
    </row>
    <row r="14" spans="1:12" ht="25.5" customHeight="1">
      <c r="A14" s="20" t="s">
        <v>73</v>
      </c>
      <c r="B14" s="20"/>
      <c r="C14" s="20"/>
      <c r="D14" s="20"/>
      <c r="E14" s="20"/>
      <c r="F14" s="20"/>
      <c r="G14" s="20"/>
      <c r="H14" s="20"/>
      <c r="I14" s="20"/>
      <c r="J14" s="236">
        <v>-16</v>
      </c>
      <c r="K14" s="236"/>
      <c r="L14" s="235">
        <v>-57</v>
      </c>
    </row>
    <row r="15" spans="1:12" ht="25.5" customHeight="1">
      <c r="A15" s="58" t="s">
        <v>105</v>
      </c>
      <c r="B15" s="58"/>
      <c r="C15" s="58"/>
      <c r="D15" s="58"/>
      <c r="E15" s="59"/>
      <c r="F15" s="58"/>
      <c r="G15" s="58"/>
      <c r="H15" s="58"/>
      <c r="I15" s="67"/>
      <c r="J15" s="237">
        <v>1133</v>
      </c>
      <c r="K15" s="237"/>
      <c r="L15" s="238">
        <f>SUM(L13:L14)</f>
        <v>1114</v>
      </c>
    </row>
    <row r="16" spans="1:12" ht="25.5" customHeight="1">
      <c r="A16" s="62" t="s">
        <v>106</v>
      </c>
      <c r="B16" s="62"/>
      <c r="C16" s="62"/>
      <c r="D16" s="62"/>
      <c r="E16" s="63"/>
      <c r="F16" s="62"/>
      <c r="G16" s="62"/>
      <c r="H16" s="62"/>
      <c r="I16" s="62"/>
      <c r="J16" s="236" t="s">
        <v>107</v>
      </c>
      <c r="K16" s="236"/>
      <c r="L16" s="239">
        <v>72</v>
      </c>
    </row>
    <row r="17" spans="1:12" ht="25.5" customHeight="1">
      <c r="A17" s="58" t="s">
        <v>63</v>
      </c>
      <c r="B17" s="58"/>
      <c r="D17" s="58"/>
      <c r="E17" s="59"/>
      <c r="F17" s="58"/>
      <c r="G17" s="58"/>
      <c r="H17" s="58"/>
      <c r="I17" s="58"/>
      <c r="J17" s="228">
        <v>1133</v>
      </c>
      <c r="K17" s="228"/>
      <c r="L17" s="229">
        <f>SUM(L15:L16)</f>
        <v>1186</v>
      </c>
    </row>
    <row r="18" spans="1:12" ht="25.5" customHeight="1">
      <c r="A18" s="58" t="s">
        <v>25</v>
      </c>
      <c r="B18" s="58"/>
      <c r="C18" s="4"/>
      <c r="D18" s="4"/>
      <c r="E18" s="4"/>
      <c r="F18" s="4"/>
      <c r="G18" s="4"/>
      <c r="H18" s="4"/>
      <c r="I18" s="4"/>
      <c r="J18" s="247">
        <v>-98</v>
      </c>
      <c r="K18" s="247"/>
      <c r="L18" s="241">
        <v>-95</v>
      </c>
    </row>
    <row r="19" spans="1:12" ht="25.5" customHeight="1">
      <c r="A19" s="39" t="s">
        <v>24</v>
      </c>
      <c r="B19" s="4"/>
      <c r="C19" s="4"/>
      <c r="D19" s="4"/>
      <c r="E19" s="4"/>
      <c r="F19" s="4"/>
      <c r="G19" s="4"/>
      <c r="H19" s="4"/>
      <c r="I19" s="4"/>
      <c r="J19" s="248">
        <v>-1406</v>
      </c>
      <c r="K19" s="248"/>
      <c r="L19" s="185">
        <v>-1402</v>
      </c>
    </row>
    <row r="20" spans="1:12" ht="25.5" customHeight="1">
      <c r="A20" s="39" t="s">
        <v>110</v>
      </c>
      <c r="B20" s="4"/>
      <c r="C20" s="4"/>
      <c r="D20" s="4"/>
      <c r="E20" s="4"/>
      <c r="F20" s="4"/>
      <c r="G20" s="4"/>
      <c r="H20" s="4"/>
      <c r="I20" s="4"/>
      <c r="J20" s="240">
        <v>-467</v>
      </c>
      <c r="K20" s="240"/>
      <c r="L20" s="185">
        <v>-482</v>
      </c>
    </row>
    <row r="21" spans="1:12" ht="25.5" customHeight="1">
      <c r="A21" s="39" t="s">
        <v>69</v>
      </c>
      <c r="B21" s="4"/>
      <c r="C21" s="4"/>
      <c r="D21" s="4"/>
      <c r="E21" s="4"/>
      <c r="F21" s="4"/>
      <c r="G21" s="4"/>
      <c r="H21" s="4"/>
      <c r="I21" s="4"/>
      <c r="J21" s="242" t="s">
        <v>107</v>
      </c>
      <c r="K21" s="242"/>
      <c r="L21" s="249">
        <v>338</v>
      </c>
    </row>
    <row r="22" spans="1:12" ht="25.5" customHeight="1">
      <c r="A22" s="62" t="s">
        <v>108</v>
      </c>
      <c r="B22" s="20"/>
      <c r="C22" s="20"/>
      <c r="D22" s="20"/>
      <c r="E22" s="20"/>
      <c r="F22" s="20"/>
      <c r="G22" s="20"/>
      <c r="H22" s="20"/>
      <c r="I22" s="20"/>
      <c r="J22" s="250">
        <v>355</v>
      </c>
      <c r="K22" s="250"/>
      <c r="L22" s="244" t="s">
        <v>107</v>
      </c>
    </row>
    <row r="23" spans="1:12" ht="25.5" customHeight="1">
      <c r="A23" s="72" t="s">
        <v>197</v>
      </c>
      <c r="B23" s="58"/>
      <c r="C23" s="4"/>
      <c r="D23" s="4"/>
      <c r="E23" s="4"/>
      <c r="F23" s="4"/>
      <c r="G23" s="4"/>
      <c r="H23" s="4"/>
      <c r="I23" s="4"/>
      <c r="J23" s="251">
        <f>SUM(J16:J22)</f>
        <v>-483</v>
      </c>
      <c r="K23" s="251"/>
      <c r="L23" s="230">
        <f>SUM(L17:L22)</f>
        <v>-455</v>
      </c>
    </row>
    <row r="24" spans="1:12" ht="25.5" customHeight="1">
      <c r="A24" s="84" t="s">
        <v>8</v>
      </c>
      <c r="B24" s="62"/>
      <c r="C24" s="20"/>
      <c r="D24" s="20"/>
      <c r="E24" s="20"/>
      <c r="F24" s="20"/>
      <c r="G24" s="20"/>
      <c r="H24" s="20"/>
      <c r="I24" s="20"/>
      <c r="J24" s="252">
        <v>329</v>
      </c>
      <c r="K24" s="252"/>
      <c r="L24" s="232">
        <v>213</v>
      </c>
    </row>
    <row r="25" spans="1:12" ht="25.5" customHeight="1">
      <c r="A25" s="72" t="s">
        <v>198</v>
      </c>
      <c r="B25" s="58"/>
      <c r="C25" s="4"/>
      <c r="D25" s="4"/>
      <c r="E25" s="4"/>
      <c r="F25" s="4"/>
      <c r="G25" s="4"/>
      <c r="H25" s="4"/>
      <c r="I25" s="4"/>
      <c r="J25" s="247">
        <v>-154</v>
      </c>
      <c r="K25" s="247"/>
      <c r="L25" s="230">
        <f>SUM(L23:L24)</f>
        <v>-242</v>
      </c>
    </row>
    <row r="26" spans="1:12" ht="25.5" customHeight="1">
      <c r="A26" s="85" t="s">
        <v>42</v>
      </c>
      <c r="B26" s="20"/>
      <c r="C26" s="20"/>
      <c r="D26" s="20"/>
      <c r="E26" s="20"/>
      <c r="F26" s="20"/>
      <c r="G26" s="20"/>
      <c r="H26" s="20"/>
      <c r="I26" s="20"/>
      <c r="J26" s="252">
        <v>9</v>
      </c>
      <c r="K26" s="252"/>
      <c r="L26" s="191">
        <v>25</v>
      </c>
    </row>
    <row r="27" spans="1:12" ht="25.5" customHeight="1">
      <c r="A27" s="4" t="s">
        <v>199</v>
      </c>
      <c r="B27" s="4"/>
      <c r="C27" s="4"/>
      <c r="D27" s="4"/>
      <c r="E27" s="4"/>
      <c r="F27" s="4"/>
      <c r="G27" s="4"/>
      <c r="H27" s="4"/>
      <c r="I27" s="4"/>
      <c r="J27" s="247">
        <f>SUM(J25:J26)</f>
        <v>-145</v>
      </c>
      <c r="K27" s="247"/>
      <c r="L27" s="106">
        <f>SUM(L25:L26)</f>
        <v>-217</v>
      </c>
    </row>
    <row r="28" spans="1:12" ht="25.5" customHeight="1">
      <c r="A28" s="20" t="s">
        <v>5</v>
      </c>
      <c r="B28" s="20"/>
      <c r="C28" s="20"/>
      <c r="D28" s="20"/>
      <c r="E28" s="20"/>
      <c r="F28" s="20"/>
      <c r="G28" s="20"/>
      <c r="H28" s="20"/>
      <c r="I28" s="20"/>
      <c r="J28" s="252">
        <v>-519</v>
      </c>
      <c r="K28" s="252"/>
      <c r="L28" s="191">
        <v>-504</v>
      </c>
    </row>
    <row r="29" spans="1:12" ht="10.5" customHeight="1">
      <c r="A29" s="4"/>
      <c r="B29" s="4"/>
      <c r="C29" s="4"/>
      <c r="D29" s="4"/>
      <c r="E29" s="4"/>
      <c r="F29" s="4"/>
      <c r="G29" s="4"/>
      <c r="H29" s="4"/>
      <c r="I29" s="4"/>
      <c r="J29" s="247"/>
      <c r="K29" s="247"/>
      <c r="L29" s="106"/>
    </row>
    <row r="30" spans="1:12" ht="25.5" customHeight="1" thickBot="1">
      <c r="A30" s="23" t="s">
        <v>193</v>
      </c>
      <c r="B30" s="23"/>
      <c r="C30" s="23"/>
      <c r="D30" s="23"/>
      <c r="E30" s="23"/>
      <c r="F30" s="23"/>
      <c r="G30" s="23"/>
      <c r="H30" s="23"/>
      <c r="I30" s="23"/>
      <c r="J30" s="253">
        <f>SUM(J27:J28)</f>
        <v>-664</v>
      </c>
      <c r="K30" s="253"/>
      <c r="L30" s="202">
        <f>SUM(L27:L28)</f>
        <v>-721</v>
      </c>
    </row>
    <row r="31" spans="1:12" ht="25.5" customHeight="1">
      <c r="A31" s="4"/>
      <c r="B31" s="4"/>
      <c r="C31" s="4"/>
      <c r="D31" s="4"/>
      <c r="E31" s="4"/>
      <c r="F31" s="4"/>
      <c r="G31" s="4"/>
      <c r="H31" s="4"/>
      <c r="I31" s="4"/>
      <c r="J31" s="80"/>
      <c r="K31" s="80"/>
      <c r="L31" s="14"/>
    </row>
    <row r="32" spans="1:12" ht="25.5" customHeight="1">
      <c r="A32" s="174" t="s">
        <v>36</v>
      </c>
      <c r="B32" s="20"/>
      <c r="C32" s="20"/>
      <c r="D32" s="20"/>
      <c r="E32" s="20"/>
      <c r="F32" s="20"/>
      <c r="G32" s="20"/>
      <c r="H32" s="20"/>
      <c r="I32" s="20"/>
      <c r="J32" s="168"/>
      <c r="K32" s="168"/>
      <c r="L32" s="169"/>
    </row>
    <row r="33" spans="1:13" ht="25.5" customHeight="1">
      <c r="A33" s="39" t="s">
        <v>221</v>
      </c>
      <c r="B33" s="4"/>
      <c r="C33" s="4"/>
      <c r="D33" s="4"/>
      <c r="E33" s="4"/>
      <c r="F33" s="4"/>
      <c r="G33" s="4"/>
      <c r="H33" s="4"/>
      <c r="I33" s="4"/>
      <c r="M33" s="13"/>
    </row>
    <row r="34" spans="1:14" ht="25.5" customHeight="1">
      <c r="A34" s="39"/>
      <c r="B34" s="39" t="s">
        <v>222</v>
      </c>
      <c r="C34" s="4"/>
      <c r="D34" s="4"/>
      <c r="E34" s="4"/>
      <c r="F34" s="4"/>
      <c r="G34" s="4"/>
      <c r="H34" s="4"/>
      <c r="I34" s="4"/>
      <c r="J34" s="76" t="s">
        <v>246</v>
      </c>
      <c r="K34" s="76"/>
      <c r="L34" s="215" t="s">
        <v>76</v>
      </c>
      <c r="M34" s="13"/>
      <c r="N34" s="13"/>
    </row>
    <row r="35" spans="1:14" ht="25.5" customHeight="1">
      <c r="A35" s="39" t="s">
        <v>27</v>
      </c>
      <c r="J35" s="347" t="s">
        <v>212</v>
      </c>
      <c r="K35" s="87"/>
      <c r="L35" s="348" t="s">
        <v>213</v>
      </c>
      <c r="M35" s="4"/>
      <c r="N35" s="13"/>
    </row>
    <row r="36" spans="1:14" ht="25.5" customHeight="1">
      <c r="A36" s="49" t="s">
        <v>206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8"/>
      <c r="N36" s="4"/>
    </row>
    <row r="37" spans="2:14" s="49" customFormat="1" ht="25.5" customHeight="1">
      <c r="B37" s="49" t="s">
        <v>207</v>
      </c>
      <c r="J37" s="347" t="s">
        <v>223</v>
      </c>
      <c r="K37" s="89"/>
      <c r="L37" s="348" t="s">
        <v>214</v>
      </c>
      <c r="M37" s="58"/>
      <c r="N37" s="58"/>
    </row>
    <row r="38" spans="1:14" s="49" customFormat="1" ht="25.5" customHeight="1">
      <c r="A38" s="49" t="s">
        <v>82</v>
      </c>
      <c r="J38" s="89" t="s">
        <v>224</v>
      </c>
      <c r="K38" s="89"/>
      <c r="L38" s="88" t="s">
        <v>215</v>
      </c>
      <c r="M38" s="58"/>
      <c r="N38" s="58"/>
    </row>
    <row r="39" spans="1:14" s="49" customFormat="1" ht="25.5" customHeight="1">
      <c r="A39" s="49" t="s">
        <v>70</v>
      </c>
      <c r="J39" s="15" t="s">
        <v>107</v>
      </c>
      <c r="K39" s="98"/>
      <c r="L39" s="86" t="s">
        <v>350</v>
      </c>
      <c r="M39" s="58"/>
      <c r="N39" s="58"/>
    </row>
    <row r="40" spans="1:14" s="49" customFormat="1" ht="25.5" customHeight="1">
      <c r="A40" s="62" t="s">
        <v>121</v>
      </c>
      <c r="B40" s="62"/>
      <c r="C40" s="62"/>
      <c r="D40" s="62"/>
      <c r="E40" s="62"/>
      <c r="F40" s="62"/>
      <c r="G40" s="62"/>
      <c r="H40" s="62"/>
      <c r="I40" s="62"/>
      <c r="J40" s="168" t="s">
        <v>348</v>
      </c>
      <c r="K40" s="193"/>
      <c r="L40" s="81" t="s">
        <v>107</v>
      </c>
      <c r="N40" s="58"/>
    </row>
    <row r="41" spans="1:14" s="49" customFormat="1" ht="11.25" customHeight="1">
      <c r="A41" s="58"/>
      <c r="B41" s="58"/>
      <c r="C41" s="58"/>
      <c r="D41" s="58"/>
      <c r="E41" s="58"/>
      <c r="F41" s="58"/>
      <c r="G41" s="58"/>
      <c r="H41" s="58"/>
      <c r="I41" s="58"/>
      <c r="J41" s="192"/>
      <c r="K41" s="192"/>
      <c r="L41" s="15"/>
      <c r="N41" s="58"/>
    </row>
    <row r="42" spans="1:12" s="49" customFormat="1" ht="25.5" customHeight="1">
      <c r="A42" s="62" t="s">
        <v>200</v>
      </c>
      <c r="B42" s="62"/>
      <c r="C42" s="62"/>
      <c r="D42" s="62"/>
      <c r="E42" s="62"/>
      <c r="F42" s="62"/>
      <c r="G42" s="62"/>
      <c r="H42" s="62"/>
      <c r="I42" s="62"/>
      <c r="J42" s="219" t="s">
        <v>210</v>
      </c>
      <c r="K42" s="64"/>
      <c r="L42" s="216" t="s">
        <v>186</v>
      </c>
    </row>
    <row r="43" spans="1:12" s="49" customFormat="1" ht="11.25" customHeight="1">
      <c r="A43" s="58"/>
      <c r="B43" s="58"/>
      <c r="C43" s="58"/>
      <c r="D43" s="58"/>
      <c r="E43" s="58"/>
      <c r="F43" s="58"/>
      <c r="G43" s="58"/>
      <c r="H43" s="58"/>
      <c r="I43" s="58"/>
      <c r="J43" s="60"/>
      <c r="K43" s="60"/>
      <c r="L43" s="88"/>
    </row>
    <row r="44" spans="1:12" s="49" customFormat="1" ht="25.5" customHeight="1" thickBot="1">
      <c r="A44" s="194" t="s">
        <v>9</v>
      </c>
      <c r="B44" s="194"/>
      <c r="C44" s="194"/>
      <c r="D44" s="194"/>
      <c r="E44" s="194"/>
      <c r="F44" s="194"/>
      <c r="G44" s="194"/>
      <c r="H44" s="194"/>
      <c r="I44" s="194"/>
      <c r="J44" s="199" t="s">
        <v>192</v>
      </c>
      <c r="K44" s="199"/>
      <c r="L44" s="197" t="s">
        <v>103</v>
      </c>
    </row>
    <row r="45" spans="1:12" s="49" customFormat="1" ht="25.5" customHeight="1">
      <c r="A45" s="58"/>
      <c r="B45" s="58"/>
      <c r="C45" s="58"/>
      <c r="D45" s="58"/>
      <c r="E45" s="58"/>
      <c r="F45" s="58"/>
      <c r="G45" s="58"/>
      <c r="H45" s="58"/>
      <c r="I45" s="58"/>
      <c r="J45" s="89"/>
      <c r="K45" s="89"/>
      <c r="L45" s="61"/>
    </row>
    <row r="46" spans="1:12" s="49" customFormat="1" ht="25.5" customHeight="1" thickBot="1">
      <c r="A46" s="195" t="s">
        <v>37</v>
      </c>
      <c r="B46" s="194"/>
      <c r="C46" s="194"/>
      <c r="D46" s="194"/>
      <c r="E46" s="194"/>
      <c r="F46" s="194"/>
      <c r="G46" s="194"/>
      <c r="H46" s="194"/>
      <c r="I46" s="194"/>
      <c r="J46" s="199" t="s">
        <v>344</v>
      </c>
      <c r="K46" s="199"/>
      <c r="L46" s="200" t="s">
        <v>79</v>
      </c>
    </row>
    <row r="47" spans="1:12" s="49" customFormat="1" ht="25.5" customHeight="1">
      <c r="A47" s="59"/>
      <c r="B47" s="58"/>
      <c r="C47" s="58"/>
      <c r="D47" s="58"/>
      <c r="E47" s="58"/>
      <c r="F47" s="58"/>
      <c r="G47" s="58"/>
      <c r="H47" s="58"/>
      <c r="I47" s="58"/>
      <c r="J47" s="89"/>
      <c r="K47" s="89"/>
      <c r="L47" s="88"/>
    </row>
    <row r="48" spans="1:13" s="49" customFormat="1" ht="25.5" customHeight="1">
      <c r="A48" s="75"/>
      <c r="B48" s="4"/>
      <c r="C48" s="90"/>
      <c r="D48" s="4"/>
      <c r="E48" s="4"/>
      <c r="F48" s="4"/>
      <c r="G48" s="4"/>
      <c r="H48" s="4"/>
      <c r="I48" s="4"/>
      <c r="J48" s="75"/>
      <c r="K48" s="75"/>
      <c r="L48" s="69"/>
      <c r="M48" s="5"/>
    </row>
    <row r="49" spans="1:13" ht="25.5" customHeight="1">
      <c r="A49" s="68"/>
      <c r="B49" s="4"/>
      <c r="C49" s="4"/>
      <c r="D49" s="4"/>
      <c r="E49" s="4"/>
      <c r="F49" s="4"/>
      <c r="G49" s="4"/>
      <c r="H49" s="4"/>
      <c r="I49" s="4"/>
      <c r="J49" s="4"/>
      <c r="K49" s="4"/>
      <c r="L49" s="69"/>
      <c r="M49" s="69"/>
    </row>
    <row r="50" s="4" customFormat="1" ht="25.5" customHeight="1">
      <c r="M50" s="13"/>
    </row>
    <row r="51" spans="12:13" s="4" customFormat="1" ht="25.5" customHeight="1">
      <c r="L51" s="71"/>
      <c r="M51" s="14"/>
    </row>
    <row r="52" spans="2:13" s="4" customFormat="1" ht="25.5" customHeight="1">
      <c r="B52" s="72"/>
      <c r="L52" s="71"/>
      <c r="M52" s="14"/>
    </row>
    <row r="53" spans="12:13" s="4" customFormat="1" ht="25.5" customHeight="1">
      <c r="L53" s="71"/>
      <c r="M53" s="15"/>
    </row>
    <row r="54" spans="10:12" s="4" customFormat="1" ht="25.5" customHeight="1">
      <c r="J54" s="14"/>
      <c r="K54" s="14"/>
      <c r="L54" s="14"/>
    </row>
    <row r="55" spans="10:12" s="4" customFormat="1" ht="25.5" customHeight="1">
      <c r="J55" s="14"/>
      <c r="K55" s="14"/>
      <c r="L55" s="14"/>
    </row>
    <row r="56" spans="10:12" s="4" customFormat="1" ht="25.5" customHeight="1">
      <c r="J56" s="14"/>
      <c r="K56" s="14"/>
      <c r="L56" s="14"/>
    </row>
    <row r="57" spans="2:12" s="4" customFormat="1" ht="25.5" customHeight="1">
      <c r="B57" s="72"/>
      <c r="J57" s="80"/>
      <c r="K57" s="80"/>
      <c r="L57" s="14"/>
    </row>
    <row r="58" spans="10:12" s="4" customFormat="1" ht="19.5" customHeight="1">
      <c r="J58" s="80"/>
      <c r="K58" s="80"/>
      <c r="L58" s="14"/>
    </row>
    <row r="59" spans="1:12" s="4" customFormat="1" ht="19.5" customHeight="1">
      <c r="A59" s="58"/>
      <c r="L59" s="69"/>
    </row>
    <row r="60" spans="1:13" s="4" customFormat="1" ht="19.5" customHeight="1">
      <c r="A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3" ht="19.5" customHeight="1">
      <c r="B61" s="4"/>
      <c r="C61" s="4"/>
    </row>
    <row r="62" spans="2:3" ht="18">
      <c r="B62" s="4"/>
      <c r="C62" s="4"/>
    </row>
    <row r="63" spans="2:3" ht="18">
      <c r="B63" s="4"/>
      <c r="C63" s="4"/>
    </row>
    <row r="64" spans="2:3" ht="18">
      <c r="B64" s="4"/>
      <c r="C64" s="4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showGridLines="0" zoomScale="80" zoomScaleNormal="80" workbookViewId="0" topLeftCell="A1">
      <selection activeCell="A1" sqref="A1"/>
    </sheetView>
  </sheetViews>
  <sheetFormatPr defaultColWidth="8.88671875" defaultRowHeight="25.5" customHeight="1"/>
  <cols>
    <col min="1" max="1" width="51.77734375" style="11" customWidth="1"/>
    <col min="2" max="2" width="14.10546875" style="11" customWidth="1"/>
    <col min="3" max="3" width="13.99609375" style="11" customWidth="1"/>
    <col min="4" max="4" width="14.3359375" style="11" customWidth="1"/>
    <col min="5" max="5" width="14.4453125" style="11" customWidth="1"/>
    <col min="6" max="6" width="14.21484375" style="11" customWidth="1"/>
    <col min="7" max="7" width="14.4453125" style="11" customWidth="1"/>
    <col min="8" max="16384" width="8.88671875" style="5" customWidth="1"/>
  </cols>
  <sheetData>
    <row r="1" spans="1:7" ht="25.5" customHeight="1">
      <c r="A1" s="158" t="s">
        <v>141</v>
      </c>
      <c r="C1" s="34"/>
      <c r="F1" s="161"/>
      <c r="G1" s="161"/>
    </row>
    <row r="2" spans="1:7" ht="14.25" customHeight="1">
      <c r="A2" s="158"/>
      <c r="C2" s="34"/>
      <c r="F2" s="161"/>
      <c r="G2" s="161"/>
    </row>
    <row r="3" spans="1:7" ht="25.5" customHeight="1">
      <c r="A3" s="8" t="s">
        <v>177</v>
      </c>
      <c r="C3" s="34"/>
      <c r="F3" s="161"/>
      <c r="G3" s="161"/>
    </row>
    <row r="4" spans="1:7" ht="25.5" customHeight="1">
      <c r="A4" s="34"/>
      <c r="B4" s="421" t="s">
        <v>180</v>
      </c>
      <c r="C4" s="422"/>
      <c r="D4" s="421" t="s">
        <v>182</v>
      </c>
      <c r="E4" s="422"/>
      <c r="F4" s="423" t="s">
        <v>181</v>
      </c>
      <c r="G4" s="424"/>
    </row>
    <row r="5" spans="1:7" ht="25.5" customHeight="1" thickBot="1">
      <c r="A5" s="22"/>
      <c r="B5" s="29" t="s">
        <v>75</v>
      </c>
      <c r="C5" s="30" t="s">
        <v>43</v>
      </c>
      <c r="D5" s="29" t="s">
        <v>75</v>
      </c>
      <c r="E5" s="30" t="s">
        <v>43</v>
      </c>
      <c r="F5" s="29" t="s">
        <v>75</v>
      </c>
      <c r="G5" s="30" t="s">
        <v>43</v>
      </c>
    </row>
    <row r="6" spans="1:7" ht="25.5" customHeight="1">
      <c r="A6" s="5" t="s">
        <v>45</v>
      </c>
      <c r="B6" s="254">
        <v>6051</v>
      </c>
      <c r="C6" s="185">
        <v>5685</v>
      </c>
      <c r="D6" s="254">
        <v>1157</v>
      </c>
      <c r="E6" s="241">
        <v>1040</v>
      </c>
      <c r="F6" s="248">
        <f>B6+D6</f>
        <v>7208</v>
      </c>
      <c r="G6" s="249">
        <f>C6+E6</f>
        <v>6725</v>
      </c>
    </row>
    <row r="7" spans="1:7" ht="25.5" customHeight="1">
      <c r="A7" s="5" t="s">
        <v>49</v>
      </c>
      <c r="B7" s="254">
        <v>5757</v>
      </c>
      <c r="C7" s="185">
        <v>4634</v>
      </c>
      <c r="D7" s="242" t="s">
        <v>107</v>
      </c>
      <c r="E7" s="241" t="s">
        <v>107</v>
      </c>
      <c r="F7" s="248">
        <f>B7</f>
        <v>5757</v>
      </c>
      <c r="G7" s="249">
        <f>C7</f>
        <v>4634</v>
      </c>
    </row>
    <row r="8" spans="1:7" ht="25.5" customHeight="1">
      <c r="A8" s="5" t="s">
        <v>1</v>
      </c>
      <c r="B8" s="254">
        <v>944</v>
      </c>
      <c r="C8" s="185">
        <v>1019</v>
      </c>
      <c r="D8" s="254">
        <v>13661</v>
      </c>
      <c r="E8" s="241">
        <v>9027</v>
      </c>
      <c r="F8" s="248">
        <f>B8+D8</f>
        <v>14605</v>
      </c>
      <c r="G8" s="185">
        <f>E8+C8</f>
        <v>10046</v>
      </c>
    </row>
    <row r="9" spans="1:7" ht="25.5" customHeight="1">
      <c r="A9" s="20" t="s">
        <v>34</v>
      </c>
      <c r="B9" s="252">
        <v>67</v>
      </c>
      <c r="C9" s="191">
        <v>78</v>
      </c>
      <c r="D9" s="236" t="s">
        <v>107</v>
      </c>
      <c r="E9" s="244" t="s">
        <v>107</v>
      </c>
      <c r="F9" s="255">
        <f>B9</f>
        <v>67</v>
      </c>
      <c r="G9" s="191">
        <f>C9</f>
        <v>78</v>
      </c>
    </row>
    <row r="10" spans="1:7" ht="35.25" customHeight="1" thickBot="1">
      <c r="A10" s="22" t="s">
        <v>47</v>
      </c>
      <c r="B10" s="253">
        <f aca="true" t="shared" si="0" ref="B10:G10">SUM(B6:B9)</f>
        <v>12819</v>
      </c>
      <c r="C10" s="202">
        <f t="shared" si="0"/>
        <v>11416</v>
      </c>
      <c r="D10" s="253">
        <f t="shared" si="0"/>
        <v>14818</v>
      </c>
      <c r="E10" s="256">
        <f t="shared" si="0"/>
        <v>10067</v>
      </c>
      <c r="F10" s="253">
        <f t="shared" si="0"/>
        <v>27637</v>
      </c>
      <c r="G10" s="202">
        <f t="shared" si="0"/>
        <v>21483</v>
      </c>
    </row>
    <row r="11" spans="1:7" ht="13.5" customHeight="1">
      <c r="A11" s="34"/>
      <c r="B11" s="185"/>
      <c r="C11" s="254"/>
      <c r="D11" s="185"/>
      <c r="E11" s="185"/>
      <c r="F11" s="243"/>
      <c r="G11" s="243"/>
    </row>
    <row r="12" spans="1:7" ht="13.5" customHeight="1">
      <c r="A12" s="34"/>
      <c r="B12" s="185"/>
      <c r="C12" s="254"/>
      <c r="D12" s="185"/>
      <c r="E12" s="185"/>
      <c r="F12" s="243"/>
      <c r="G12" s="243"/>
    </row>
    <row r="13" spans="1:7" ht="25.5" customHeight="1">
      <c r="A13" s="8" t="s">
        <v>250</v>
      </c>
      <c r="B13" s="185"/>
      <c r="C13" s="254"/>
      <c r="D13" s="185"/>
      <c r="E13" s="185"/>
      <c r="F13" s="243"/>
      <c r="G13" s="243"/>
    </row>
    <row r="14" spans="1:7" ht="25.5" customHeight="1">
      <c r="A14" s="158"/>
      <c r="B14" s="257" t="s">
        <v>183</v>
      </c>
      <c r="C14" s="257"/>
      <c r="D14" s="257" t="s">
        <v>184</v>
      </c>
      <c r="E14" s="257"/>
      <c r="F14" s="425" t="s">
        <v>167</v>
      </c>
      <c r="G14" s="425"/>
    </row>
    <row r="15" spans="1:7" ht="25.5" customHeight="1" thickBot="1">
      <c r="A15" s="159"/>
      <c r="B15" s="259" t="s">
        <v>75</v>
      </c>
      <c r="C15" s="256" t="s">
        <v>43</v>
      </c>
      <c r="D15" s="259" t="s">
        <v>75</v>
      </c>
      <c r="E15" s="256" t="s">
        <v>43</v>
      </c>
      <c r="F15" s="259" t="s">
        <v>75</v>
      </c>
      <c r="G15" s="256" t="s">
        <v>43</v>
      </c>
    </row>
    <row r="16" spans="1:7" ht="25.5" customHeight="1">
      <c r="A16" s="133" t="s">
        <v>44</v>
      </c>
      <c r="B16" s="260"/>
      <c r="C16" s="260"/>
      <c r="D16" s="261"/>
      <c r="E16" s="261"/>
      <c r="F16" s="260"/>
      <c r="G16" s="260"/>
    </row>
    <row r="17" spans="1:7" ht="25.5" customHeight="1">
      <c r="A17" s="34" t="s">
        <v>139</v>
      </c>
      <c r="B17" s="261"/>
      <c r="C17" s="260"/>
      <c r="D17" s="261"/>
      <c r="E17" s="261"/>
      <c r="F17" s="262"/>
      <c r="G17" s="261"/>
    </row>
    <row r="18" spans="1:7" ht="25.5" customHeight="1">
      <c r="A18" s="5" t="s">
        <v>130</v>
      </c>
      <c r="B18" s="263">
        <v>15</v>
      </c>
      <c r="C18" s="246">
        <v>14</v>
      </c>
      <c r="D18" s="263">
        <v>11</v>
      </c>
      <c r="E18" s="246">
        <v>15</v>
      </c>
      <c r="F18" s="263">
        <v>12</v>
      </c>
      <c r="G18" s="246">
        <v>16</v>
      </c>
    </row>
    <row r="19" spans="1:7" ht="25.5" customHeight="1">
      <c r="A19" s="5" t="s">
        <v>131</v>
      </c>
      <c r="B19" s="264">
        <v>660</v>
      </c>
      <c r="C19" s="265">
        <v>469</v>
      </c>
      <c r="D19" s="264">
        <v>114</v>
      </c>
      <c r="E19" s="265">
        <v>131</v>
      </c>
      <c r="F19" s="264">
        <v>180</v>
      </c>
      <c r="G19" s="265">
        <v>178</v>
      </c>
    </row>
    <row r="20" spans="1:7" ht="25.5" customHeight="1">
      <c r="A20" s="5" t="s">
        <v>132</v>
      </c>
      <c r="B20" s="263">
        <v>59</v>
      </c>
      <c r="C20" s="246">
        <v>71</v>
      </c>
      <c r="D20" s="263">
        <v>4</v>
      </c>
      <c r="E20" s="246">
        <v>4</v>
      </c>
      <c r="F20" s="263">
        <v>10</v>
      </c>
      <c r="G20" s="246">
        <v>11</v>
      </c>
    </row>
    <row r="21" spans="1:7" ht="25.5" customHeight="1">
      <c r="A21" s="5" t="s">
        <v>188</v>
      </c>
      <c r="B21" s="266">
        <v>895</v>
      </c>
      <c r="C21" s="261">
        <v>663</v>
      </c>
      <c r="D21" s="242" t="s">
        <v>107</v>
      </c>
      <c r="E21" s="241" t="s">
        <v>107</v>
      </c>
      <c r="F21" s="245">
        <v>90</v>
      </c>
      <c r="G21" s="267">
        <v>66</v>
      </c>
    </row>
    <row r="22" spans="1:7" ht="25.5" customHeight="1">
      <c r="A22" s="20" t="s">
        <v>133</v>
      </c>
      <c r="B22" s="268">
        <v>215</v>
      </c>
      <c r="C22" s="269">
        <v>185</v>
      </c>
      <c r="D22" s="236" t="s">
        <v>107</v>
      </c>
      <c r="E22" s="244" t="s">
        <v>107</v>
      </c>
      <c r="F22" s="245">
        <v>22</v>
      </c>
      <c r="G22" s="267">
        <v>19</v>
      </c>
    </row>
    <row r="23" spans="1:7" ht="25.5" customHeight="1">
      <c r="A23" s="26" t="s">
        <v>10</v>
      </c>
      <c r="B23" s="270">
        <f aca="true" t="shared" si="1" ref="B23:G23">SUM(B18:B22)</f>
        <v>1844</v>
      </c>
      <c r="C23" s="271">
        <f t="shared" si="1"/>
        <v>1402</v>
      </c>
      <c r="D23" s="270">
        <f t="shared" si="1"/>
        <v>129</v>
      </c>
      <c r="E23" s="271">
        <f t="shared" si="1"/>
        <v>150</v>
      </c>
      <c r="F23" s="270">
        <f t="shared" si="1"/>
        <v>314</v>
      </c>
      <c r="G23" s="271">
        <f t="shared" si="1"/>
        <v>290</v>
      </c>
    </row>
    <row r="24" spans="1:7" ht="25.5" customHeight="1">
      <c r="A24" s="146" t="s">
        <v>138</v>
      </c>
      <c r="B24" s="246"/>
      <c r="C24" s="246"/>
      <c r="D24" s="246"/>
      <c r="E24" s="246"/>
      <c r="F24" s="246"/>
      <c r="G24" s="246"/>
    </row>
    <row r="25" spans="1:7" ht="25.5" customHeight="1">
      <c r="A25" s="5" t="s">
        <v>130</v>
      </c>
      <c r="B25" s="266">
        <v>85</v>
      </c>
      <c r="C25" s="261">
        <v>219</v>
      </c>
      <c r="D25" s="245">
        <v>34</v>
      </c>
      <c r="E25" s="267">
        <v>68</v>
      </c>
      <c r="F25" s="245">
        <v>42</v>
      </c>
      <c r="G25" s="267">
        <v>90</v>
      </c>
    </row>
    <row r="26" spans="1:7" ht="25.5" customHeight="1">
      <c r="A26" s="5" t="s">
        <v>131</v>
      </c>
      <c r="B26" s="266">
        <v>77</v>
      </c>
      <c r="C26" s="261">
        <v>82</v>
      </c>
      <c r="D26" s="245">
        <v>14</v>
      </c>
      <c r="E26" s="267">
        <v>19</v>
      </c>
      <c r="F26" s="245">
        <v>22</v>
      </c>
      <c r="G26" s="267">
        <v>27</v>
      </c>
    </row>
    <row r="27" spans="1:7" ht="25.5" customHeight="1">
      <c r="A27" s="5" t="s">
        <v>132</v>
      </c>
      <c r="B27" s="266">
        <v>2190</v>
      </c>
      <c r="C27" s="261">
        <v>2297</v>
      </c>
      <c r="D27" s="245">
        <v>18</v>
      </c>
      <c r="E27" s="267">
        <v>27</v>
      </c>
      <c r="F27" s="245">
        <v>237</v>
      </c>
      <c r="G27" s="267">
        <v>257</v>
      </c>
    </row>
    <row r="28" spans="1:7" ht="25.5" customHeight="1">
      <c r="A28" s="5" t="s">
        <v>189</v>
      </c>
      <c r="B28" s="266">
        <v>860</v>
      </c>
      <c r="C28" s="261">
        <v>597</v>
      </c>
      <c r="D28" s="241" t="s">
        <v>107</v>
      </c>
      <c r="E28" s="241" t="s">
        <v>107</v>
      </c>
      <c r="F28" s="245">
        <v>86</v>
      </c>
      <c r="G28" s="267">
        <v>60</v>
      </c>
    </row>
    <row r="29" spans="1:7" ht="25.5" customHeight="1">
      <c r="A29" s="5" t="s">
        <v>190</v>
      </c>
      <c r="B29" s="266">
        <v>710</v>
      </c>
      <c r="C29" s="261">
        <v>575</v>
      </c>
      <c r="D29" s="241" t="s">
        <v>107</v>
      </c>
      <c r="E29" s="241" t="s">
        <v>107</v>
      </c>
      <c r="F29" s="245">
        <v>71</v>
      </c>
      <c r="G29" s="267">
        <v>57</v>
      </c>
    </row>
    <row r="30" spans="1:7" ht="25.5" customHeight="1">
      <c r="A30" s="20" t="s">
        <v>133</v>
      </c>
      <c r="B30" s="268">
        <v>90</v>
      </c>
      <c r="C30" s="269">
        <v>64</v>
      </c>
      <c r="D30" s="241" t="s">
        <v>107</v>
      </c>
      <c r="E30" s="244" t="s">
        <v>107</v>
      </c>
      <c r="F30" s="245">
        <v>9</v>
      </c>
      <c r="G30" s="272">
        <v>6</v>
      </c>
    </row>
    <row r="31" spans="1:7" ht="25.5" customHeight="1">
      <c r="A31" s="26" t="s">
        <v>10</v>
      </c>
      <c r="B31" s="273">
        <f aca="true" t="shared" si="2" ref="B31:G31">SUM(B25:B30)</f>
        <v>4012</v>
      </c>
      <c r="C31" s="274">
        <f t="shared" si="2"/>
        <v>3834</v>
      </c>
      <c r="D31" s="273">
        <f t="shared" si="2"/>
        <v>66</v>
      </c>
      <c r="E31" s="274">
        <f t="shared" si="2"/>
        <v>114</v>
      </c>
      <c r="F31" s="273">
        <f t="shared" si="2"/>
        <v>467</v>
      </c>
      <c r="G31" s="274">
        <f t="shared" si="2"/>
        <v>497</v>
      </c>
    </row>
    <row r="32" spans="1:7" ht="12" customHeight="1">
      <c r="A32" s="4"/>
      <c r="B32" s="264"/>
      <c r="C32" s="265"/>
      <c r="D32" s="264"/>
      <c r="E32" s="265"/>
      <c r="F32" s="264"/>
      <c r="G32" s="265"/>
    </row>
    <row r="33" spans="1:7" ht="25.5" customHeight="1">
      <c r="A33" s="75" t="s">
        <v>140</v>
      </c>
      <c r="B33" s="275" t="s">
        <v>148</v>
      </c>
      <c r="C33" s="265">
        <v>167</v>
      </c>
      <c r="D33" s="242" t="s">
        <v>107</v>
      </c>
      <c r="E33" s="265">
        <v>18</v>
      </c>
      <c r="F33" s="275" t="s">
        <v>148</v>
      </c>
      <c r="G33" s="265">
        <v>35</v>
      </c>
    </row>
    <row r="34" spans="1:7" ht="12" customHeight="1">
      <c r="A34" s="75"/>
      <c r="B34" s="275"/>
      <c r="C34" s="265"/>
      <c r="D34" s="275"/>
      <c r="E34" s="265"/>
      <c r="F34" s="275"/>
      <c r="G34" s="265"/>
    </row>
    <row r="35" spans="1:8" ht="32.25" customHeight="1">
      <c r="A35" s="179" t="s">
        <v>149</v>
      </c>
      <c r="B35" s="276">
        <f>B23+B31</f>
        <v>5856</v>
      </c>
      <c r="C35" s="277">
        <f>+C23+C31+C33</f>
        <v>5403</v>
      </c>
      <c r="D35" s="276">
        <f>+D23+D31</f>
        <v>195</v>
      </c>
      <c r="E35" s="277">
        <f>+E23+E31+E33</f>
        <v>282</v>
      </c>
      <c r="F35" s="276">
        <f>F23+F31</f>
        <v>781</v>
      </c>
      <c r="G35" s="277">
        <f>G23+G31+G33</f>
        <v>822</v>
      </c>
      <c r="H35" s="4"/>
    </row>
    <row r="36" spans="1:8" ht="12" customHeight="1">
      <c r="A36" s="146"/>
      <c r="B36" s="263"/>
      <c r="C36" s="246"/>
      <c r="D36" s="263"/>
      <c r="E36" s="246"/>
      <c r="F36" s="263"/>
      <c r="G36" s="246"/>
      <c r="H36" s="4"/>
    </row>
    <row r="37" spans="1:7" ht="25.5" customHeight="1">
      <c r="A37" s="75" t="s">
        <v>49</v>
      </c>
      <c r="B37" s="265"/>
      <c r="C37" s="265"/>
      <c r="D37" s="265"/>
      <c r="E37" s="265"/>
      <c r="F37" s="265"/>
      <c r="G37" s="265"/>
    </row>
    <row r="38" spans="1:7" ht="25.5" customHeight="1">
      <c r="A38" s="5" t="s">
        <v>134</v>
      </c>
      <c r="B38" s="264">
        <v>2708</v>
      </c>
      <c r="C38" s="265">
        <v>1899</v>
      </c>
      <c r="D38" s="242" t="s">
        <v>107</v>
      </c>
      <c r="E38" s="241" t="s">
        <v>107</v>
      </c>
      <c r="F38" s="264">
        <v>271</v>
      </c>
      <c r="G38" s="265">
        <v>190</v>
      </c>
    </row>
    <row r="39" spans="1:7" ht="25.5" customHeight="1">
      <c r="A39" s="5" t="s">
        <v>156</v>
      </c>
      <c r="B39" s="264">
        <v>254</v>
      </c>
      <c r="C39" s="265">
        <v>271</v>
      </c>
      <c r="D39" s="242" t="s">
        <v>107</v>
      </c>
      <c r="E39" s="241" t="s">
        <v>107</v>
      </c>
      <c r="F39" s="264">
        <v>25</v>
      </c>
      <c r="G39" s="265">
        <v>27</v>
      </c>
    </row>
    <row r="40" spans="1:7" ht="25.5" customHeight="1">
      <c r="A40" s="5" t="s">
        <v>135</v>
      </c>
      <c r="B40" s="264">
        <v>1363</v>
      </c>
      <c r="C40" s="265">
        <v>768</v>
      </c>
      <c r="D40" s="242" t="s">
        <v>107</v>
      </c>
      <c r="E40" s="241" t="s">
        <v>107</v>
      </c>
      <c r="F40" s="264">
        <v>136</v>
      </c>
      <c r="G40" s="265">
        <v>77</v>
      </c>
    </row>
    <row r="41" spans="1:7" ht="25.5" customHeight="1">
      <c r="A41" s="4" t="s">
        <v>136</v>
      </c>
      <c r="B41" s="264">
        <v>292</v>
      </c>
      <c r="C41" s="265">
        <v>170</v>
      </c>
      <c r="D41" s="242" t="s">
        <v>107</v>
      </c>
      <c r="E41" s="241" t="s">
        <v>107</v>
      </c>
      <c r="F41" s="264">
        <v>29</v>
      </c>
      <c r="G41" s="265">
        <v>17</v>
      </c>
    </row>
    <row r="42" spans="1:7" ht="25.5" customHeight="1">
      <c r="A42" s="4" t="s">
        <v>160</v>
      </c>
      <c r="B42" s="264">
        <v>1118</v>
      </c>
      <c r="C42" s="265">
        <v>1504</v>
      </c>
      <c r="D42" s="242" t="s">
        <v>107</v>
      </c>
      <c r="E42" s="241" t="s">
        <v>107</v>
      </c>
      <c r="F42" s="264">
        <v>112</v>
      </c>
      <c r="G42" s="265">
        <v>150</v>
      </c>
    </row>
    <row r="43" spans="1:7" ht="25.5" customHeight="1">
      <c r="A43" s="20" t="s">
        <v>132</v>
      </c>
      <c r="B43" s="242" t="s">
        <v>107</v>
      </c>
      <c r="C43" s="258" t="s">
        <v>148</v>
      </c>
      <c r="D43" s="242">
        <v>22</v>
      </c>
      <c r="E43" s="278">
        <v>22</v>
      </c>
      <c r="F43" s="264">
        <v>22</v>
      </c>
      <c r="G43" s="265">
        <v>22</v>
      </c>
    </row>
    <row r="44" spans="1:7" ht="25.5" customHeight="1">
      <c r="A44" s="20" t="s">
        <v>10</v>
      </c>
      <c r="B44" s="276">
        <f aca="true" t="shared" si="3" ref="B44:G44">SUM(B38:B43)</f>
        <v>5735</v>
      </c>
      <c r="C44" s="277">
        <f t="shared" si="3"/>
        <v>4612</v>
      </c>
      <c r="D44" s="276">
        <f t="shared" si="3"/>
        <v>22</v>
      </c>
      <c r="E44" s="277">
        <f>SUM(E38:E43)</f>
        <v>22</v>
      </c>
      <c r="F44" s="276">
        <f t="shared" si="3"/>
        <v>595</v>
      </c>
      <c r="G44" s="277">
        <f t="shared" si="3"/>
        <v>483</v>
      </c>
    </row>
    <row r="45" spans="1:7" ht="12" customHeight="1">
      <c r="A45" s="142"/>
      <c r="B45" s="261"/>
      <c r="C45" s="261"/>
      <c r="D45" s="261"/>
      <c r="E45" s="261"/>
      <c r="F45" s="261"/>
      <c r="G45" s="261"/>
    </row>
    <row r="46" spans="1:7" ht="25.5" customHeight="1">
      <c r="A46" s="142" t="s">
        <v>1</v>
      </c>
      <c r="B46" s="264">
        <v>479</v>
      </c>
      <c r="C46" s="265">
        <v>650</v>
      </c>
      <c r="D46" s="264">
        <v>465</v>
      </c>
      <c r="E46" s="265">
        <v>369</v>
      </c>
      <c r="F46" s="264">
        <v>513</v>
      </c>
      <c r="G46" s="265">
        <v>434</v>
      </c>
    </row>
    <row r="47" spans="1:7" ht="12" customHeight="1">
      <c r="A47" s="32"/>
      <c r="B47" s="265"/>
      <c r="C47" s="265"/>
      <c r="D47" s="265"/>
      <c r="E47" s="265"/>
      <c r="F47" s="265"/>
      <c r="G47" s="265"/>
    </row>
    <row r="48" spans="1:7" ht="25.5" customHeight="1">
      <c r="A48" s="77" t="s">
        <v>34</v>
      </c>
      <c r="B48" s="279">
        <v>42</v>
      </c>
      <c r="C48" s="278">
        <v>58</v>
      </c>
      <c r="D48" s="279">
        <v>25</v>
      </c>
      <c r="E48" s="278">
        <v>20</v>
      </c>
      <c r="F48" s="279">
        <v>29</v>
      </c>
      <c r="G48" s="278">
        <v>26</v>
      </c>
    </row>
    <row r="49" spans="1:7" ht="12" customHeight="1">
      <c r="A49" s="146"/>
      <c r="B49" s="106"/>
      <c r="C49" s="106"/>
      <c r="D49" s="106"/>
      <c r="E49" s="106"/>
      <c r="F49" s="106"/>
      <c r="G49" s="106"/>
    </row>
    <row r="50" spans="1:7" ht="25.5" customHeight="1" thickBot="1">
      <c r="A50" s="201" t="s">
        <v>47</v>
      </c>
      <c r="B50" s="253">
        <f>B35+B44+B46+B48</f>
        <v>12112</v>
      </c>
      <c r="C50" s="202">
        <v>10723</v>
      </c>
      <c r="D50" s="253">
        <f>D35+D44+D46+D48</f>
        <v>707</v>
      </c>
      <c r="E50" s="202">
        <v>693</v>
      </c>
      <c r="F50" s="253">
        <f>F35+F44+F46+F48</f>
        <v>1918</v>
      </c>
      <c r="G50" s="202">
        <v>1765</v>
      </c>
    </row>
    <row r="51" spans="1:7" ht="16.5" customHeight="1">
      <c r="A51" s="75"/>
      <c r="B51" s="246"/>
      <c r="C51" s="267"/>
      <c r="D51" s="246"/>
      <c r="E51" s="246"/>
      <c r="F51" s="246"/>
      <c r="G51" s="246"/>
    </row>
    <row r="52" spans="1:7" ht="25.5" customHeight="1">
      <c r="A52" s="12" t="s">
        <v>201</v>
      </c>
      <c r="B52" s="246"/>
      <c r="C52" s="267"/>
      <c r="D52" s="246"/>
      <c r="E52" s="246"/>
      <c r="F52" s="246"/>
      <c r="G52" s="246"/>
    </row>
    <row r="53" spans="1:13" ht="25.5" customHeight="1">
      <c r="A53" s="16"/>
      <c r="B53" s="249"/>
      <c r="C53" s="230"/>
      <c r="D53" s="230"/>
      <c r="E53" s="249"/>
      <c r="F53" s="230"/>
      <c r="G53" s="230"/>
      <c r="I53" s="17"/>
      <c r="K53" s="16"/>
      <c r="M53" s="34"/>
    </row>
    <row r="54" spans="1:13" s="181" customFormat="1" ht="25.5" customHeight="1">
      <c r="A54" s="180" t="s">
        <v>154</v>
      </c>
      <c r="B54" s="280"/>
      <c r="C54" s="281"/>
      <c r="D54" s="281"/>
      <c r="E54" s="280"/>
      <c r="F54" s="281"/>
      <c r="G54" s="281"/>
      <c r="I54" s="182"/>
      <c r="K54" s="180"/>
      <c r="M54" s="8"/>
    </row>
    <row r="55" spans="1:13" s="45" customFormat="1" ht="25.5" customHeight="1">
      <c r="A55" s="183"/>
      <c r="B55" s="249"/>
      <c r="C55" s="249"/>
      <c r="D55" s="249"/>
      <c r="E55" s="249"/>
      <c r="F55" s="230" t="s">
        <v>151</v>
      </c>
      <c r="G55" s="249" t="s">
        <v>150</v>
      </c>
      <c r="I55" s="160"/>
      <c r="K55" s="183"/>
      <c r="M55" s="47"/>
    </row>
    <row r="56" spans="1:13" s="45" customFormat="1" ht="25.5" customHeight="1">
      <c r="A56" s="162"/>
      <c r="B56" s="249" t="s">
        <v>150</v>
      </c>
      <c r="C56" s="230" t="s">
        <v>166</v>
      </c>
      <c r="D56" s="230"/>
      <c r="E56" s="249"/>
      <c r="F56" s="230" t="s">
        <v>161</v>
      </c>
      <c r="G56" s="230" t="s">
        <v>163</v>
      </c>
      <c r="H56" s="94"/>
      <c r="I56" s="160"/>
      <c r="J56" s="13"/>
      <c r="K56" s="160"/>
      <c r="L56" s="13"/>
      <c r="M56" s="76"/>
    </row>
    <row r="57" spans="1:13" s="45" customFormat="1" ht="25.5" customHeight="1">
      <c r="A57" s="162"/>
      <c r="B57" s="282" t="s">
        <v>157</v>
      </c>
      <c r="C57" s="230" t="s">
        <v>165</v>
      </c>
      <c r="D57" s="230" t="s">
        <v>142</v>
      </c>
      <c r="E57" s="249" t="s">
        <v>211</v>
      </c>
      <c r="F57" s="283" t="s">
        <v>152</v>
      </c>
      <c r="G57" s="230" t="s">
        <v>164</v>
      </c>
      <c r="H57" s="94"/>
      <c r="I57" s="160"/>
      <c r="J57" s="13"/>
      <c r="K57" s="160"/>
      <c r="L57" s="13"/>
      <c r="M57" s="76"/>
    </row>
    <row r="58" spans="1:13" s="45" customFormat="1" ht="25.5" customHeight="1" thickBot="1">
      <c r="A58" s="184"/>
      <c r="B58" s="256" t="s">
        <v>158</v>
      </c>
      <c r="C58" s="256" t="s">
        <v>158</v>
      </c>
      <c r="D58" s="256" t="s">
        <v>158</v>
      </c>
      <c r="E58" s="249" t="s">
        <v>158</v>
      </c>
      <c r="F58" s="256" t="s">
        <v>158</v>
      </c>
      <c r="G58" s="256" t="s">
        <v>158</v>
      </c>
      <c r="H58" s="94"/>
      <c r="I58" s="160"/>
      <c r="J58" s="13"/>
      <c r="K58" s="160"/>
      <c r="L58" s="13"/>
      <c r="M58" s="76"/>
    </row>
    <row r="59" spans="1:13" ht="25.5" customHeight="1">
      <c r="A59" s="12" t="s">
        <v>45</v>
      </c>
      <c r="B59" s="106">
        <v>10328</v>
      </c>
      <c r="C59" s="185">
        <v>1157</v>
      </c>
      <c r="D59" s="106">
        <v>-899</v>
      </c>
      <c r="E59" s="284" t="s">
        <v>107</v>
      </c>
      <c r="F59" s="185">
        <v>-1997</v>
      </c>
      <c r="G59" s="185">
        <v>8589</v>
      </c>
      <c r="I59" s="18"/>
      <c r="J59" s="4"/>
      <c r="K59" s="18"/>
      <c r="L59" s="4"/>
      <c r="M59" s="18"/>
    </row>
    <row r="60" spans="1:13" ht="25.5" customHeight="1">
      <c r="A60" s="19" t="s">
        <v>1</v>
      </c>
      <c r="B60" s="191">
        <v>3296</v>
      </c>
      <c r="C60" s="191">
        <v>13661</v>
      </c>
      <c r="D60" s="191">
        <v>-12558</v>
      </c>
      <c r="E60" s="191">
        <v>1110</v>
      </c>
      <c r="F60" s="191">
        <v>-277</v>
      </c>
      <c r="G60" s="191">
        <v>5232</v>
      </c>
      <c r="I60" s="18"/>
      <c r="J60" s="4"/>
      <c r="K60" s="18"/>
      <c r="L60" s="4"/>
      <c r="M60" s="18"/>
    </row>
    <row r="61" spans="1:13" ht="10.5" customHeight="1">
      <c r="A61" s="24"/>
      <c r="B61" s="106"/>
      <c r="C61" s="106"/>
      <c r="D61" s="106"/>
      <c r="E61" s="185"/>
      <c r="F61" s="106"/>
      <c r="G61" s="106"/>
      <c r="I61" s="18"/>
      <c r="J61" s="4"/>
      <c r="K61" s="18"/>
      <c r="L61" s="4"/>
      <c r="M61" s="18"/>
    </row>
    <row r="62" spans="1:13" ht="25.5" customHeight="1" thickBot="1">
      <c r="A62" s="201" t="s">
        <v>47</v>
      </c>
      <c r="B62" s="202">
        <f aca="true" t="shared" si="4" ref="B62:G62">SUM(B59:B60)</f>
        <v>13624</v>
      </c>
      <c r="C62" s="202">
        <f t="shared" si="4"/>
        <v>14818</v>
      </c>
      <c r="D62" s="202">
        <f t="shared" si="4"/>
        <v>-13457</v>
      </c>
      <c r="E62" s="202">
        <f t="shared" si="4"/>
        <v>1110</v>
      </c>
      <c r="F62" s="202">
        <f t="shared" si="4"/>
        <v>-2274</v>
      </c>
      <c r="G62" s="202">
        <f t="shared" si="4"/>
        <v>13821</v>
      </c>
      <c r="I62" s="18"/>
      <c r="J62" s="4"/>
      <c r="K62" s="18"/>
      <c r="L62" s="4"/>
      <c r="M62" s="18"/>
    </row>
    <row r="63" spans="6:7" ht="25.5" customHeight="1">
      <c r="F63" s="14"/>
      <c r="G63" s="14"/>
    </row>
    <row r="66" spans="1:7" ht="25.5" customHeight="1">
      <c r="A66" s="5"/>
      <c r="B66" s="5"/>
      <c r="C66" s="5"/>
      <c r="D66" s="5"/>
      <c r="E66" s="5"/>
      <c r="F66" s="5"/>
      <c r="G66" s="5"/>
    </row>
    <row r="67" spans="1:7" ht="25.5" customHeight="1">
      <c r="A67" s="5"/>
      <c r="B67" s="5"/>
      <c r="C67" s="5"/>
      <c r="D67" s="5"/>
      <c r="E67" s="5"/>
      <c r="F67" s="5"/>
      <c r="G67" s="5"/>
    </row>
    <row r="68" spans="1:7" ht="25.5" customHeight="1">
      <c r="A68" s="5"/>
      <c r="B68" s="5"/>
      <c r="C68" s="5"/>
      <c r="D68" s="5"/>
      <c r="E68" s="5"/>
      <c r="F68" s="5"/>
      <c r="G68" s="5"/>
    </row>
    <row r="69" spans="1:7" ht="25.5" customHeight="1">
      <c r="A69" s="5"/>
      <c r="B69" s="5"/>
      <c r="C69" s="5"/>
      <c r="D69" s="5"/>
      <c r="E69" s="5"/>
      <c r="F69" s="5"/>
      <c r="G69" s="5"/>
    </row>
    <row r="70" spans="1:7" ht="25.5" customHeight="1">
      <c r="A70" s="5"/>
      <c r="B70" s="5"/>
      <c r="C70" s="5"/>
      <c r="D70" s="5"/>
      <c r="E70" s="5"/>
      <c r="F70" s="5"/>
      <c r="G70" s="5"/>
    </row>
    <row r="71" spans="1:7" ht="25.5" customHeight="1">
      <c r="A71" s="5"/>
      <c r="B71" s="5"/>
      <c r="C71" s="5"/>
      <c r="D71" s="5"/>
      <c r="E71" s="5"/>
      <c r="F71" s="5"/>
      <c r="G71" s="5"/>
    </row>
    <row r="72" spans="1:7" ht="25.5" customHeight="1">
      <c r="A72" s="5"/>
      <c r="B72" s="5"/>
      <c r="C72" s="5"/>
      <c r="D72" s="5"/>
      <c r="E72" s="5"/>
      <c r="F72" s="5"/>
      <c r="G72" s="5"/>
    </row>
    <row r="73" spans="1:7" ht="25.5" customHeight="1">
      <c r="A73" s="5"/>
      <c r="B73" s="5"/>
      <c r="C73" s="5"/>
      <c r="D73" s="5"/>
      <c r="E73" s="5"/>
      <c r="F73" s="5"/>
      <c r="G73" s="5"/>
    </row>
    <row r="74" spans="1:7" ht="25.5" customHeight="1">
      <c r="A74" s="5"/>
      <c r="B74" s="5"/>
      <c r="C74" s="5"/>
      <c r="D74" s="5"/>
      <c r="E74" s="5"/>
      <c r="F74" s="5"/>
      <c r="G74" s="5"/>
    </row>
    <row r="75" spans="1:7" ht="25.5" customHeight="1">
      <c r="A75" s="5"/>
      <c r="B75" s="5"/>
      <c r="C75" s="5"/>
      <c r="D75" s="5"/>
      <c r="E75" s="5"/>
      <c r="F75" s="5"/>
      <c r="G75" s="5"/>
    </row>
    <row r="76" spans="1:7" ht="25.5" customHeight="1">
      <c r="A76" s="5"/>
      <c r="B76" s="5"/>
      <c r="C76" s="5"/>
      <c r="D76" s="5"/>
      <c r="E76" s="5"/>
      <c r="F76" s="5"/>
      <c r="G76" s="5"/>
    </row>
    <row r="77" spans="1:7" ht="25.5" customHeight="1">
      <c r="A77" s="5"/>
      <c r="B77" s="5"/>
      <c r="C77" s="5"/>
      <c r="D77" s="5"/>
      <c r="E77" s="5"/>
      <c r="F77" s="5"/>
      <c r="G77" s="5"/>
    </row>
    <row r="78" spans="1:7" ht="25.5" customHeight="1">
      <c r="A78" s="5"/>
      <c r="B78" s="5"/>
      <c r="C78" s="5"/>
      <c r="D78" s="5"/>
      <c r="E78" s="5"/>
      <c r="F78" s="5"/>
      <c r="G78" s="5"/>
    </row>
    <row r="79" spans="1:7" ht="25.5" customHeight="1">
      <c r="A79" s="5"/>
      <c r="B79" s="5"/>
      <c r="C79" s="5"/>
      <c r="D79" s="5"/>
      <c r="E79" s="5"/>
      <c r="F79" s="5"/>
      <c r="G79" s="5"/>
    </row>
    <row r="80" spans="1:7" ht="25.5" customHeight="1">
      <c r="A80" s="5"/>
      <c r="B80" s="5"/>
      <c r="C80" s="5"/>
      <c r="D80" s="5"/>
      <c r="E80" s="5"/>
      <c r="F80" s="5"/>
      <c r="G80" s="5"/>
    </row>
    <row r="81" spans="1:7" ht="25.5" customHeight="1">
      <c r="A81" s="5"/>
      <c r="B81" s="5"/>
      <c r="C81" s="5"/>
      <c r="D81" s="5"/>
      <c r="E81" s="5"/>
      <c r="F81" s="5"/>
      <c r="G81" s="5"/>
    </row>
    <row r="82" spans="1:7" ht="25.5" customHeight="1">
      <c r="A82" s="5"/>
      <c r="B82" s="5"/>
      <c r="C82" s="5"/>
      <c r="D82" s="5"/>
      <c r="E82" s="5"/>
      <c r="F82" s="5"/>
      <c r="G82" s="5"/>
    </row>
    <row r="83" spans="1:7" ht="25.5" customHeight="1">
      <c r="A83" s="5"/>
      <c r="B83" s="5"/>
      <c r="C83" s="5"/>
      <c r="D83" s="5"/>
      <c r="E83" s="5"/>
      <c r="F83" s="5"/>
      <c r="G83" s="5"/>
    </row>
    <row r="84" spans="1:7" ht="25.5" customHeight="1">
      <c r="A84" s="5"/>
      <c r="B84" s="5"/>
      <c r="C84" s="5"/>
      <c r="D84" s="5"/>
      <c r="E84" s="5"/>
      <c r="F84" s="5"/>
      <c r="G84" s="5"/>
    </row>
    <row r="85" spans="1:7" ht="25.5" customHeight="1">
      <c r="A85" s="5"/>
      <c r="B85" s="5"/>
      <c r="C85" s="5"/>
      <c r="D85" s="5"/>
      <c r="E85" s="5"/>
      <c r="F85" s="5"/>
      <c r="G85" s="5"/>
    </row>
    <row r="86" spans="1:7" ht="25.5" customHeight="1">
      <c r="A86" s="5"/>
      <c r="B86" s="5"/>
      <c r="C86" s="5"/>
      <c r="D86" s="5"/>
      <c r="E86" s="5"/>
      <c r="F86" s="5"/>
      <c r="G86" s="5"/>
    </row>
    <row r="87" spans="1:7" ht="25.5" customHeight="1">
      <c r="A87" s="5"/>
      <c r="B87" s="5"/>
      <c r="C87" s="5"/>
      <c r="D87" s="5"/>
      <c r="E87" s="5"/>
      <c r="F87" s="5"/>
      <c r="G87" s="5"/>
    </row>
    <row r="88" ht="25.5" customHeight="1">
      <c r="A88" s="5"/>
    </row>
    <row r="89" ht="25.5" customHeight="1">
      <c r="A89" s="5"/>
    </row>
    <row r="90" ht="25.5" customHeight="1">
      <c r="A90" s="5"/>
    </row>
    <row r="91" ht="25.5" customHeight="1">
      <c r="A91" s="5"/>
    </row>
    <row r="92" ht="25.5" customHeight="1">
      <c r="A92" s="5"/>
    </row>
  </sheetData>
  <mergeCells count="4">
    <mergeCell ref="B4:C4"/>
    <mergeCell ref="D4:E4"/>
    <mergeCell ref="F4:G4"/>
    <mergeCell ref="F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4"/>
  <sheetViews>
    <sheetView showGridLines="0" zoomScale="75" zoomScaleNormal="75" zoomScaleSheetLayoutView="66" workbookViewId="0" topLeftCell="A1">
      <selection activeCell="A1" sqref="A1"/>
    </sheetView>
  </sheetViews>
  <sheetFormatPr defaultColWidth="8.88671875" defaultRowHeight="25.5" customHeight="1"/>
  <cols>
    <col min="1" max="2" width="3.77734375" style="11" customWidth="1"/>
    <col min="3" max="3" width="17.4453125" style="11" customWidth="1"/>
    <col min="4" max="4" width="13.3359375" style="11" customWidth="1"/>
    <col min="5" max="8" width="7.77734375" style="11" customWidth="1"/>
    <col min="9" max="9" width="8.5546875" style="11" customWidth="1"/>
    <col min="10" max="10" width="7.88671875" style="11" customWidth="1"/>
    <col min="11" max="11" width="10.5546875" style="11" customWidth="1"/>
    <col min="12" max="12" width="11.77734375" style="185" customWidth="1"/>
    <col min="13" max="13" width="5.4453125" style="185" customWidth="1"/>
    <col min="14" max="14" width="11.77734375" style="185" customWidth="1"/>
    <col min="15" max="16384" width="8.88671875" style="5" customWidth="1"/>
  </cols>
  <sheetData>
    <row r="1" spans="1:14" s="3" customFormat="1" ht="25.5" customHeight="1">
      <c r="A1" s="41" t="s">
        <v>159</v>
      </c>
      <c r="B1" s="2"/>
      <c r="C1" s="2"/>
      <c r="D1" s="2"/>
      <c r="E1" s="2"/>
      <c r="F1" s="2"/>
      <c r="G1" s="2"/>
      <c r="H1" s="2"/>
      <c r="I1" s="4"/>
      <c r="J1" s="2"/>
      <c r="K1" s="2"/>
      <c r="L1" s="106"/>
      <c r="M1" s="106"/>
      <c r="N1" s="285"/>
    </row>
    <row r="2" spans="1:11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4" ht="25.5" customHeight="1">
      <c r="A3" s="1" t="s">
        <v>122</v>
      </c>
      <c r="B3" s="5"/>
      <c r="C3" s="5"/>
      <c r="D3" s="5"/>
      <c r="E3" s="5"/>
      <c r="F3" s="5"/>
      <c r="G3" s="5"/>
      <c r="H3" s="5"/>
      <c r="I3" s="5"/>
      <c r="J3" s="5"/>
      <c r="K3" s="5"/>
      <c r="N3" s="249"/>
    </row>
    <row r="4" spans="2:14" ht="25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257"/>
      <c r="M4" s="257"/>
      <c r="N4" s="249"/>
    </row>
    <row r="5" spans="1:14" ht="25.5" customHeight="1" thickBot="1">
      <c r="A5" s="95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86" t="s">
        <v>75</v>
      </c>
      <c r="M5" s="286"/>
      <c r="N5" s="256" t="s">
        <v>43</v>
      </c>
    </row>
    <row r="6" spans="1:14" ht="25.5" customHeight="1">
      <c r="A6" s="75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251"/>
      <c r="M6" s="251"/>
      <c r="N6" s="230"/>
    </row>
    <row r="7" spans="1:14" ht="25.5" customHeight="1">
      <c r="A7" s="4" t="s">
        <v>111</v>
      </c>
      <c r="B7" s="4"/>
      <c r="C7" s="4"/>
      <c r="D7" s="4"/>
      <c r="E7" s="4"/>
      <c r="F7" s="4"/>
      <c r="G7" s="4"/>
      <c r="H7" s="4"/>
      <c r="I7" s="4"/>
      <c r="J7" s="4"/>
      <c r="K7" s="4"/>
      <c r="L7" s="251"/>
      <c r="M7" s="251"/>
      <c r="N7" s="230"/>
    </row>
    <row r="8" spans="1:14" ht="25.5" customHeight="1">
      <c r="A8" s="5"/>
      <c r="B8" s="5" t="s">
        <v>11</v>
      </c>
      <c r="C8" s="5"/>
      <c r="D8" s="5"/>
      <c r="E8" s="5"/>
      <c r="F8" s="5"/>
      <c r="G8" s="5"/>
      <c r="H8" s="5"/>
      <c r="I8" s="5"/>
      <c r="J8" s="5"/>
      <c r="K8" s="5"/>
      <c r="L8" s="287">
        <v>222</v>
      </c>
      <c r="M8" s="287"/>
      <c r="N8" s="249">
        <v>243</v>
      </c>
    </row>
    <row r="9" spans="1:14" ht="25.5" customHeight="1">
      <c r="A9" s="20"/>
      <c r="B9" s="20" t="s">
        <v>12</v>
      </c>
      <c r="C9" s="20"/>
      <c r="D9" s="20"/>
      <c r="E9" s="20"/>
      <c r="F9" s="20"/>
      <c r="G9" s="20"/>
      <c r="H9" s="20"/>
      <c r="I9" s="20"/>
      <c r="J9" s="20"/>
      <c r="K9" s="20"/>
      <c r="L9" s="250">
        <v>304</v>
      </c>
      <c r="M9" s="250"/>
      <c r="N9" s="232">
        <v>377</v>
      </c>
    </row>
    <row r="10" spans="1:14" ht="25.5" customHeight="1">
      <c r="A10" s="39" t="s">
        <v>3</v>
      </c>
      <c r="B10" s="39"/>
      <c r="C10" s="79"/>
      <c r="D10" s="79"/>
      <c r="E10" s="79"/>
      <c r="F10" s="79"/>
      <c r="G10" s="79"/>
      <c r="H10" s="4"/>
      <c r="I10" s="4"/>
      <c r="J10" s="5"/>
      <c r="K10" s="5"/>
      <c r="L10" s="251">
        <f>SUM(L8:L9)</f>
        <v>526</v>
      </c>
      <c r="M10" s="251"/>
      <c r="N10" s="230">
        <f>SUM(N8:N9)</f>
        <v>620</v>
      </c>
    </row>
    <row r="11" spans="1:14" ht="25.5" customHeight="1">
      <c r="A11" s="58" t="s">
        <v>32</v>
      </c>
      <c r="B11" s="4"/>
      <c r="C11" s="4"/>
      <c r="D11" s="4"/>
      <c r="E11" s="4"/>
      <c r="F11" s="4"/>
      <c r="G11" s="4"/>
      <c r="H11" s="4"/>
      <c r="I11" s="4"/>
      <c r="J11" s="5"/>
      <c r="K11" s="5"/>
      <c r="L11" s="251">
        <v>71</v>
      </c>
      <c r="M11" s="251"/>
      <c r="N11" s="230">
        <v>75</v>
      </c>
    </row>
    <row r="12" spans="1:14" ht="25.5" customHeight="1">
      <c r="A12" s="58" t="s">
        <v>33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242">
        <v>-20</v>
      </c>
      <c r="M12" s="242"/>
      <c r="N12" s="230">
        <v>-88</v>
      </c>
    </row>
    <row r="13" spans="1:14" ht="25.5" customHeight="1">
      <c r="A13" s="26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8">
        <f>SUM(L10:L12)</f>
        <v>577</v>
      </c>
      <c r="M13" s="288"/>
      <c r="N13" s="289">
        <f>SUM(N10:N12)</f>
        <v>607</v>
      </c>
    </row>
    <row r="14" spans="1:14" ht="25.5" customHeight="1">
      <c r="A14" s="75" t="s">
        <v>49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251"/>
      <c r="M14" s="251"/>
      <c r="N14" s="230"/>
    </row>
    <row r="15" spans="1:14" ht="25.5" customHeight="1">
      <c r="A15" s="4" t="s">
        <v>11</v>
      </c>
      <c r="B15" s="4"/>
      <c r="C15" s="4"/>
      <c r="D15" s="4"/>
      <c r="E15" s="4"/>
      <c r="F15" s="4"/>
      <c r="G15" s="4"/>
      <c r="H15" s="4"/>
      <c r="I15" s="4"/>
      <c r="J15" s="5"/>
      <c r="K15" s="5"/>
      <c r="L15" s="251">
        <v>234</v>
      </c>
      <c r="M15" s="251"/>
      <c r="N15" s="230">
        <v>167</v>
      </c>
    </row>
    <row r="16" spans="1:14" ht="25.5" customHeight="1">
      <c r="A16" s="20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50">
        <v>17</v>
      </c>
      <c r="M16" s="250"/>
      <c r="N16" s="232">
        <v>136</v>
      </c>
    </row>
    <row r="17" spans="1:14" ht="25.5" customHeight="1">
      <c r="A17" s="39" t="s">
        <v>3</v>
      </c>
      <c r="B17" s="79"/>
      <c r="C17" s="79"/>
      <c r="D17" s="79"/>
      <c r="E17" s="79"/>
      <c r="F17" s="79"/>
      <c r="G17" s="79"/>
      <c r="H17" s="4"/>
      <c r="I17" s="4"/>
      <c r="J17" s="5"/>
      <c r="K17" s="5"/>
      <c r="L17" s="242">
        <v>251</v>
      </c>
      <c r="M17" s="242"/>
      <c r="N17" s="230">
        <f>SUM(N15:N16)</f>
        <v>303</v>
      </c>
    </row>
    <row r="18" spans="1:14" ht="25.5" customHeight="1">
      <c r="A18" s="78" t="s">
        <v>35</v>
      </c>
      <c r="I18" s="78"/>
      <c r="J18" s="78"/>
      <c r="K18" s="78"/>
      <c r="L18" s="250">
        <v>14</v>
      </c>
      <c r="M18" s="250"/>
      <c r="N18" s="232">
        <v>16</v>
      </c>
    </row>
    <row r="19" spans="1:14" ht="25.5" customHeight="1">
      <c r="A19" s="26" t="s">
        <v>10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8">
        <f>SUM(L17:L18)</f>
        <v>265</v>
      </c>
      <c r="M19" s="288"/>
      <c r="N19" s="289">
        <f>SUM(N17:N18)</f>
        <v>319</v>
      </c>
    </row>
    <row r="20" spans="1:14" ht="25.5" customHeight="1">
      <c r="A20" s="75" t="s">
        <v>1</v>
      </c>
      <c r="B20" s="14"/>
      <c r="C20" s="4"/>
      <c r="D20" s="4"/>
      <c r="E20" s="4"/>
      <c r="F20" s="4"/>
      <c r="G20" s="4"/>
      <c r="H20" s="4"/>
      <c r="I20" s="4"/>
      <c r="J20" s="4"/>
      <c r="K20" s="4"/>
      <c r="L20" s="251"/>
      <c r="M20" s="251"/>
      <c r="N20" s="230"/>
    </row>
    <row r="21" spans="1:14" ht="25.5" customHeight="1">
      <c r="A21" s="5" t="s">
        <v>11</v>
      </c>
      <c r="C21" s="5"/>
      <c r="D21" s="5"/>
      <c r="E21" s="5"/>
      <c r="F21" s="5"/>
      <c r="G21" s="5"/>
      <c r="H21" s="5"/>
      <c r="I21" s="5"/>
      <c r="J21" s="5"/>
      <c r="K21" s="5"/>
      <c r="L21" s="287">
        <v>307</v>
      </c>
      <c r="M21" s="287"/>
      <c r="N21" s="249">
        <v>255</v>
      </c>
    </row>
    <row r="22" spans="1:14" ht="25.5" customHeight="1">
      <c r="A22" s="20" t="s">
        <v>12</v>
      </c>
      <c r="B22" s="78"/>
      <c r="C22" s="20"/>
      <c r="D22" s="20"/>
      <c r="E22" s="20"/>
      <c r="F22" s="20"/>
      <c r="G22" s="20"/>
      <c r="H22" s="20"/>
      <c r="I22" s="20"/>
      <c r="J22" s="20"/>
      <c r="K22" s="20"/>
      <c r="L22" s="250">
        <v>209</v>
      </c>
      <c r="M22" s="250"/>
      <c r="N22" s="232">
        <v>160</v>
      </c>
    </row>
    <row r="23" spans="1:14" ht="25.5" customHeight="1">
      <c r="A23" s="39" t="s">
        <v>3</v>
      </c>
      <c r="B23" s="5"/>
      <c r="C23" s="5"/>
      <c r="D23" s="5"/>
      <c r="E23" s="5"/>
      <c r="F23" s="5"/>
      <c r="G23" s="5"/>
      <c r="H23" s="5"/>
      <c r="I23" s="5"/>
      <c r="L23" s="287">
        <f>SUM(L21:L22)</f>
        <v>516</v>
      </c>
      <c r="M23" s="287"/>
      <c r="N23" s="249">
        <f>SUM(N21:N22)</f>
        <v>415</v>
      </c>
    </row>
    <row r="24" spans="1:14" ht="25.5" customHeight="1">
      <c r="A24" s="5" t="s">
        <v>67</v>
      </c>
      <c r="B24" s="5"/>
      <c r="C24" s="5"/>
      <c r="D24" s="5"/>
      <c r="E24" s="5"/>
      <c r="F24" s="5"/>
      <c r="G24" s="5"/>
      <c r="H24" s="5"/>
      <c r="I24" s="20"/>
      <c r="J24" s="20"/>
      <c r="K24" s="20"/>
      <c r="L24" s="250">
        <v>-26</v>
      </c>
      <c r="M24" s="251"/>
      <c r="N24" s="249">
        <v>-19</v>
      </c>
    </row>
    <row r="25" spans="1:14" ht="25.5" customHeight="1">
      <c r="A25" s="26" t="s">
        <v>10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8">
        <f>SUM(L23:L24)</f>
        <v>490</v>
      </c>
      <c r="M25" s="288"/>
      <c r="N25" s="289">
        <f>SUM(N23:N24)</f>
        <v>396</v>
      </c>
    </row>
    <row r="26" spans="1:14" ht="25.5" customHeight="1">
      <c r="A26" s="75" t="s">
        <v>34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251"/>
      <c r="M26" s="251"/>
      <c r="N26" s="230"/>
    </row>
    <row r="27" spans="1:14" ht="25.5" customHeight="1">
      <c r="A27" s="5" t="s">
        <v>11</v>
      </c>
      <c r="C27" s="5"/>
      <c r="D27" s="5"/>
      <c r="E27" s="5"/>
      <c r="F27" s="5"/>
      <c r="G27" s="5"/>
      <c r="H27" s="5"/>
      <c r="I27" s="5"/>
      <c r="J27" s="5"/>
      <c r="K27" s="5"/>
      <c r="L27" s="287">
        <v>11</v>
      </c>
      <c r="M27" s="287"/>
      <c r="N27" s="249">
        <v>8</v>
      </c>
    </row>
    <row r="28" spans="1:14" ht="25.5" customHeight="1">
      <c r="A28" s="20" t="s">
        <v>12</v>
      </c>
      <c r="B28" s="78"/>
      <c r="C28" s="20"/>
      <c r="D28" s="20"/>
      <c r="E28" s="20"/>
      <c r="F28" s="20"/>
      <c r="G28" s="20"/>
      <c r="H28" s="20"/>
      <c r="I28" s="20"/>
      <c r="J28" s="20"/>
      <c r="K28" s="20"/>
      <c r="L28" s="250">
        <v>3</v>
      </c>
      <c r="M28" s="250"/>
      <c r="N28" s="244">
        <v>0</v>
      </c>
    </row>
    <row r="29" spans="1:14" ht="25.5" customHeight="1">
      <c r="A29" s="39" t="s">
        <v>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287">
        <f>SUM(L27:L28)</f>
        <v>14</v>
      </c>
      <c r="M29" s="287"/>
      <c r="N29" s="249">
        <f>SUM(N27:N28)</f>
        <v>8</v>
      </c>
    </row>
    <row r="30" spans="1:14" ht="25.5" customHeight="1">
      <c r="A30" s="5" t="s">
        <v>4</v>
      </c>
      <c r="B30" s="5"/>
      <c r="C30" s="5"/>
      <c r="D30" s="5"/>
      <c r="E30" s="5"/>
      <c r="F30" s="5"/>
      <c r="G30" s="5"/>
      <c r="H30" s="5"/>
      <c r="I30" s="20"/>
      <c r="J30" s="20"/>
      <c r="K30" s="20"/>
      <c r="L30" s="250">
        <v>-8</v>
      </c>
      <c r="M30" s="250"/>
      <c r="N30" s="232">
        <v>-29</v>
      </c>
    </row>
    <row r="31" spans="1:14" ht="25.5" customHeight="1">
      <c r="A31" s="26" t="s">
        <v>10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8">
        <f>SUM(L29:L30)</f>
        <v>6</v>
      </c>
      <c r="M31" s="288"/>
      <c r="N31" s="289">
        <f>SUM(N29:N30)</f>
        <v>-21</v>
      </c>
    </row>
    <row r="32" spans="1:14" ht="25.5" customHeight="1">
      <c r="A32" s="75" t="s">
        <v>52</v>
      </c>
      <c r="B32" s="4"/>
      <c r="C32" s="4"/>
      <c r="D32" s="4"/>
      <c r="E32" s="4"/>
      <c r="F32" s="4"/>
      <c r="G32" s="4"/>
      <c r="H32" s="4"/>
      <c r="I32" s="79"/>
      <c r="J32" s="79"/>
      <c r="K32" s="79"/>
      <c r="L32" s="290"/>
      <c r="M32" s="290"/>
      <c r="N32" s="291"/>
    </row>
    <row r="33" spans="1:14" s="4" customFormat="1" ht="25.5" customHeight="1">
      <c r="A33" s="4" t="s">
        <v>29</v>
      </c>
      <c r="L33" s="251">
        <v>3</v>
      </c>
      <c r="M33" s="251"/>
      <c r="N33" s="230">
        <v>51</v>
      </c>
    </row>
    <row r="34" spans="1:14" ht="25.5" customHeight="1">
      <c r="A34" s="5" t="s">
        <v>62</v>
      </c>
      <c r="B34" s="5"/>
      <c r="C34" s="5"/>
      <c r="D34" s="5"/>
      <c r="E34" s="5"/>
      <c r="F34" s="5"/>
      <c r="G34" s="5"/>
      <c r="H34" s="5"/>
      <c r="I34" s="4"/>
      <c r="J34" s="4"/>
      <c r="K34" s="4"/>
      <c r="L34" s="251">
        <v>-130</v>
      </c>
      <c r="M34" s="251"/>
      <c r="N34" s="230">
        <v>-118</v>
      </c>
    </row>
    <row r="35" spans="1:14" ht="25.5" customHeight="1">
      <c r="A35" s="5" t="s">
        <v>112</v>
      </c>
      <c r="B35" s="5"/>
      <c r="C35" s="5"/>
      <c r="D35" s="5"/>
      <c r="E35" s="5"/>
      <c r="F35" s="5"/>
      <c r="G35" s="5"/>
      <c r="H35" s="5"/>
      <c r="I35" s="4"/>
      <c r="J35" s="4"/>
      <c r="K35" s="4"/>
      <c r="L35" s="251"/>
      <c r="M35" s="251"/>
      <c r="N35" s="230"/>
    </row>
    <row r="36" spans="1:14" ht="25.5" customHeight="1">
      <c r="A36" s="5"/>
      <c r="B36" s="5" t="s">
        <v>83</v>
      </c>
      <c r="C36" s="5"/>
      <c r="D36" s="5"/>
      <c r="E36" s="5"/>
      <c r="F36" s="5"/>
      <c r="G36" s="5"/>
      <c r="H36" s="5"/>
      <c r="I36" s="4"/>
      <c r="J36" s="4"/>
      <c r="K36" s="4"/>
      <c r="L36" s="251">
        <v>-36</v>
      </c>
      <c r="M36" s="251"/>
      <c r="N36" s="230">
        <v>-39</v>
      </c>
    </row>
    <row r="37" spans="1:14" ht="25.5" customHeight="1">
      <c r="A37" s="5"/>
      <c r="B37" s="5" t="s">
        <v>84</v>
      </c>
      <c r="C37" s="5"/>
      <c r="D37" s="5"/>
      <c r="E37" s="5"/>
      <c r="F37" s="5"/>
      <c r="G37" s="5"/>
      <c r="H37" s="5"/>
      <c r="I37" s="20"/>
      <c r="J37" s="20"/>
      <c r="K37" s="20"/>
      <c r="L37" s="250">
        <v>-26</v>
      </c>
      <c r="M37" s="250"/>
      <c r="N37" s="232">
        <v>-24</v>
      </c>
    </row>
    <row r="38" spans="1:14" ht="25.5" customHeight="1">
      <c r="A38" s="26" t="s">
        <v>10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88">
        <f>SUM(L33:L37)</f>
        <v>-189</v>
      </c>
      <c r="M38" s="288"/>
      <c r="N38" s="289">
        <f>SUM(N33:N37)</f>
        <v>-130</v>
      </c>
    </row>
    <row r="39" spans="1:14" ht="25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251">
        <v>1149</v>
      </c>
      <c r="M39" s="251"/>
      <c r="N39" s="230">
        <f>N38+N31+N25+N19+N13</f>
        <v>1171</v>
      </c>
    </row>
    <row r="40" spans="1:14" ht="25.5" customHeight="1">
      <c r="A40" s="20" t="s">
        <v>72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36">
        <v>-16</v>
      </c>
      <c r="M40" s="236"/>
      <c r="N40" s="232">
        <v>-57</v>
      </c>
    </row>
    <row r="41" spans="1:14" ht="25.5" customHeight="1">
      <c r="A41" s="75" t="s">
        <v>113</v>
      </c>
      <c r="B41" s="4"/>
      <c r="C41" s="4"/>
      <c r="D41" s="4"/>
      <c r="E41" s="4"/>
      <c r="F41" s="4"/>
      <c r="G41" s="4"/>
      <c r="H41" s="4"/>
      <c r="I41" s="4"/>
      <c r="J41" s="5"/>
      <c r="K41" s="5"/>
      <c r="L41" s="242"/>
      <c r="M41" s="242"/>
      <c r="N41" s="241"/>
    </row>
    <row r="42" spans="1:14" ht="25.5" customHeight="1" thickBot="1">
      <c r="A42" s="22" t="s">
        <v>114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86">
        <f>SUM(L39:L40)</f>
        <v>1133</v>
      </c>
      <c r="M42" s="286"/>
      <c r="N42" s="256">
        <f>SUM(N39:N40)</f>
        <v>1114</v>
      </c>
    </row>
    <row r="43" spans="1:14" ht="1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251"/>
      <c r="M43" s="251"/>
      <c r="N43" s="230"/>
    </row>
    <row r="44" spans="1:14" ht="25.5" customHeight="1">
      <c r="A44" s="4" t="s">
        <v>68</v>
      </c>
      <c r="B44" s="75"/>
      <c r="C44" s="75"/>
      <c r="D44" s="75"/>
      <c r="E44" s="75"/>
      <c r="F44" s="75"/>
      <c r="G44" s="75"/>
      <c r="H44" s="75"/>
      <c r="I44" s="75"/>
      <c r="J44" s="34"/>
      <c r="K44" s="34"/>
      <c r="L44" s="242"/>
      <c r="M44" s="242"/>
      <c r="N44" s="241"/>
    </row>
    <row r="45" spans="1:14" ht="25.5" customHeight="1">
      <c r="A45" s="4" t="s">
        <v>11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251">
        <f>L27+L21+L15+L8</f>
        <v>774</v>
      </c>
      <c r="M45" s="251"/>
      <c r="N45" s="230">
        <v>673</v>
      </c>
    </row>
    <row r="46" spans="1:14" ht="25.5" customHeight="1">
      <c r="A46" s="62" t="s">
        <v>58</v>
      </c>
      <c r="B46" s="78"/>
      <c r="C46" s="78"/>
      <c r="D46" s="78"/>
      <c r="E46" s="78"/>
      <c r="F46" s="78"/>
      <c r="G46" s="78"/>
      <c r="H46" s="78"/>
      <c r="I46" s="78"/>
      <c r="J46" s="77"/>
      <c r="K46" s="77"/>
      <c r="L46" s="250">
        <f>L9+L16+L22+L28</f>
        <v>533</v>
      </c>
      <c r="M46" s="250"/>
      <c r="N46" s="232">
        <v>673</v>
      </c>
    </row>
    <row r="47" spans="1:14" ht="25.5" customHeight="1">
      <c r="A47" s="39" t="s">
        <v>59</v>
      </c>
      <c r="J47" s="83"/>
      <c r="K47" s="83"/>
      <c r="L47" s="251">
        <f>SUM(L45:L46)</f>
        <v>1307</v>
      </c>
      <c r="M47" s="251"/>
      <c r="N47" s="230">
        <f>SUM(N45:N46)</f>
        <v>1346</v>
      </c>
    </row>
    <row r="48" spans="1:14" ht="25.5" customHeight="1">
      <c r="A48" s="39" t="s">
        <v>153</v>
      </c>
      <c r="L48" s="287">
        <f>L30+L24</f>
        <v>-34</v>
      </c>
      <c r="M48" s="287"/>
      <c r="N48" s="230">
        <v>-48</v>
      </c>
    </row>
    <row r="49" spans="1:14" ht="25.5" customHeight="1">
      <c r="A49" s="14" t="s">
        <v>53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51">
        <f>L11+L12+L18+L38</f>
        <v>-124</v>
      </c>
      <c r="M49" s="251"/>
      <c r="N49" s="230">
        <f>N11+N12+N18+N38</f>
        <v>-127</v>
      </c>
    </row>
    <row r="50" spans="1:14" ht="25.5" customHeight="1">
      <c r="A50" s="35" t="s">
        <v>72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236">
        <v>-16</v>
      </c>
      <c r="M50" s="236"/>
      <c r="N50" s="232">
        <f>N40</f>
        <v>-57</v>
      </c>
    </row>
    <row r="51" spans="1:14" ht="11.25" customHeight="1">
      <c r="A51" s="3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242"/>
      <c r="M51" s="242"/>
      <c r="N51" s="230"/>
    </row>
    <row r="52" spans="1:14" ht="25.5" customHeight="1" thickBot="1">
      <c r="A52" s="28" t="s">
        <v>10</v>
      </c>
      <c r="B52" s="28"/>
      <c r="C52" s="28"/>
      <c r="D52" s="28"/>
      <c r="E52" s="28"/>
      <c r="F52" s="28"/>
      <c r="G52" s="28"/>
      <c r="H52" s="28"/>
      <c r="I52" s="28"/>
      <c r="J52" s="203"/>
      <c r="K52" s="203"/>
      <c r="L52" s="292">
        <f>SUM(L47:L50)</f>
        <v>1133</v>
      </c>
      <c r="M52" s="292"/>
      <c r="N52" s="293">
        <f>SUM(N47:N50)</f>
        <v>1114</v>
      </c>
    </row>
    <row r="53" spans="12:13" ht="25.5" customHeight="1">
      <c r="L53" s="254"/>
      <c r="M53" s="254"/>
    </row>
    <row r="54" spans="12:13" ht="25.5" customHeight="1">
      <c r="L54" s="254"/>
      <c r="M54" s="254"/>
    </row>
    <row r="55" spans="12:13" ht="25.5" customHeight="1">
      <c r="L55" s="254"/>
      <c r="M55" s="254"/>
    </row>
    <row r="56" spans="12:13" ht="25.5" customHeight="1">
      <c r="L56" s="254"/>
      <c r="M56" s="254"/>
    </row>
    <row r="57" spans="12:13" ht="25.5" customHeight="1">
      <c r="L57" s="254"/>
      <c r="M57" s="254"/>
    </row>
    <row r="58" spans="12:13" ht="25.5" customHeight="1">
      <c r="L58" s="254"/>
      <c r="M58" s="254"/>
    </row>
    <row r="59" spans="12:13" ht="25.5" customHeight="1">
      <c r="L59" s="254"/>
      <c r="M59" s="254"/>
    </row>
    <row r="60" spans="12:13" ht="25.5" customHeight="1">
      <c r="L60" s="254"/>
      <c r="M60" s="254"/>
    </row>
    <row r="61" spans="12:13" ht="25.5" customHeight="1">
      <c r="L61" s="254"/>
      <c r="M61" s="254"/>
    </row>
    <row r="62" spans="12:13" ht="25.5" customHeight="1">
      <c r="L62" s="254"/>
      <c r="M62" s="254"/>
    </row>
    <row r="63" spans="12:13" ht="25.5" customHeight="1">
      <c r="L63" s="254"/>
      <c r="M63" s="254"/>
    </row>
    <row r="64" spans="12:13" ht="25.5" customHeight="1">
      <c r="L64" s="254"/>
      <c r="M64" s="254"/>
    </row>
    <row r="65" spans="12:13" ht="25.5" customHeight="1">
      <c r="L65" s="254"/>
      <c r="M65" s="254"/>
    </row>
    <row r="66" spans="12:13" ht="25.5" customHeight="1">
      <c r="L66" s="254"/>
      <c r="M66" s="254"/>
    </row>
    <row r="67" spans="12:13" ht="25.5" customHeight="1">
      <c r="L67" s="254"/>
      <c r="M67" s="254"/>
    </row>
    <row r="68" spans="12:13" ht="25.5" customHeight="1">
      <c r="L68" s="254"/>
      <c r="M68" s="254"/>
    </row>
    <row r="69" spans="12:13" ht="25.5" customHeight="1">
      <c r="L69" s="254"/>
      <c r="M69" s="254"/>
    </row>
    <row r="70" spans="12:13" ht="25.5" customHeight="1">
      <c r="L70" s="254"/>
      <c r="M70" s="254"/>
    </row>
    <row r="71" spans="12:13" ht="25.5" customHeight="1">
      <c r="L71" s="254"/>
      <c r="M71" s="254"/>
    </row>
    <row r="72" spans="12:13" ht="25.5" customHeight="1">
      <c r="L72" s="254"/>
      <c r="M72" s="254"/>
    </row>
    <row r="73" spans="12:13" ht="25.5" customHeight="1">
      <c r="L73" s="254"/>
      <c r="M73" s="254"/>
    </row>
    <row r="74" spans="12:13" ht="25.5" customHeight="1">
      <c r="L74" s="254"/>
      <c r="M74" s="254"/>
    </row>
    <row r="75" spans="12:13" ht="25.5" customHeight="1">
      <c r="L75" s="254"/>
      <c r="M75" s="254"/>
    </row>
    <row r="76" spans="12:13" ht="25.5" customHeight="1">
      <c r="L76" s="254"/>
      <c r="M76" s="254"/>
    </row>
    <row r="77" spans="12:13" ht="25.5" customHeight="1">
      <c r="L77" s="254"/>
      <c r="M77" s="254"/>
    </row>
    <row r="78" spans="12:13" ht="25.5" customHeight="1">
      <c r="L78" s="254"/>
      <c r="M78" s="254"/>
    </row>
    <row r="79" spans="12:13" ht="25.5" customHeight="1">
      <c r="L79" s="254"/>
      <c r="M79" s="254"/>
    </row>
    <row r="80" spans="12:13" ht="25.5" customHeight="1">
      <c r="L80" s="254"/>
      <c r="M80" s="254"/>
    </row>
    <row r="81" spans="12:13" ht="25.5" customHeight="1">
      <c r="L81" s="254"/>
      <c r="M81" s="254"/>
    </row>
    <row r="82" spans="12:13" ht="25.5" customHeight="1">
      <c r="L82" s="254"/>
      <c r="M82" s="254"/>
    </row>
    <row r="83" spans="12:13" ht="25.5" customHeight="1">
      <c r="L83" s="254"/>
      <c r="M83" s="254"/>
    </row>
    <row r="84" spans="12:13" ht="25.5" customHeight="1">
      <c r="L84" s="254"/>
      <c r="M84" s="254"/>
    </row>
    <row r="85" spans="12:13" ht="25.5" customHeight="1">
      <c r="L85" s="254"/>
      <c r="M85" s="254"/>
    </row>
    <row r="86" spans="12:13" ht="25.5" customHeight="1">
      <c r="L86" s="254"/>
      <c r="M86" s="254"/>
    </row>
    <row r="87" spans="12:13" ht="25.5" customHeight="1">
      <c r="L87" s="254"/>
      <c r="M87" s="254"/>
    </row>
    <row r="88" spans="12:13" ht="25.5" customHeight="1">
      <c r="L88" s="254"/>
      <c r="M88" s="254"/>
    </row>
    <row r="89" spans="12:13" ht="25.5" customHeight="1">
      <c r="L89" s="254"/>
      <c r="M89" s="254"/>
    </row>
    <row r="90" spans="12:13" ht="25.5" customHeight="1">
      <c r="L90" s="254"/>
      <c r="M90" s="254"/>
    </row>
    <row r="91" spans="12:13" ht="25.5" customHeight="1">
      <c r="L91" s="254"/>
      <c r="M91" s="254"/>
    </row>
    <row r="92" spans="12:13" ht="25.5" customHeight="1">
      <c r="L92" s="254"/>
      <c r="M92" s="254"/>
    </row>
    <row r="93" spans="12:13" ht="25.5" customHeight="1">
      <c r="L93" s="254"/>
      <c r="M93" s="254"/>
    </row>
    <row r="94" spans="12:13" ht="25.5" customHeight="1">
      <c r="L94" s="254"/>
      <c r="M94" s="254"/>
    </row>
    <row r="95" spans="12:13" ht="25.5" customHeight="1">
      <c r="L95" s="254"/>
      <c r="M95" s="254"/>
    </row>
    <row r="96" spans="12:13" ht="25.5" customHeight="1">
      <c r="L96" s="254"/>
      <c r="M96" s="254"/>
    </row>
    <row r="97" spans="12:13" ht="25.5" customHeight="1">
      <c r="L97" s="254"/>
      <c r="M97" s="254"/>
    </row>
    <row r="98" spans="12:13" ht="25.5" customHeight="1">
      <c r="L98" s="254"/>
      <c r="M98" s="254"/>
    </row>
    <row r="99" spans="12:13" ht="25.5" customHeight="1">
      <c r="L99" s="254"/>
      <c r="M99" s="254"/>
    </row>
    <row r="100" spans="12:13" ht="25.5" customHeight="1">
      <c r="L100" s="254"/>
      <c r="M100" s="254"/>
    </row>
    <row r="101" spans="12:13" ht="25.5" customHeight="1">
      <c r="L101" s="254"/>
      <c r="M101" s="254"/>
    </row>
    <row r="102" spans="12:13" ht="25.5" customHeight="1">
      <c r="L102" s="254"/>
      <c r="M102" s="254"/>
    </row>
    <row r="103" spans="12:13" ht="25.5" customHeight="1">
      <c r="L103" s="254"/>
      <c r="M103" s="254"/>
    </row>
    <row r="104" spans="12:13" ht="25.5" customHeight="1">
      <c r="L104" s="254"/>
      <c r="M104" s="254"/>
    </row>
    <row r="105" spans="12:13" ht="25.5" customHeight="1">
      <c r="L105" s="254"/>
      <c r="M105" s="254"/>
    </row>
    <row r="106" spans="12:13" ht="25.5" customHeight="1">
      <c r="L106" s="254"/>
      <c r="M106" s="254"/>
    </row>
    <row r="107" spans="12:13" ht="25.5" customHeight="1">
      <c r="L107" s="254"/>
      <c r="M107" s="254"/>
    </row>
    <row r="108" spans="12:13" ht="25.5" customHeight="1">
      <c r="L108" s="254"/>
      <c r="M108" s="254"/>
    </row>
    <row r="109" spans="12:13" ht="25.5" customHeight="1">
      <c r="L109" s="254"/>
      <c r="M109" s="254"/>
    </row>
    <row r="110" spans="12:13" ht="25.5" customHeight="1">
      <c r="L110" s="254"/>
      <c r="M110" s="254"/>
    </row>
    <row r="111" spans="12:13" ht="25.5" customHeight="1">
      <c r="L111" s="254"/>
      <c r="M111" s="254"/>
    </row>
    <row r="112" spans="12:13" ht="25.5" customHeight="1">
      <c r="L112" s="254"/>
      <c r="M112" s="254"/>
    </row>
    <row r="113" spans="12:13" ht="25.5" customHeight="1">
      <c r="L113" s="254"/>
      <c r="M113" s="254"/>
    </row>
    <row r="114" spans="12:13" ht="25.5" customHeight="1">
      <c r="L114" s="254"/>
      <c r="M114" s="254"/>
    </row>
    <row r="115" spans="12:13" ht="25.5" customHeight="1">
      <c r="L115" s="254"/>
      <c r="M115" s="254"/>
    </row>
    <row r="116" spans="12:13" ht="25.5" customHeight="1">
      <c r="L116" s="254"/>
      <c r="M116" s="254"/>
    </row>
    <row r="117" spans="12:13" ht="25.5" customHeight="1">
      <c r="L117" s="254"/>
      <c r="M117" s="254"/>
    </row>
    <row r="118" spans="12:13" ht="25.5" customHeight="1">
      <c r="L118" s="254"/>
      <c r="M118" s="254"/>
    </row>
    <row r="119" spans="12:13" ht="25.5" customHeight="1">
      <c r="L119" s="254"/>
      <c r="M119" s="254"/>
    </row>
    <row r="120" spans="12:13" ht="25.5" customHeight="1">
      <c r="L120" s="254"/>
      <c r="M120" s="254"/>
    </row>
    <row r="121" spans="12:13" ht="25.5" customHeight="1">
      <c r="L121" s="254"/>
      <c r="M121" s="254"/>
    </row>
    <row r="122" spans="12:13" ht="25.5" customHeight="1">
      <c r="L122" s="254"/>
      <c r="M122" s="254"/>
    </row>
    <row r="123" spans="12:13" ht="25.5" customHeight="1">
      <c r="L123" s="254"/>
      <c r="M123" s="254"/>
    </row>
    <row r="124" spans="12:13" ht="25.5" customHeight="1">
      <c r="L124" s="254"/>
      <c r="M124" s="254"/>
    </row>
    <row r="125" spans="12:13" ht="25.5" customHeight="1">
      <c r="L125" s="254"/>
      <c r="M125" s="254"/>
    </row>
    <row r="126" spans="12:13" ht="25.5" customHeight="1">
      <c r="L126" s="254"/>
      <c r="M126" s="254"/>
    </row>
    <row r="127" spans="12:13" ht="25.5" customHeight="1">
      <c r="L127" s="254"/>
      <c r="M127" s="254"/>
    </row>
    <row r="128" spans="12:13" ht="25.5" customHeight="1">
      <c r="L128" s="254"/>
      <c r="M128" s="254"/>
    </row>
    <row r="129" spans="12:13" ht="25.5" customHeight="1">
      <c r="L129" s="254"/>
      <c r="M129" s="254"/>
    </row>
    <row r="130" spans="12:13" ht="25.5" customHeight="1">
      <c r="L130" s="254"/>
      <c r="M130" s="254"/>
    </row>
    <row r="131" spans="12:13" ht="25.5" customHeight="1">
      <c r="L131" s="254"/>
      <c r="M131" s="254"/>
    </row>
    <row r="132" spans="12:13" ht="25.5" customHeight="1">
      <c r="L132" s="254"/>
      <c r="M132" s="254"/>
    </row>
    <row r="133" spans="12:13" ht="25.5" customHeight="1">
      <c r="L133" s="254"/>
      <c r="M133" s="254"/>
    </row>
    <row r="134" spans="12:13" ht="25.5" customHeight="1">
      <c r="L134" s="254"/>
      <c r="M134" s="254"/>
    </row>
    <row r="135" spans="12:13" ht="25.5" customHeight="1">
      <c r="L135" s="254"/>
      <c r="M135" s="254"/>
    </row>
    <row r="136" spans="12:13" ht="25.5" customHeight="1">
      <c r="L136" s="254"/>
      <c r="M136" s="254"/>
    </row>
    <row r="137" spans="12:13" ht="25.5" customHeight="1">
      <c r="L137" s="254"/>
      <c r="M137" s="254"/>
    </row>
    <row r="138" spans="12:13" ht="25.5" customHeight="1">
      <c r="L138" s="254"/>
      <c r="M138" s="254"/>
    </row>
    <row r="139" spans="12:13" ht="25.5" customHeight="1">
      <c r="L139" s="254"/>
      <c r="M139" s="254"/>
    </row>
    <row r="140" spans="12:13" ht="25.5" customHeight="1">
      <c r="L140" s="254"/>
      <c r="M140" s="254"/>
    </row>
    <row r="141" spans="12:13" ht="25.5" customHeight="1">
      <c r="L141" s="254"/>
      <c r="M141" s="254"/>
    </row>
    <row r="142" spans="12:13" ht="25.5" customHeight="1">
      <c r="L142" s="254"/>
      <c r="M142" s="254"/>
    </row>
    <row r="143" spans="12:13" ht="25.5" customHeight="1">
      <c r="L143" s="254"/>
      <c r="M143" s="254"/>
    </row>
    <row r="144" spans="12:13" ht="25.5" customHeight="1">
      <c r="L144" s="254"/>
      <c r="M144" s="254"/>
    </row>
    <row r="145" spans="12:13" ht="25.5" customHeight="1">
      <c r="L145" s="254"/>
      <c r="M145" s="254"/>
    </row>
    <row r="146" spans="12:13" ht="25.5" customHeight="1">
      <c r="L146" s="254"/>
      <c r="M146" s="254"/>
    </row>
    <row r="147" spans="12:13" ht="25.5" customHeight="1">
      <c r="L147" s="254"/>
      <c r="M147" s="254"/>
    </row>
    <row r="148" spans="12:13" ht="25.5" customHeight="1">
      <c r="L148" s="254"/>
      <c r="M148" s="254"/>
    </row>
    <row r="149" spans="12:13" ht="25.5" customHeight="1">
      <c r="L149" s="254"/>
      <c r="M149" s="254"/>
    </row>
    <row r="150" spans="12:13" ht="25.5" customHeight="1">
      <c r="L150" s="254"/>
      <c r="M150" s="254"/>
    </row>
    <row r="151" spans="12:13" ht="25.5" customHeight="1">
      <c r="L151" s="254"/>
      <c r="M151" s="254"/>
    </row>
    <row r="152" spans="12:13" ht="25.5" customHeight="1">
      <c r="L152" s="254"/>
      <c r="M152" s="254"/>
    </row>
    <row r="153" spans="12:13" ht="25.5" customHeight="1">
      <c r="L153" s="254"/>
      <c r="M153" s="254"/>
    </row>
    <row r="154" spans="12:13" ht="25.5" customHeight="1">
      <c r="L154" s="254"/>
      <c r="M154" s="254"/>
    </row>
    <row r="155" spans="12:13" ht="25.5" customHeight="1">
      <c r="L155" s="254"/>
      <c r="M155" s="254"/>
    </row>
    <row r="156" spans="12:13" ht="25.5" customHeight="1">
      <c r="L156" s="254"/>
      <c r="M156" s="254"/>
    </row>
    <row r="157" spans="12:13" ht="25.5" customHeight="1">
      <c r="L157" s="254"/>
      <c r="M157" s="254"/>
    </row>
    <row r="158" spans="12:13" ht="25.5" customHeight="1">
      <c r="L158" s="254"/>
      <c r="M158" s="254"/>
    </row>
    <row r="159" spans="12:13" ht="25.5" customHeight="1">
      <c r="L159" s="254"/>
      <c r="M159" s="254"/>
    </row>
    <row r="160" spans="12:13" ht="25.5" customHeight="1">
      <c r="L160" s="254"/>
      <c r="M160" s="254"/>
    </row>
    <row r="161" spans="12:13" ht="25.5" customHeight="1">
      <c r="L161" s="254"/>
      <c r="M161" s="254"/>
    </row>
    <row r="162" spans="12:13" ht="25.5" customHeight="1">
      <c r="L162" s="254"/>
      <c r="M162" s="254"/>
    </row>
    <row r="163" spans="12:13" ht="25.5" customHeight="1">
      <c r="L163" s="254"/>
      <c r="M163" s="254"/>
    </row>
    <row r="164" spans="12:13" ht="25.5" customHeight="1">
      <c r="L164" s="254"/>
      <c r="M164" s="254"/>
    </row>
    <row r="165" spans="12:13" ht="25.5" customHeight="1">
      <c r="L165" s="254"/>
      <c r="M165" s="254"/>
    </row>
    <row r="166" spans="12:13" ht="25.5" customHeight="1">
      <c r="L166" s="254"/>
      <c r="M166" s="254"/>
    </row>
    <row r="167" spans="12:13" ht="25.5" customHeight="1">
      <c r="L167" s="254"/>
      <c r="M167" s="254"/>
    </row>
    <row r="168" spans="12:13" ht="25.5" customHeight="1">
      <c r="L168" s="254"/>
      <c r="M168" s="254"/>
    </row>
    <row r="169" spans="12:13" ht="25.5" customHeight="1">
      <c r="L169" s="254"/>
      <c r="M169" s="254"/>
    </row>
    <row r="170" spans="12:13" ht="25.5" customHeight="1">
      <c r="L170" s="254"/>
      <c r="M170" s="254"/>
    </row>
    <row r="171" spans="12:13" ht="25.5" customHeight="1">
      <c r="L171" s="254"/>
      <c r="M171" s="254"/>
    </row>
    <row r="172" spans="12:13" ht="25.5" customHeight="1">
      <c r="L172" s="254"/>
      <c r="M172" s="254"/>
    </row>
    <row r="173" spans="12:13" ht="25.5" customHeight="1">
      <c r="L173" s="254"/>
      <c r="M173" s="254"/>
    </row>
    <row r="174" spans="12:13" ht="25.5" customHeight="1">
      <c r="L174" s="254"/>
      <c r="M174" s="254"/>
    </row>
    <row r="175" spans="12:13" ht="25.5" customHeight="1">
      <c r="L175" s="254"/>
      <c r="M175" s="254"/>
    </row>
    <row r="176" spans="12:13" ht="25.5" customHeight="1">
      <c r="L176" s="254"/>
      <c r="M176" s="254"/>
    </row>
    <row r="177" spans="12:13" ht="25.5" customHeight="1">
      <c r="L177" s="254"/>
      <c r="M177" s="254"/>
    </row>
    <row r="178" spans="12:13" ht="25.5" customHeight="1">
      <c r="L178" s="254"/>
      <c r="M178" s="254"/>
    </row>
    <row r="179" spans="12:13" ht="25.5" customHeight="1">
      <c r="L179" s="254"/>
      <c r="M179" s="254"/>
    </row>
    <row r="180" spans="12:13" ht="25.5" customHeight="1">
      <c r="L180" s="254"/>
      <c r="M180" s="254"/>
    </row>
    <row r="181" spans="12:13" ht="25.5" customHeight="1">
      <c r="L181" s="254"/>
      <c r="M181" s="254"/>
    </row>
    <row r="182" spans="12:13" ht="25.5" customHeight="1">
      <c r="L182" s="254"/>
      <c r="M182" s="254"/>
    </row>
    <row r="183" spans="12:13" ht="25.5" customHeight="1">
      <c r="L183" s="254"/>
      <c r="M183" s="254"/>
    </row>
    <row r="184" spans="12:13" ht="25.5" customHeight="1">
      <c r="L184" s="254"/>
      <c r="M184" s="254"/>
    </row>
    <row r="185" spans="12:13" ht="25.5" customHeight="1">
      <c r="L185" s="254"/>
      <c r="M185" s="254"/>
    </row>
    <row r="186" spans="12:13" ht="25.5" customHeight="1">
      <c r="L186" s="254"/>
      <c r="M186" s="254"/>
    </row>
    <row r="187" spans="12:13" ht="25.5" customHeight="1">
      <c r="L187" s="254"/>
      <c r="M187" s="254"/>
    </row>
    <row r="188" spans="12:13" ht="25.5" customHeight="1">
      <c r="L188" s="254"/>
      <c r="M188" s="254"/>
    </row>
    <row r="189" spans="12:13" ht="25.5" customHeight="1">
      <c r="L189" s="254"/>
      <c r="M189" s="254"/>
    </row>
    <row r="190" spans="12:13" ht="25.5" customHeight="1">
      <c r="L190" s="254"/>
      <c r="M190" s="254"/>
    </row>
    <row r="191" spans="12:13" ht="25.5" customHeight="1">
      <c r="L191" s="254"/>
      <c r="M191" s="254"/>
    </row>
    <row r="192" spans="12:13" ht="25.5" customHeight="1">
      <c r="L192" s="254"/>
      <c r="M192" s="254"/>
    </row>
    <row r="193" spans="12:13" ht="25.5" customHeight="1">
      <c r="L193" s="254"/>
      <c r="M193" s="254"/>
    </row>
    <row r="194" spans="12:13" ht="25.5" customHeight="1">
      <c r="L194" s="254"/>
      <c r="M194" s="254"/>
    </row>
    <row r="195" spans="12:13" ht="25.5" customHeight="1">
      <c r="L195" s="254"/>
      <c r="M195" s="254"/>
    </row>
    <row r="196" spans="12:13" ht="25.5" customHeight="1">
      <c r="L196" s="254"/>
      <c r="M196" s="254"/>
    </row>
    <row r="197" spans="12:13" ht="25.5" customHeight="1">
      <c r="L197" s="254"/>
      <c r="M197" s="254"/>
    </row>
    <row r="198" spans="12:13" ht="25.5" customHeight="1">
      <c r="L198" s="254"/>
      <c r="M198" s="254"/>
    </row>
    <row r="199" spans="12:13" ht="25.5" customHeight="1">
      <c r="L199" s="254"/>
      <c r="M199" s="254"/>
    </row>
    <row r="200" spans="12:13" ht="25.5" customHeight="1">
      <c r="L200" s="254"/>
      <c r="M200" s="254"/>
    </row>
    <row r="201" spans="12:13" ht="25.5" customHeight="1">
      <c r="L201" s="254"/>
      <c r="M201" s="254"/>
    </row>
    <row r="202" spans="12:13" ht="25.5" customHeight="1">
      <c r="L202" s="254"/>
      <c r="M202" s="254"/>
    </row>
    <row r="203" spans="12:13" ht="25.5" customHeight="1">
      <c r="L203" s="254"/>
      <c r="M203" s="254"/>
    </row>
    <row r="204" spans="12:13" ht="25.5" customHeight="1">
      <c r="L204" s="254"/>
      <c r="M204" s="254"/>
    </row>
    <row r="205" spans="12:13" ht="25.5" customHeight="1">
      <c r="L205" s="254"/>
      <c r="M205" s="254"/>
    </row>
    <row r="206" spans="12:13" ht="25.5" customHeight="1">
      <c r="L206" s="254"/>
      <c r="M206" s="254"/>
    </row>
    <row r="207" spans="12:13" ht="25.5" customHeight="1">
      <c r="L207" s="254"/>
      <c r="M207" s="254"/>
    </row>
    <row r="208" spans="12:13" ht="25.5" customHeight="1">
      <c r="L208" s="254"/>
      <c r="M208" s="254"/>
    </row>
    <row r="209" spans="12:13" ht="25.5" customHeight="1">
      <c r="L209" s="254"/>
      <c r="M209" s="254"/>
    </row>
    <row r="210" spans="12:13" ht="25.5" customHeight="1">
      <c r="L210" s="254"/>
      <c r="M210" s="254"/>
    </row>
    <row r="211" spans="12:13" ht="25.5" customHeight="1">
      <c r="L211" s="254"/>
      <c r="M211" s="254"/>
    </row>
    <row r="212" spans="12:13" ht="25.5" customHeight="1">
      <c r="L212" s="254"/>
      <c r="M212" s="254"/>
    </row>
    <row r="213" spans="12:13" ht="25.5" customHeight="1">
      <c r="L213" s="254"/>
      <c r="M213" s="254"/>
    </row>
    <row r="214" spans="12:13" ht="25.5" customHeight="1">
      <c r="L214" s="254"/>
      <c r="M214" s="254"/>
    </row>
    <row r="215" spans="12:13" ht="25.5" customHeight="1">
      <c r="L215" s="254"/>
      <c r="M215" s="254"/>
    </row>
    <row r="216" spans="12:13" ht="25.5" customHeight="1">
      <c r="L216" s="254"/>
      <c r="M216" s="254"/>
    </row>
    <row r="217" spans="12:13" ht="25.5" customHeight="1">
      <c r="L217" s="254"/>
      <c r="M217" s="254"/>
    </row>
    <row r="218" spans="12:13" ht="25.5" customHeight="1">
      <c r="L218" s="254"/>
      <c r="M218" s="254"/>
    </row>
    <row r="219" spans="12:13" ht="25.5" customHeight="1">
      <c r="L219" s="254"/>
      <c r="M219" s="254"/>
    </row>
    <row r="220" spans="12:13" ht="25.5" customHeight="1">
      <c r="L220" s="254"/>
      <c r="M220" s="254"/>
    </row>
    <row r="221" spans="12:13" ht="25.5" customHeight="1">
      <c r="L221" s="254"/>
      <c r="M221" s="254"/>
    </row>
    <row r="222" spans="12:13" ht="25.5" customHeight="1">
      <c r="L222" s="254"/>
      <c r="M222" s="254"/>
    </row>
    <row r="223" spans="12:13" ht="25.5" customHeight="1">
      <c r="L223" s="254"/>
      <c r="M223" s="254"/>
    </row>
    <row r="224" spans="12:13" ht="25.5" customHeight="1">
      <c r="L224" s="254"/>
      <c r="M224" s="254"/>
    </row>
    <row r="225" spans="12:13" ht="25.5" customHeight="1">
      <c r="L225" s="254"/>
      <c r="M225" s="254"/>
    </row>
    <row r="226" spans="12:13" ht="25.5" customHeight="1">
      <c r="L226" s="254"/>
      <c r="M226" s="254"/>
    </row>
    <row r="227" spans="12:13" ht="25.5" customHeight="1">
      <c r="L227" s="254"/>
      <c r="M227" s="254"/>
    </row>
    <row r="228" spans="12:13" ht="25.5" customHeight="1">
      <c r="L228" s="254"/>
      <c r="M228" s="254"/>
    </row>
    <row r="229" spans="12:13" ht="25.5" customHeight="1">
      <c r="L229" s="254"/>
      <c r="M229" s="254"/>
    </row>
    <row r="230" spans="12:13" ht="25.5" customHeight="1">
      <c r="L230" s="254"/>
      <c r="M230" s="254"/>
    </row>
    <row r="231" spans="12:13" ht="25.5" customHeight="1">
      <c r="L231" s="254"/>
      <c r="M231" s="254"/>
    </row>
    <row r="232" spans="12:13" ht="25.5" customHeight="1">
      <c r="L232" s="254"/>
      <c r="M232" s="254"/>
    </row>
    <row r="233" spans="12:13" ht="25.5" customHeight="1">
      <c r="L233" s="254"/>
      <c r="M233" s="254"/>
    </row>
    <row r="234" spans="12:13" ht="25.5" customHeight="1">
      <c r="L234" s="254"/>
      <c r="M234" s="254"/>
    </row>
    <row r="235" spans="12:13" ht="25.5" customHeight="1">
      <c r="L235" s="254"/>
      <c r="M235" s="254"/>
    </row>
    <row r="236" spans="12:13" ht="25.5" customHeight="1">
      <c r="L236" s="254"/>
      <c r="M236" s="254"/>
    </row>
    <row r="237" spans="12:13" ht="25.5" customHeight="1">
      <c r="L237" s="254"/>
      <c r="M237" s="254"/>
    </row>
    <row r="238" spans="12:13" ht="25.5" customHeight="1">
      <c r="L238" s="254"/>
      <c r="M238" s="254"/>
    </row>
    <row r="239" spans="12:13" ht="25.5" customHeight="1">
      <c r="L239" s="254"/>
      <c r="M239" s="254"/>
    </row>
    <row r="240" spans="12:13" ht="25.5" customHeight="1">
      <c r="L240" s="254"/>
      <c r="M240" s="254"/>
    </row>
    <row r="241" spans="12:13" ht="25.5" customHeight="1">
      <c r="L241" s="254"/>
      <c r="M241" s="254"/>
    </row>
    <row r="242" spans="12:13" ht="25.5" customHeight="1">
      <c r="L242" s="254"/>
      <c r="M242" s="254"/>
    </row>
    <row r="243" spans="12:13" ht="25.5" customHeight="1">
      <c r="L243" s="254"/>
      <c r="M243" s="254"/>
    </row>
    <row r="244" spans="12:13" ht="25.5" customHeight="1">
      <c r="L244" s="254"/>
      <c r="M244" s="254"/>
    </row>
    <row r="245" spans="12:13" ht="25.5" customHeight="1">
      <c r="L245" s="254"/>
      <c r="M245" s="254"/>
    </row>
    <row r="246" spans="12:13" ht="25.5" customHeight="1">
      <c r="L246" s="254"/>
      <c r="M246" s="254"/>
    </row>
    <row r="247" spans="12:13" ht="25.5" customHeight="1">
      <c r="L247" s="254"/>
      <c r="M247" s="254"/>
    </row>
    <row r="248" spans="12:13" ht="25.5" customHeight="1">
      <c r="L248" s="254"/>
      <c r="M248" s="254"/>
    </row>
    <row r="249" spans="12:13" ht="25.5" customHeight="1">
      <c r="L249" s="254"/>
      <c r="M249" s="254"/>
    </row>
    <row r="250" spans="12:13" ht="25.5" customHeight="1">
      <c r="L250" s="254"/>
      <c r="M250" s="254"/>
    </row>
    <row r="251" spans="12:13" ht="25.5" customHeight="1">
      <c r="L251" s="254"/>
      <c r="M251" s="254"/>
    </row>
    <row r="252" spans="12:13" ht="25.5" customHeight="1">
      <c r="L252" s="254"/>
      <c r="M252" s="254"/>
    </row>
    <row r="253" spans="12:13" ht="25.5" customHeight="1">
      <c r="L253" s="254"/>
      <c r="M253" s="254"/>
    </row>
    <row r="254" spans="12:13" ht="25.5" customHeight="1">
      <c r="L254" s="254"/>
      <c r="M254" s="254"/>
    </row>
    <row r="255" spans="12:13" ht="25.5" customHeight="1">
      <c r="L255" s="254"/>
      <c r="M255" s="254"/>
    </row>
    <row r="256" spans="12:13" ht="25.5" customHeight="1">
      <c r="L256" s="254"/>
      <c r="M256" s="254"/>
    </row>
    <row r="257" spans="12:13" ht="25.5" customHeight="1">
      <c r="L257" s="254"/>
      <c r="M257" s="254"/>
    </row>
    <row r="258" spans="12:13" ht="25.5" customHeight="1">
      <c r="L258" s="254"/>
      <c r="M258" s="254"/>
    </row>
    <row r="259" spans="12:13" ht="25.5" customHeight="1">
      <c r="L259" s="254"/>
      <c r="M259" s="254"/>
    </row>
    <row r="260" spans="12:13" ht="25.5" customHeight="1">
      <c r="L260" s="254"/>
      <c r="M260" s="254"/>
    </row>
    <row r="261" spans="12:13" ht="25.5" customHeight="1">
      <c r="L261" s="254"/>
      <c r="M261" s="254"/>
    </row>
    <row r="262" spans="12:13" ht="25.5" customHeight="1">
      <c r="L262" s="254"/>
      <c r="M262" s="254"/>
    </row>
    <row r="263" spans="12:13" ht="25.5" customHeight="1">
      <c r="L263" s="254"/>
      <c r="M263" s="254"/>
    </row>
    <row r="264" spans="12:13" ht="25.5" customHeight="1">
      <c r="L264" s="254"/>
      <c r="M264" s="254"/>
    </row>
    <row r="265" spans="12:13" ht="25.5" customHeight="1">
      <c r="L265" s="254"/>
      <c r="M265" s="254"/>
    </row>
    <row r="266" spans="12:13" ht="25.5" customHeight="1">
      <c r="L266" s="254"/>
      <c r="M266" s="254"/>
    </row>
    <row r="267" spans="12:13" ht="25.5" customHeight="1">
      <c r="L267" s="254"/>
      <c r="M267" s="254"/>
    </row>
    <row r="268" spans="12:13" ht="25.5" customHeight="1">
      <c r="L268" s="254"/>
      <c r="M268" s="254"/>
    </row>
    <row r="269" spans="12:13" ht="25.5" customHeight="1">
      <c r="L269" s="254"/>
      <c r="M269" s="254"/>
    </row>
    <row r="270" spans="12:13" ht="25.5" customHeight="1">
      <c r="L270" s="254"/>
      <c r="M270" s="254"/>
    </row>
    <row r="271" spans="12:13" ht="25.5" customHeight="1">
      <c r="L271" s="254"/>
      <c r="M271" s="254"/>
    </row>
    <row r="272" spans="12:13" ht="25.5" customHeight="1">
      <c r="L272" s="254"/>
      <c r="M272" s="254"/>
    </row>
    <row r="273" spans="12:13" ht="25.5" customHeight="1">
      <c r="L273" s="254"/>
      <c r="M273" s="254"/>
    </row>
    <row r="274" spans="12:13" ht="25.5" customHeight="1">
      <c r="L274" s="254"/>
      <c r="M274" s="254"/>
    </row>
    <row r="275" spans="12:13" ht="25.5" customHeight="1">
      <c r="L275" s="254"/>
      <c r="M275" s="254"/>
    </row>
    <row r="276" spans="12:13" ht="25.5" customHeight="1">
      <c r="L276" s="254"/>
      <c r="M276" s="254"/>
    </row>
    <row r="277" spans="12:13" ht="25.5" customHeight="1">
      <c r="L277" s="254"/>
      <c r="M277" s="254"/>
    </row>
    <row r="278" spans="12:13" ht="25.5" customHeight="1">
      <c r="L278" s="254"/>
      <c r="M278" s="254"/>
    </row>
    <row r="279" spans="12:13" ht="25.5" customHeight="1">
      <c r="L279" s="254"/>
      <c r="M279" s="254"/>
    </row>
    <row r="280" spans="12:13" ht="25.5" customHeight="1">
      <c r="L280" s="254"/>
      <c r="M280" s="254"/>
    </row>
    <row r="281" spans="12:13" ht="25.5" customHeight="1">
      <c r="L281" s="254"/>
      <c r="M281" s="254"/>
    </row>
    <row r="282" spans="12:13" ht="25.5" customHeight="1">
      <c r="L282" s="254"/>
      <c r="M282" s="254"/>
    </row>
    <row r="283" spans="12:13" ht="25.5" customHeight="1">
      <c r="L283" s="254"/>
      <c r="M283" s="254"/>
    </row>
    <row r="284" spans="12:13" ht="25.5" customHeight="1">
      <c r="L284" s="254"/>
      <c r="M284" s="254"/>
    </row>
    <row r="285" spans="12:13" ht="25.5" customHeight="1">
      <c r="L285" s="254"/>
      <c r="M285" s="254"/>
    </row>
    <row r="286" spans="12:13" ht="25.5" customHeight="1">
      <c r="L286" s="254"/>
      <c r="M286" s="254"/>
    </row>
    <row r="287" spans="12:13" ht="25.5" customHeight="1">
      <c r="L287" s="254"/>
      <c r="M287" s="254"/>
    </row>
    <row r="288" spans="12:13" ht="25.5" customHeight="1">
      <c r="L288" s="254"/>
      <c r="M288" s="254"/>
    </row>
    <row r="289" spans="12:13" ht="25.5" customHeight="1">
      <c r="L289" s="254"/>
      <c r="M289" s="254"/>
    </row>
    <row r="290" spans="12:13" ht="25.5" customHeight="1">
      <c r="L290" s="254"/>
      <c r="M290" s="254"/>
    </row>
    <row r="291" spans="12:13" ht="25.5" customHeight="1">
      <c r="L291" s="254"/>
      <c r="M291" s="254"/>
    </row>
    <row r="292" spans="12:13" ht="25.5" customHeight="1">
      <c r="L292" s="254"/>
      <c r="M292" s="254"/>
    </row>
    <row r="293" spans="12:13" ht="25.5" customHeight="1">
      <c r="L293" s="254"/>
      <c r="M293" s="254"/>
    </row>
    <row r="294" spans="12:13" ht="25.5" customHeight="1">
      <c r="L294" s="254"/>
      <c r="M294" s="254"/>
    </row>
    <row r="295" spans="12:13" ht="25.5" customHeight="1">
      <c r="L295" s="254"/>
      <c r="M295" s="254"/>
    </row>
    <row r="296" spans="12:13" ht="25.5" customHeight="1">
      <c r="L296" s="254"/>
      <c r="M296" s="254"/>
    </row>
    <row r="297" spans="12:13" ht="25.5" customHeight="1">
      <c r="L297" s="254"/>
      <c r="M297" s="254"/>
    </row>
    <row r="298" spans="12:13" ht="25.5" customHeight="1">
      <c r="L298" s="254"/>
      <c r="M298" s="254"/>
    </row>
    <row r="299" spans="12:13" ht="25.5" customHeight="1">
      <c r="L299" s="254"/>
      <c r="M299" s="254"/>
    </row>
    <row r="300" spans="12:13" ht="25.5" customHeight="1">
      <c r="L300" s="254"/>
      <c r="M300" s="254"/>
    </row>
    <row r="301" spans="12:13" ht="25.5" customHeight="1">
      <c r="L301" s="254"/>
      <c r="M301" s="254"/>
    </row>
    <row r="302" spans="12:13" ht="25.5" customHeight="1">
      <c r="L302" s="254"/>
      <c r="M302" s="254"/>
    </row>
    <row r="303" spans="12:13" ht="25.5" customHeight="1">
      <c r="L303" s="254"/>
      <c r="M303" s="254"/>
    </row>
    <row r="304" spans="12:13" ht="25.5" customHeight="1">
      <c r="L304" s="254"/>
      <c r="M304" s="254"/>
    </row>
    <row r="305" spans="12:13" ht="25.5" customHeight="1">
      <c r="L305" s="254"/>
      <c r="M305" s="254"/>
    </row>
    <row r="306" spans="12:13" ht="25.5" customHeight="1">
      <c r="L306" s="254"/>
      <c r="M306" s="254"/>
    </row>
    <row r="307" spans="12:13" ht="25.5" customHeight="1">
      <c r="L307" s="254"/>
      <c r="M307" s="254"/>
    </row>
    <row r="308" spans="12:13" ht="25.5" customHeight="1">
      <c r="L308" s="254"/>
      <c r="M308" s="254"/>
    </row>
    <row r="309" spans="12:13" ht="25.5" customHeight="1">
      <c r="L309" s="254"/>
      <c r="M309" s="254"/>
    </row>
    <row r="310" spans="12:13" ht="25.5" customHeight="1">
      <c r="L310" s="254"/>
      <c r="M310" s="254"/>
    </row>
    <row r="311" spans="12:13" ht="25.5" customHeight="1">
      <c r="L311" s="254"/>
      <c r="M311" s="254"/>
    </row>
    <row r="312" spans="12:13" ht="25.5" customHeight="1">
      <c r="L312" s="254"/>
      <c r="M312" s="254"/>
    </row>
    <row r="313" spans="12:13" ht="25.5" customHeight="1">
      <c r="L313" s="254"/>
      <c r="M313" s="254"/>
    </row>
    <row r="314" spans="12:13" ht="25.5" customHeight="1">
      <c r="L314" s="254"/>
      <c r="M314" s="254"/>
    </row>
    <row r="315" spans="12:13" ht="25.5" customHeight="1">
      <c r="L315" s="254"/>
      <c r="M315" s="254"/>
    </row>
    <row r="316" spans="12:13" ht="25.5" customHeight="1">
      <c r="L316" s="254"/>
      <c r="M316" s="254"/>
    </row>
    <row r="317" spans="12:13" ht="25.5" customHeight="1">
      <c r="L317" s="254"/>
      <c r="M317" s="254"/>
    </row>
    <row r="318" spans="12:13" ht="25.5" customHeight="1">
      <c r="L318" s="254"/>
      <c r="M318" s="254"/>
    </row>
    <row r="319" spans="12:13" ht="25.5" customHeight="1">
      <c r="L319" s="254"/>
      <c r="M319" s="254"/>
    </row>
    <row r="320" spans="12:13" ht="25.5" customHeight="1">
      <c r="L320" s="254"/>
      <c r="M320" s="254"/>
    </row>
    <row r="321" spans="12:13" ht="25.5" customHeight="1">
      <c r="L321" s="254"/>
      <c r="M321" s="254"/>
    </row>
    <row r="322" spans="12:13" ht="25.5" customHeight="1">
      <c r="L322" s="254"/>
      <c r="M322" s="254"/>
    </row>
    <row r="323" spans="12:13" ht="25.5" customHeight="1">
      <c r="L323" s="254"/>
      <c r="M323" s="254"/>
    </row>
    <row r="324" spans="12:13" ht="25.5" customHeight="1">
      <c r="L324" s="254"/>
      <c r="M324" s="254"/>
    </row>
    <row r="325" spans="12:13" ht="25.5" customHeight="1">
      <c r="L325" s="254"/>
      <c r="M325" s="254"/>
    </row>
    <row r="326" spans="12:13" ht="25.5" customHeight="1">
      <c r="L326" s="254"/>
      <c r="M326" s="254"/>
    </row>
    <row r="327" spans="12:13" ht="25.5" customHeight="1">
      <c r="L327" s="254"/>
      <c r="M327" s="254"/>
    </row>
    <row r="328" spans="12:13" ht="25.5" customHeight="1">
      <c r="L328" s="254"/>
      <c r="M328" s="254"/>
    </row>
    <row r="329" spans="12:13" ht="25.5" customHeight="1">
      <c r="L329" s="254"/>
      <c r="M329" s="254"/>
    </row>
    <row r="330" spans="12:13" ht="25.5" customHeight="1">
      <c r="L330" s="254"/>
      <c r="M330" s="254"/>
    </row>
    <row r="331" spans="12:13" ht="25.5" customHeight="1">
      <c r="L331" s="254"/>
      <c r="M331" s="254"/>
    </row>
    <row r="332" spans="12:13" ht="25.5" customHeight="1">
      <c r="L332" s="254"/>
      <c r="M332" s="254"/>
    </row>
    <row r="333" spans="12:13" ht="25.5" customHeight="1">
      <c r="L333" s="254"/>
      <c r="M333" s="254"/>
    </row>
    <row r="334" spans="12:13" ht="25.5" customHeight="1">
      <c r="L334" s="254"/>
      <c r="M334" s="254"/>
    </row>
    <row r="335" spans="12:13" ht="25.5" customHeight="1">
      <c r="L335" s="254"/>
      <c r="M335" s="254"/>
    </row>
    <row r="336" spans="12:13" ht="25.5" customHeight="1">
      <c r="L336" s="254"/>
      <c r="M336" s="254"/>
    </row>
    <row r="337" spans="12:13" ht="25.5" customHeight="1">
      <c r="L337" s="254"/>
      <c r="M337" s="254"/>
    </row>
    <row r="338" spans="12:13" ht="25.5" customHeight="1">
      <c r="L338" s="254"/>
      <c r="M338" s="254"/>
    </row>
    <row r="339" spans="12:13" ht="25.5" customHeight="1">
      <c r="L339" s="254"/>
      <c r="M339" s="254"/>
    </row>
    <row r="340" spans="12:13" ht="25.5" customHeight="1">
      <c r="L340" s="254"/>
      <c r="M340" s="254"/>
    </row>
    <row r="341" spans="12:13" ht="25.5" customHeight="1">
      <c r="L341" s="254"/>
      <c r="M341" s="254"/>
    </row>
    <row r="342" spans="12:13" ht="25.5" customHeight="1">
      <c r="L342" s="254"/>
      <c r="M342" s="254"/>
    </row>
    <row r="343" spans="12:13" ht="25.5" customHeight="1">
      <c r="L343" s="254"/>
      <c r="M343" s="254"/>
    </row>
    <row r="344" spans="12:13" ht="25.5" customHeight="1">
      <c r="L344" s="254"/>
      <c r="M344" s="254"/>
    </row>
    <row r="345" spans="12:13" ht="25.5" customHeight="1">
      <c r="L345" s="254"/>
      <c r="M345" s="254"/>
    </row>
    <row r="346" spans="12:13" ht="25.5" customHeight="1">
      <c r="L346" s="254"/>
      <c r="M346" s="254"/>
    </row>
    <row r="347" spans="12:13" ht="25.5" customHeight="1">
      <c r="L347" s="254"/>
      <c r="M347" s="254"/>
    </row>
    <row r="348" spans="12:13" ht="25.5" customHeight="1">
      <c r="L348" s="254"/>
      <c r="M348" s="254"/>
    </row>
    <row r="349" spans="12:13" ht="25.5" customHeight="1">
      <c r="L349" s="254"/>
      <c r="M349" s="254"/>
    </row>
    <row r="350" spans="12:13" ht="25.5" customHeight="1">
      <c r="L350" s="254"/>
      <c r="M350" s="254"/>
    </row>
    <row r="351" spans="12:13" ht="25.5" customHeight="1">
      <c r="L351" s="254"/>
      <c r="M351" s="254"/>
    </row>
    <row r="352" spans="12:13" ht="25.5" customHeight="1">
      <c r="L352" s="254"/>
      <c r="M352" s="254"/>
    </row>
    <row r="353" spans="12:13" ht="25.5" customHeight="1">
      <c r="L353" s="254"/>
      <c r="M353" s="254"/>
    </row>
    <row r="354" spans="12:13" ht="25.5" customHeight="1">
      <c r="L354" s="254"/>
      <c r="M354" s="254"/>
    </row>
    <row r="355" spans="12:13" ht="25.5" customHeight="1">
      <c r="L355" s="254"/>
      <c r="M355" s="254"/>
    </row>
    <row r="356" spans="12:13" ht="25.5" customHeight="1">
      <c r="L356" s="254"/>
      <c r="M356" s="254"/>
    </row>
    <row r="357" spans="12:13" ht="25.5" customHeight="1">
      <c r="L357" s="254"/>
      <c r="M357" s="254"/>
    </row>
    <row r="358" spans="12:13" ht="25.5" customHeight="1">
      <c r="L358" s="254"/>
      <c r="M358" s="254"/>
    </row>
    <row r="359" spans="12:13" ht="25.5" customHeight="1">
      <c r="L359" s="254"/>
      <c r="M359" s="254"/>
    </row>
    <row r="360" spans="12:13" ht="25.5" customHeight="1">
      <c r="L360" s="254"/>
      <c r="M360" s="254"/>
    </row>
    <row r="361" spans="12:13" ht="25.5" customHeight="1">
      <c r="L361" s="254"/>
      <c r="M361" s="254"/>
    </row>
    <row r="362" spans="12:13" ht="25.5" customHeight="1">
      <c r="L362" s="254"/>
      <c r="M362" s="254"/>
    </row>
    <row r="363" spans="12:13" ht="25.5" customHeight="1">
      <c r="L363" s="254"/>
      <c r="M363" s="254"/>
    </row>
    <row r="364" spans="12:13" ht="25.5" customHeight="1">
      <c r="L364" s="254"/>
      <c r="M364" s="254"/>
    </row>
    <row r="365" spans="12:13" ht="25.5" customHeight="1">
      <c r="L365" s="254"/>
      <c r="M365" s="254"/>
    </row>
    <row r="366" spans="12:13" ht="25.5" customHeight="1">
      <c r="L366" s="254"/>
      <c r="M366" s="254"/>
    </row>
    <row r="367" spans="12:13" ht="25.5" customHeight="1">
      <c r="L367" s="254"/>
      <c r="M367" s="254"/>
    </row>
    <row r="368" spans="12:13" ht="25.5" customHeight="1">
      <c r="L368" s="254"/>
      <c r="M368" s="254"/>
    </row>
    <row r="369" spans="12:13" ht="25.5" customHeight="1">
      <c r="L369" s="254"/>
      <c r="M369" s="254"/>
    </row>
    <row r="370" spans="12:13" ht="25.5" customHeight="1">
      <c r="L370" s="254"/>
      <c r="M370" s="254"/>
    </row>
    <row r="371" spans="12:13" ht="25.5" customHeight="1">
      <c r="L371" s="254"/>
      <c r="M371" s="254"/>
    </row>
    <row r="372" spans="12:13" ht="25.5" customHeight="1">
      <c r="L372" s="254"/>
      <c r="M372" s="254"/>
    </row>
    <row r="373" spans="12:13" ht="25.5" customHeight="1">
      <c r="L373" s="254"/>
      <c r="M373" s="254"/>
    </row>
    <row r="374" spans="12:13" ht="25.5" customHeight="1">
      <c r="L374" s="254"/>
      <c r="M374" s="254"/>
    </row>
    <row r="375" spans="12:13" ht="25.5" customHeight="1">
      <c r="L375" s="254"/>
      <c r="M375" s="254"/>
    </row>
    <row r="376" spans="12:13" ht="25.5" customHeight="1">
      <c r="L376" s="254"/>
      <c r="M376" s="254"/>
    </row>
    <row r="377" spans="12:13" ht="25.5" customHeight="1">
      <c r="L377" s="254"/>
      <c r="M377" s="254"/>
    </row>
    <row r="378" spans="12:13" ht="25.5" customHeight="1">
      <c r="L378" s="254"/>
      <c r="M378" s="254"/>
    </row>
    <row r="379" spans="12:13" ht="25.5" customHeight="1">
      <c r="L379" s="254"/>
      <c r="M379" s="254"/>
    </row>
    <row r="380" spans="12:13" ht="25.5" customHeight="1">
      <c r="L380" s="254"/>
      <c r="M380" s="254"/>
    </row>
    <row r="381" spans="12:13" ht="25.5" customHeight="1">
      <c r="L381" s="254"/>
      <c r="M381" s="254"/>
    </row>
    <row r="382" spans="12:13" ht="25.5" customHeight="1">
      <c r="L382" s="254"/>
      <c r="M382" s="254"/>
    </row>
    <row r="383" spans="12:13" ht="25.5" customHeight="1">
      <c r="L383" s="254"/>
      <c r="M383" s="254"/>
    </row>
    <row r="384" spans="12:13" ht="25.5" customHeight="1">
      <c r="L384" s="254"/>
      <c r="M384" s="254"/>
    </row>
    <row r="385" spans="12:13" ht="25.5" customHeight="1">
      <c r="L385" s="254"/>
      <c r="M385" s="254"/>
    </row>
    <row r="386" spans="12:13" ht="25.5" customHeight="1">
      <c r="L386" s="254"/>
      <c r="M386" s="254"/>
    </row>
    <row r="387" spans="12:13" ht="25.5" customHeight="1">
      <c r="L387" s="254"/>
      <c r="M387" s="254"/>
    </row>
    <row r="388" spans="12:13" ht="25.5" customHeight="1">
      <c r="L388" s="254"/>
      <c r="M388" s="254"/>
    </row>
    <row r="389" spans="12:13" ht="25.5" customHeight="1">
      <c r="L389" s="254"/>
      <c r="M389" s="254"/>
    </row>
    <row r="390" spans="12:13" ht="25.5" customHeight="1">
      <c r="L390" s="254"/>
      <c r="M390" s="254"/>
    </row>
    <row r="391" spans="12:13" ht="25.5" customHeight="1">
      <c r="L391" s="254"/>
      <c r="M391" s="254"/>
    </row>
    <row r="392" spans="12:13" ht="25.5" customHeight="1">
      <c r="L392" s="254"/>
      <c r="M392" s="254"/>
    </row>
    <row r="393" spans="12:13" ht="25.5" customHeight="1">
      <c r="L393" s="254"/>
      <c r="M393" s="254"/>
    </row>
    <row r="394" spans="12:13" ht="25.5" customHeight="1">
      <c r="L394" s="254"/>
      <c r="M394" s="254"/>
    </row>
    <row r="395" spans="12:13" ht="25.5" customHeight="1">
      <c r="L395" s="254"/>
      <c r="M395" s="254"/>
    </row>
    <row r="396" spans="12:13" ht="25.5" customHeight="1">
      <c r="L396" s="254"/>
      <c r="M396" s="254"/>
    </row>
    <row r="397" spans="12:13" ht="25.5" customHeight="1">
      <c r="L397" s="254"/>
      <c r="M397" s="254"/>
    </row>
    <row r="398" spans="12:13" ht="25.5" customHeight="1">
      <c r="L398" s="254"/>
      <c r="M398" s="254"/>
    </row>
    <row r="399" spans="12:13" ht="25.5" customHeight="1">
      <c r="L399" s="254"/>
      <c r="M399" s="254"/>
    </row>
    <row r="400" spans="12:13" ht="25.5" customHeight="1">
      <c r="L400" s="254"/>
      <c r="M400" s="254"/>
    </row>
    <row r="401" spans="12:13" ht="25.5" customHeight="1">
      <c r="L401" s="254"/>
      <c r="M401" s="254"/>
    </row>
    <row r="402" spans="12:13" ht="25.5" customHeight="1">
      <c r="L402" s="254"/>
      <c r="M402" s="254"/>
    </row>
    <row r="403" spans="12:13" ht="25.5" customHeight="1">
      <c r="L403" s="254"/>
      <c r="M403" s="254"/>
    </row>
    <row r="404" spans="12:13" ht="25.5" customHeight="1">
      <c r="L404" s="254"/>
      <c r="M404" s="254"/>
    </row>
    <row r="405" spans="12:13" ht="25.5" customHeight="1">
      <c r="L405" s="254"/>
      <c r="M405" s="254"/>
    </row>
    <row r="406" spans="12:13" ht="25.5" customHeight="1">
      <c r="L406" s="254"/>
      <c r="M406" s="254"/>
    </row>
    <row r="407" spans="12:13" ht="25.5" customHeight="1">
      <c r="L407" s="254"/>
      <c r="M407" s="254"/>
    </row>
    <row r="408" spans="12:13" ht="25.5" customHeight="1">
      <c r="L408" s="254"/>
      <c r="M408" s="254"/>
    </row>
    <row r="409" spans="12:13" ht="25.5" customHeight="1">
      <c r="L409" s="254"/>
      <c r="M409" s="254"/>
    </row>
    <row r="410" spans="12:13" ht="25.5" customHeight="1">
      <c r="L410" s="254"/>
      <c r="M410" s="254"/>
    </row>
    <row r="411" spans="12:13" ht="25.5" customHeight="1">
      <c r="L411" s="254"/>
      <c r="M411" s="254"/>
    </row>
    <row r="412" spans="12:13" ht="25.5" customHeight="1">
      <c r="L412" s="254"/>
      <c r="M412" s="254"/>
    </row>
    <row r="413" spans="12:13" ht="25.5" customHeight="1">
      <c r="L413" s="254"/>
      <c r="M413" s="254"/>
    </row>
    <row r="414" spans="12:13" ht="25.5" customHeight="1">
      <c r="L414" s="254"/>
      <c r="M414" s="254"/>
    </row>
    <row r="415" spans="12:13" ht="25.5" customHeight="1">
      <c r="L415" s="254"/>
      <c r="M415" s="254"/>
    </row>
    <row r="416" spans="12:13" ht="25.5" customHeight="1">
      <c r="L416" s="254"/>
      <c r="M416" s="254"/>
    </row>
    <row r="417" spans="12:13" ht="25.5" customHeight="1">
      <c r="L417" s="254"/>
      <c r="M417" s="254"/>
    </row>
    <row r="418" spans="12:13" ht="25.5" customHeight="1">
      <c r="L418" s="254"/>
      <c r="M418" s="254"/>
    </row>
    <row r="419" spans="12:13" ht="25.5" customHeight="1">
      <c r="L419" s="254"/>
      <c r="M419" s="254"/>
    </row>
    <row r="420" spans="12:13" ht="25.5" customHeight="1">
      <c r="L420" s="254"/>
      <c r="M420" s="254"/>
    </row>
    <row r="421" spans="12:13" ht="25.5" customHeight="1">
      <c r="L421" s="254"/>
      <c r="M421" s="254"/>
    </row>
    <row r="422" spans="12:13" ht="25.5" customHeight="1">
      <c r="L422" s="254"/>
      <c r="M422" s="254"/>
    </row>
    <row r="423" spans="12:13" ht="25.5" customHeight="1">
      <c r="L423" s="254"/>
      <c r="M423" s="254"/>
    </row>
    <row r="424" spans="12:13" ht="25.5" customHeight="1">
      <c r="L424" s="254"/>
      <c r="M424" s="254"/>
    </row>
    <row r="425" spans="12:13" ht="25.5" customHeight="1">
      <c r="L425" s="254"/>
      <c r="M425" s="254"/>
    </row>
    <row r="426" spans="12:13" ht="25.5" customHeight="1">
      <c r="L426" s="254"/>
      <c r="M426" s="254"/>
    </row>
    <row r="427" spans="12:13" ht="25.5" customHeight="1">
      <c r="L427" s="254"/>
      <c r="M427" s="254"/>
    </row>
    <row r="428" spans="12:13" ht="25.5" customHeight="1">
      <c r="L428" s="254"/>
      <c r="M428" s="254"/>
    </row>
    <row r="429" spans="12:13" ht="25.5" customHeight="1">
      <c r="L429" s="254"/>
      <c r="M429" s="254"/>
    </row>
    <row r="430" spans="12:13" ht="25.5" customHeight="1">
      <c r="L430" s="254"/>
      <c r="M430" s="254"/>
    </row>
    <row r="431" spans="12:13" ht="25.5" customHeight="1">
      <c r="L431" s="254"/>
      <c r="M431" s="254"/>
    </row>
    <row r="432" spans="12:13" ht="25.5" customHeight="1">
      <c r="L432" s="254"/>
      <c r="M432" s="254"/>
    </row>
    <row r="433" spans="12:13" ht="25.5" customHeight="1">
      <c r="L433" s="254"/>
      <c r="M433" s="254"/>
    </row>
    <row r="434" spans="12:13" ht="25.5" customHeight="1">
      <c r="L434" s="254"/>
      <c r="M434" s="254"/>
    </row>
    <row r="435" spans="12:13" ht="25.5" customHeight="1">
      <c r="L435" s="254"/>
      <c r="M435" s="254"/>
    </row>
    <row r="436" spans="12:13" ht="25.5" customHeight="1">
      <c r="L436" s="254"/>
      <c r="M436" s="254"/>
    </row>
    <row r="437" spans="12:13" ht="25.5" customHeight="1">
      <c r="L437" s="254"/>
      <c r="M437" s="254"/>
    </row>
    <row r="438" spans="12:13" ht="25.5" customHeight="1">
      <c r="L438" s="254"/>
      <c r="M438" s="254"/>
    </row>
    <row r="439" spans="12:13" ht="25.5" customHeight="1">
      <c r="L439" s="254"/>
      <c r="M439" s="254"/>
    </row>
    <row r="440" spans="12:13" ht="25.5" customHeight="1">
      <c r="L440" s="254"/>
      <c r="M440" s="254"/>
    </row>
    <row r="441" spans="12:13" ht="25.5" customHeight="1">
      <c r="L441" s="254"/>
      <c r="M441" s="254"/>
    </row>
    <row r="442" spans="12:13" ht="25.5" customHeight="1">
      <c r="L442" s="254"/>
      <c r="M442" s="254"/>
    </row>
    <row r="443" spans="12:13" ht="25.5" customHeight="1">
      <c r="L443" s="254"/>
      <c r="M443" s="254"/>
    </row>
    <row r="444" spans="12:13" ht="25.5" customHeight="1">
      <c r="L444" s="254"/>
      <c r="M444" s="254"/>
    </row>
    <row r="445" spans="12:13" ht="25.5" customHeight="1">
      <c r="L445" s="254"/>
      <c r="M445" s="254"/>
    </row>
    <row r="446" spans="12:13" ht="25.5" customHeight="1">
      <c r="L446" s="254"/>
      <c r="M446" s="254"/>
    </row>
    <row r="447" spans="12:13" ht="25.5" customHeight="1">
      <c r="L447" s="254"/>
      <c r="M447" s="254"/>
    </row>
    <row r="448" spans="12:13" ht="25.5" customHeight="1">
      <c r="L448" s="254"/>
      <c r="M448" s="254"/>
    </row>
    <row r="449" spans="12:13" ht="25.5" customHeight="1">
      <c r="L449" s="254"/>
      <c r="M449" s="254"/>
    </row>
    <row r="450" spans="12:13" ht="25.5" customHeight="1">
      <c r="L450" s="254"/>
      <c r="M450" s="254"/>
    </row>
    <row r="451" spans="12:13" ht="25.5" customHeight="1">
      <c r="L451" s="254"/>
      <c r="M451" s="254"/>
    </row>
    <row r="452" spans="12:13" ht="25.5" customHeight="1">
      <c r="L452" s="254"/>
      <c r="M452" s="254"/>
    </row>
    <row r="453" spans="12:13" ht="25.5" customHeight="1">
      <c r="L453" s="254"/>
      <c r="M453" s="254"/>
    </row>
    <row r="454" spans="12:13" ht="25.5" customHeight="1">
      <c r="L454" s="254"/>
      <c r="M454" s="254"/>
    </row>
    <row r="455" spans="12:13" ht="25.5" customHeight="1">
      <c r="L455" s="254"/>
      <c r="M455" s="254"/>
    </row>
    <row r="456" spans="12:13" ht="25.5" customHeight="1">
      <c r="L456" s="254"/>
      <c r="M456" s="254"/>
    </row>
    <row r="457" spans="12:13" ht="25.5" customHeight="1">
      <c r="L457" s="254"/>
      <c r="M457" s="254"/>
    </row>
    <row r="458" spans="12:13" ht="25.5" customHeight="1">
      <c r="L458" s="254"/>
      <c r="M458" s="254"/>
    </row>
    <row r="459" spans="12:13" ht="25.5" customHeight="1">
      <c r="L459" s="254"/>
      <c r="M459" s="254"/>
    </row>
    <row r="460" spans="12:13" ht="25.5" customHeight="1">
      <c r="L460" s="254"/>
      <c r="M460" s="254"/>
    </row>
    <row r="461" spans="12:13" ht="25.5" customHeight="1">
      <c r="L461" s="254"/>
      <c r="M461" s="254"/>
    </row>
    <row r="462" spans="12:13" ht="25.5" customHeight="1">
      <c r="L462" s="254"/>
      <c r="M462" s="254"/>
    </row>
    <row r="463" spans="12:13" ht="25.5" customHeight="1">
      <c r="L463" s="254"/>
      <c r="M463" s="254"/>
    </row>
    <row r="464" spans="12:13" ht="25.5" customHeight="1">
      <c r="L464" s="254"/>
      <c r="M464" s="254"/>
    </row>
    <row r="465" spans="12:13" ht="25.5" customHeight="1">
      <c r="L465" s="254"/>
      <c r="M465" s="254"/>
    </row>
    <row r="466" spans="12:13" ht="25.5" customHeight="1">
      <c r="L466" s="254"/>
      <c r="M466" s="254"/>
    </row>
    <row r="467" spans="12:13" ht="25.5" customHeight="1">
      <c r="L467" s="254"/>
      <c r="M467" s="254"/>
    </row>
    <row r="468" spans="12:13" ht="25.5" customHeight="1">
      <c r="L468" s="254"/>
      <c r="M468" s="254"/>
    </row>
    <row r="469" spans="12:13" ht="25.5" customHeight="1">
      <c r="L469" s="254"/>
      <c r="M469" s="254"/>
    </row>
    <row r="470" spans="12:13" ht="25.5" customHeight="1">
      <c r="L470" s="254"/>
      <c r="M470" s="254"/>
    </row>
    <row r="471" spans="12:13" ht="25.5" customHeight="1">
      <c r="L471" s="254"/>
      <c r="M471" s="254"/>
    </row>
    <row r="472" spans="12:13" ht="25.5" customHeight="1">
      <c r="L472" s="254"/>
      <c r="M472" s="254"/>
    </row>
    <row r="473" spans="12:13" ht="25.5" customHeight="1">
      <c r="L473" s="254"/>
      <c r="M473" s="254"/>
    </row>
    <row r="474" spans="12:13" ht="25.5" customHeight="1">
      <c r="L474" s="254"/>
      <c r="M474" s="254"/>
    </row>
    <row r="475" spans="12:13" ht="25.5" customHeight="1">
      <c r="L475" s="254"/>
      <c r="M475" s="254"/>
    </row>
    <row r="476" spans="12:13" ht="25.5" customHeight="1">
      <c r="L476" s="254"/>
      <c r="M476" s="254"/>
    </row>
    <row r="477" spans="12:13" ht="25.5" customHeight="1">
      <c r="L477" s="254"/>
      <c r="M477" s="254"/>
    </row>
    <row r="478" spans="12:13" ht="25.5" customHeight="1">
      <c r="L478" s="254"/>
      <c r="M478" s="254"/>
    </row>
    <row r="479" spans="12:13" ht="25.5" customHeight="1">
      <c r="L479" s="254"/>
      <c r="M479" s="254"/>
    </row>
    <row r="480" spans="12:13" ht="25.5" customHeight="1">
      <c r="L480" s="254"/>
      <c r="M480" s="254"/>
    </row>
    <row r="481" spans="12:13" ht="25.5" customHeight="1">
      <c r="L481" s="254"/>
      <c r="M481" s="254"/>
    </row>
    <row r="482" spans="12:13" ht="25.5" customHeight="1">
      <c r="L482" s="254"/>
      <c r="M482" s="254"/>
    </row>
    <row r="483" spans="12:13" ht="25.5" customHeight="1">
      <c r="L483" s="254"/>
      <c r="M483" s="254"/>
    </row>
    <row r="484" spans="12:13" ht="25.5" customHeight="1">
      <c r="L484" s="254"/>
      <c r="M484" s="25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64"/>
  <sheetViews>
    <sheetView showGridLines="0" zoomScale="75" zoomScaleNormal="75" zoomScaleSheetLayoutView="63" workbookViewId="0" topLeftCell="A1">
      <selection activeCell="A1" sqref="A1"/>
    </sheetView>
  </sheetViews>
  <sheetFormatPr defaultColWidth="8.88671875" defaultRowHeight="25.5" customHeight="1"/>
  <cols>
    <col min="1" max="1" width="3.4453125" style="5" customWidth="1"/>
    <col min="2" max="7" width="8.88671875" style="5" customWidth="1"/>
    <col min="8" max="8" width="9.77734375" style="5" customWidth="1"/>
    <col min="9" max="9" width="8.21484375" style="5" bestFit="1" customWidth="1"/>
    <col min="10" max="10" width="4.3359375" style="5" customWidth="1"/>
    <col min="11" max="11" width="14.4453125" style="185" customWidth="1"/>
    <col min="12" max="12" width="13.4453125" style="249" customWidth="1"/>
    <col min="13" max="13" width="6.5546875" style="4" customWidth="1"/>
    <col min="14" max="14" width="10.21484375" style="5" customWidth="1"/>
    <col min="15" max="16384" width="8.88671875" style="5" customWidth="1"/>
  </cols>
  <sheetData>
    <row r="1" spans="1:15" ht="25.5" customHeight="1">
      <c r="A1" s="41" t="s">
        <v>57</v>
      </c>
      <c r="B1" s="92"/>
      <c r="C1" s="92"/>
      <c r="D1" s="92"/>
      <c r="E1" s="92"/>
      <c r="F1" s="92"/>
      <c r="G1" s="92"/>
      <c r="H1" s="92"/>
      <c r="I1" s="92"/>
      <c r="J1" s="92"/>
      <c r="M1" s="105"/>
      <c r="N1" s="4"/>
      <c r="O1" s="13"/>
    </row>
    <row r="2" spans="1:15" ht="25.5" customHeight="1">
      <c r="A2" s="41"/>
      <c r="B2" s="92"/>
      <c r="C2" s="92"/>
      <c r="D2" s="92"/>
      <c r="E2" s="92"/>
      <c r="F2" s="92"/>
      <c r="G2" s="92"/>
      <c r="H2" s="92"/>
      <c r="I2" s="92"/>
      <c r="J2" s="92"/>
      <c r="M2" s="105"/>
      <c r="N2" s="4"/>
      <c r="O2" s="13"/>
    </row>
    <row r="3" spans="1:14" ht="25.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249"/>
      <c r="M3" s="5"/>
      <c r="N3" s="4"/>
    </row>
    <row r="4" spans="1:14" s="181" customFormat="1" ht="25.5" customHeight="1" thickBot="1">
      <c r="A4" s="95" t="s">
        <v>13</v>
      </c>
      <c r="B4" s="353"/>
      <c r="C4" s="353"/>
      <c r="D4" s="353"/>
      <c r="E4" s="353"/>
      <c r="F4" s="353"/>
      <c r="G4" s="353"/>
      <c r="H4" s="353"/>
      <c r="I4" s="353"/>
      <c r="J4" s="353"/>
      <c r="K4" s="286" t="s">
        <v>75</v>
      </c>
      <c r="L4" s="256" t="s">
        <v>43</v>
      </c>
      <c r="N4" s="354"/>
    </row>
    <row r="5" spans="1:14" ht="25.5" customHeight="1">
      <c r="A5" s="4" t="s">
        <v>282</v>
      </c>
      <c r="B5" s="4"/>
      <c r="C5" s="4"/>
      <c r="D5" s="4"/>
      <c r="E5" s="4"/>
      <c r="F5" s="4"/>
      <c r="G5" s="4"/>
      <c r="H5" s="4"/>
      <c r="I5" s="4"/>
      <c r="J5" s="4"/>
      <c r="K5" s="247">
        <v>126325</v>
      </c>
      <c r="L5" s="230">
        <v>133365</v>
      </c>
      <c r="M5" s="5"/>
      <c r="N5" s="4"/>
    </row>
    <row r="6" spans="1:14" ht="25.5" customHeight="1">
      <c r="A6" s="4" t="s">
        <v>272</v>
      </c>
      <c r="B6" s="4"/>
      <c r="C6" s="4"/>
      <c r="D6" s="4"/>
      <c r="E6" s="4"/>
      <c r="F6" s="4"/>
      <c r="G6" s="4"/>
      <c r="H6" s="4"/>
      <c r="I6" s="4"/>
      <c r="J6" s="4"/>
      <c r="K6" s="106"/>
      <c r="L6" s="230"/>
      <c r="M6" s="5"/>
      <c r="N6" s="4"/>
    </row>
    <row r="7" spans="1:14" ht="25.5" customHeight="1">
      <c r="A7" s="4"/>
      <c r="B7" s="4" t="s">
        <v>273</v>
      </c>
      <c r="C7" s="4"/>
      <c r="D7" s="4"/>
      <c r="E7" s="4"/>
      <c r="F7" s="4"/>
      <c r="G7" s="4"/>
      <c r="H7" s="4"/>
      <c r="I7" s="4"/>
      <c r="J7" s="4"/>
      <c r="K7" s="247">
        <v>114994</v>
      </c>
      <c r="L7" s="230">
        <v>116213</v>
      </c>
      <c r="M7" s="5"/>
      <c r="N7" s="4"/>
    </row>
    <row r="8" spans="1:14" ht="25.5" customHeight="1">
      <c r="A8" s="4"/>
      <c r="B8" s="4" t="s">
        <v>86</v>
      </c>
      <c r="C8" s="4"/>
      <c r="D8" s="4"/>
      <c r="E8" s="4"/>
      <c r="F8" s="4"/>
      <c r="G8" s="4"/>
      <c r="H8" s="4"/>
      <c r="I8" s="4"/>
      <c r="J8" s="4"/>
      <c r="K8" s="247">
        <v>7663</v>
      </c>
      <c r="L8" s="230">
        <v>13202</v>
      </c>
      <c r="M8" s="5"/>
      <c r="N8" s="4"/>
    </row>
    <row r="9" spans="1:14" ht="25.5" customHeight="1">
      <c r="A9" s="20"/>
      <c r="B9" s="20" t="s">
        <v>232</v>
      </c>
      <c r="C9" s="20"/>
      <c r="D9" s="20"/>
      <c r="E9" s="20"/>
      <c r="F9" s="20"/>
      <c r="G9" s="20"/>
      <c r="H9" s="20"/>
      <c r="I9" s="20"/>
      <c r="J9" s="20"/>
      <c r="K9" s="252">
        <v>-3528</v>
      </c>
      <c r="L9" s="232">
        <v>-4200</v>
      </c>
      <c r="M9" s="5"/>
      <c r="N9" s="4"/>
    </row>
    <row r="10" spans="1:14" ht="25.5" customHeight="1">
      <c r="A10" s="355"/>
      <c r="B10" s="26"/>
      <c r="C10" s="26"/>
      <c r="D10" s="26"/>
      <c r="E10" s="26"/>
      <c r="F10" s="26"/>
      <c r="G10" s="26"/>
      <c r="H10" s="26"/>
      <c r="I10" s="26"/>
      <c r="J10" s="26"/>
      <c r="K10" s="318">
        <f>SUM(K7:K9)</f>
        <v>119129</v>
      </c>
      <c r="L10" s="319">
        <f>SUM(L7:L9)</f>
        <v>125215</v>
      </c>
      <c r="M10" s="5"/>
      <c r="N10" s="4"/>
    </row>
    <row r="11" spans="1:14" ht="13.5" customHeight="1">
      <c r="A11" s="225"/>
      <c r="B11" s="79"/>
      <c r="C11" s="79"/>
      <c r="D11" s="79"/>
      <c r="E11" s="79"/>
      <c r="F11" s="79"/>
      <c r="G11" s="79"/>
      <c r="H11" s="79"/>
      <c r="I11" s="79"/>
      <c r="J11" s="79"/>
      <c r="K11" s="356"/>
      <c r="L11" s="357"/>
      <c r="M11" s="5"/>
      <c r="N11" s="4"/>
    </row>
    <row r="12" spans="1:14" ht="25.5" customHeight="1" thickBot="1">
      <c r="A12" s="23" t="s">
        <v>233</v>
      </c>
      <c r="B12" s="23"/>
      <c r="C12" s="23"/>
      <c r="D12" s="23"/>
      <c r="E12" s="23"/>
      <c r="F12" s="23"/>
      <c r="G12" s="23"/>
      <c r="H12" s="23"/>
      <c r="I12" s="23"/>
      <c r="J12" s="23"/>
      <c r="K12" s="253">
        <f>K5-K10</f>
        <v>7196</v>
      </c>
      <c r="L12" s="202">
        <f>L5-L10</f>
        <v>8150</v>
      </c>
      <c r="M12" s="5"/>
      <c r="N12" s="4"/>
    </row>
    <row r="13" spans="1:14" ht="13.5" customHeight="1">
      <c r="A13" s="75"/>
      <c r="B13" s="4"/>
      <c r="C13" s="4"/>
      <c r="D13" s="4"/>
      <c r="E13" s="4"/>
      <c r="F13" s="4"/>
      <c r="G13" s="4"/>
      <c r="H13" s="4"/>
      <c r="I13" s="4"/>
      <c r="J13" s="4"/>
      <c r="K13" s="247"/>
      <c r="L13" s="106"/>
      <c r="M13" s="5"/>
      <c r="N13" s="4"/>
    </row>
    <row r="14" spans="1:13" ht="25.5" customHeight="1">
      <c r="A14" s="5" t="s">
        <v>20</v>
      </c>
      <c r="K14" s="300">
        <v>100</v>
      </c>
      <c r="L14" s="301">
        <v>100</v>
      </c>
      <c r="M14" s="5"/>
    </row>
    <row r="15" spans="1:13" ht="25.5" customHeight="1">
      <c r="A15" s="5" t="s">
        <v>21</v>
      </c>
      <c r="K15" s="300">
        <v>550</v>
      </c>
      <c r="L15" s="301">
        <v>533</v>
      </c>
      <c r="M15" s="5"/>
    </row>
    <row r="16" spans="1:13" ht="25.5" customHeight="1">
      <c r="A16" s="4" t="s">
        <v>22</v>
      </c>
      <c r="B16" s="4"/>
      <c r="C16" s="4"/>
      <c r="D16" s="4"/>
      <c r="E16" s="4"/>
      <c r="F16" s="4"/>
      <c r="G16" s="4"/>
      <c r="H16" s="4"/>
      <c r="I16" s="4"/>
      <c r="J16" s="4"/>
      <c r="K16" s="304">
        <v>3018</v>
      </c>
      <c r="L16" s="305">
        <v>3317</v>
      </c>
      <c r="M16" s="5"/>
    </row>
    <row r="17" spans="1:13" ht="25.5" customHeight="1">
      <c r="A17" s="20" t="s">
        <v>234</v>
      </c>
      <c r="B17" s="20"/>
      <c r="C17" s="20"/>
      <c r="D17" s="20"/>
      <c r="E17" s="20"/>
      <c r="F17" s="20"/>
      <c r="G17" s="20"/>
      <c r="H17" s="20"/>
      <c r="I17" s="20"/>
      <c r="J17" s="20"/>
      <c r="K17" s="302">
        <v>3528</v>
      </c>
      <c r="L17" s="303">
        <v>4200</v>
      </c>
      <c r="M17" s="5"/>
    </row>
    <row r="18" spans="1:13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304"/>
      <c r="L18" s="305"/>
      <c r="M18" s="5"/>
    </row>
    <row r="19" spans="1:13" ht="25.5" customHeight="1" thickBot="1">
      <c r="A19" s="23" t="s">
        <v>235</v>
      </c>
      <c r="B19" s="23"/>
      <c r="C19" s="23"/>
      <c r="D19" s="23"/>
      <c r="E19" s="23"/>
      <c r="F19" s="23"/>
      <c r="G19" s="23"/>
      <c r="H19" s="23"/>
      <c r="I19" s="23"/>
      <c r="J19" s="23"/>
      <c r="K19" s="306">
        <f>SUM(K14:K18)</f>
        <v>7196</v>
      </c>
      <c r="L19" s="307">
        <f>SUM(L14:L18)</f>
        <v>8150</v>
      </c>
      <c r="M19" s="5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304"/>
      <c r="L20" s="305"/>
      <c r="M20" s="5"/>
    </row>
    <row r="21" spans="1:14" ht="25.5" customHeight="1">
      <c r="A21" s="75"/>
      <c r="B21" s="4"/>
      <c r="C21" s="4"/>
      <c r="D21" s="4"/>
      <c r="E21" s="4"/>
      <c r="F21" s="4"/>
      <c r="G21" s="4"/>
      <c r="H21" s="4"/>
      <c r="I21" s="4"/>
      <c r="J21" s="4"/>
      <c r="K21" s="106"/>
      <c r="L21" s="230"/>
      <c r="M21" s="5"/>
      <c r="N21" s="4"/>
    </row>
    <row r="22" spans="1:14" ht="25.5" customHeight="1" thickBot="1">
      <c r="A22" s="95" t="s">
        <v>38</v>
      </c>
      <c r="B22" s="23"/>
      <c r="C22" s="23"/>
      <c r="D22" s="23"/>
      <c r="E22" s="23"/>
      <c r="F22" s="23"/>
      <c r="G22" s="23"/>
      <c r="H22" s="23"/>
      <c r="I22" s="23"/>
      <c r="J22" s="23"/>
      <c r="K22" s="286" t="s">
        <v>75</v>
      </c>
      <c r="L22" s="256" t="s">
        <v>43</v>
      </c>
      <c r="M22" s="5"/>
      <c r="N22" s="4"/>
    </row>
    <row r="23" spans="1:14" ht="25.5" customHeight="1">
      <c r="A23" s="5" t="s">
        <v>199</v>
      </c>
      <c r="K23" s="189">
        <v>-145</v>
      </c>
      <c r="L23" s="308">
        <v>-217</v>
      </c>
      <c r="M23" s="5"/>
      <c r="N23" s="4"/>
    </row>
    <row r="24" spans="1:14" ht="25.5" customHeight="1">
      <c r="A24" s="5" t="s">
        <v>7</v>
      </c>
      <c r="K24" s="189">
        <v>-330</v>
      </c>
      <c r="L24" s="308">
        <v>53</v>
      </c>
      <c r="M24" s="5"/>
      <c r="N24" s="4"/>
    </row>
    <row r="25" spans="1:14" ht="25.5" customHeight="1">
      <c r="A25" s="5" t="s">
        <v>6</v>
      </c>
      <c r="K25" s="189">
        <v>40</v>
      </c>
      <c r="L25" s="308">
        <v>42</v>
      </c>
      <c r="M25" s="5"/>
      <c r="N25" s="4"/>
    </row>
    <row r="26" spans="1:14" ht="25.5" customHeight="1">
      <c r="A26" s="20" t="s">
        <v>5</v>
      </c>
      <c r="B26" s="20"/>
      <c r="C26" s="20"/>
      <c r="D26" s="20"/>
      <c r="E26" s="20"/>
      <c r="F26" s="20"/>
      <c r="G26" s="20"/>
      <c r="H26" s="20"/>
      <c r="I26" s="20"/>
      <c r="J26" s="20"/>
      <c r="K26" s="309">
        <v>-519</v>
      </c>
      <c r="L26" s="310">
        <v>-504</v>
      </c>
      <c r="M26" s="5"/>
      <c r="N26" s="4"/>
    </row>
    <row r="27" spans="1:14" ht="25.5" customHeight="1">
      <c r="A27" s="79" t="s">
        <v>168</v>
      </c>
      <c r="B27" s="79"/>
      <c r="C27" s="79"/>
      <c r="D27" s="79"/>
      <c r="E27" s="79"/>
      <c r="F27" s="79"/>
      <c r="G27" s="79"/>
      <c r="H27" s="79"/>
      <c r="I27" s="79"/>
      <c r="J27" s="79"/>
      <c r="K27" s="311">
        <f>SUM(K23:K26)</f>
        <v>-954</v>
      </c>
      <c r="L27" s="312">
        <f>SUM(L23:L26)</f>
        <v>-626</v>
      </c>
      <c r="M27" s="5"/>
      <c r="N27" s="4"/>
    </row>
    <row r="28" spans="1:14" ht="25.5" customHeight="1">
      <c r="A28" s="20" t="s">
        <v>169</v>
      </c>
      <c r="B28" s="20"/>
      <c r="C28" s="20"/>
      <c r="D28" s="20"/>
      <c r="E28" s="20"/>
      <c r="F28" s="20"/>
      <c r="G28" s="20"/>
      <c r="H28" s="20"/>
      <c r="I28" s="20"/>
      <c r="J28" s="20"/>
      <c r="K28" s="309">
        <v>8150</v>
      </c>
      <c r="L28" s="310">
        <v>8776</v>
      </c>
      <c r="M28" s="5"/>
      <c r="N28" s="4"/>
    </row>
    <row r="29" spans="1:14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189"/>
      <c r="L29" s="308"/>
      <c r="M29" s="5"/>
      <c r="N29" s="4"/>
    </row>
    <row r="30" spans="1:14" ht="25.5" customHeight="1" thickBot="1">
      <c r="A30" s="23" t="s">
        <v>175</v>
      </c>
      <c r="B30" s="23"/>
      <c r="C30" s="23"/>
      <c r="D30" s="23"/>
      <c r="E30" s="23"/>
      <c r="F30" s="23"/>
      <c r="G30" s="23"/>
      <c r="H30" s="23"/>
      <c r="I30" s="23"/>
      <c r="J30" s="23"/>
      <c r="K30" s="313">
        <f>SUM(K27:K28)</f>
        <v>7196</v>
      </c>
      <c r="L30" s="314">
        <f>L27+L28</f>
        <v>8150</v>
      </c>
      <c r="M30" s="5"/>
      <c r="N30" s="4"/>
    </row>
    <row r="31" spans="1:14" ht="25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189"/>
      <c r="L31" s="308"/>
      <c r="M31" s="5"/>
      <c r="N31" s="4"/>
    </row>
    <row r="32" spans="1:14" ht="25.5" customHeight="1">
      <c r="A32" s="174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36"/>
      <c r="L32" s="232"/>
      <c r="M32" s="5"/>
      <c r="N32" s="4"/>
    </row>
    <row r="33" spans="1:14" ht="25.5" customHeight="1">
      <c r="A33" s="170" t="s">
        <v>115</v>
      </c>
      <c r="B33" s="170"/>
      <c r="C33" s="171"/>
      <c r="D33" s="171"/>
      <c r="E33" s="171"/>
      <c r="F33" s="171"/>
      <c r="G33" s="171"/>
      <c r="H33" s="171"/>
      <c r="I33" s="171"/>
      <c r="J33" s="171"/>
      <c r="K33" s="172"/>
      <c r="L33" s="315"/>
      <c r="M33" s="5"/>
      <c r="N33" s="4"/>
    </row>
    <row r="34" spans="1:14" ht="25.5" customHeight="1">
      <c r="A34" s="170"/>
      <c r="B34" s="170" t="s">
        <v>3</v>
      </c>
      <c r="C34" s="171"/>
      <c r="D34" s="171"/>
      <c r="E34" s="171"/>
      <c r="F34" s="171"/>
      <c r="G34" s="171"/>
      <c r="H34" s="171"/>
      <c r="I34" s="171"/>
      <c r="J34" s="171"/>
      <c r="K34" s="189">
        <v>2918</v>
      </c>
      <c r="L34" s="308">
        <v>3656</v>
      </c>
      <c r="M34" s="5"/>
      <c r="N34" s="4"/>
    </row>
    <row r="35" spans="1:14" ht="25.5" customHeight="1">
      <c r="A35" s="170"/>
      <c r="B35" s="170" t="s">
        <v>32</v>
      </c>
      <c r="C35" s="171"/>
      <c r="D35" s="171"/>
      <c r="E35" s="171"/>
      <c r="F35" s="171"/>
      <c r="G35" s="171"/>
      <c r="H35" s="171"/>
      <c r="I35" s="171"/>
      <c r="J35" s="171"/>
      <c r="K35" s="189">
        <v>382</v>
      </c>
      <c r="L35" s="308">
        <v>329</v>
      </c>
      <c r="M35" s="5"/>
      <c r="N35" s="4"/>
    </row>
    <row r="36" spans="1:14" ht="25.5" customHeight="1">
      <c r="A36" s="173"/>
      <c r="B36" s="173" t="s">
        <v>33</v>
      </c>
      <c r="C36" s="173"/>
      <c r="D36" s="173"/>
      <c r="E36" s="173"/>
      <c r="F36" s="173"/>
      <c r="G36" s="173"/>
      <c r="H36" s="173"/>
      <c r="I36" s="173"/>
      <c r="J36" s="173"/>
      <c r="K36" s="309">
        <v>369</v>
      </c>
      <c r="L36" s="310">
        <v>380</v>
      </c>
      <c r="M36" s="5"/>
      <c r="N36" s="4"/>
    </row>
    <row r="37" spans="1:14" ht="25.5" customHeight="1">
      <c r="A37" s="170"/>
      <c r="B37" s="170"/>
      <c r="C37" s="171"/>
      <c r="D37" s="171"/>
      <c r="E37" s="171"/>
      <c r="F37" s="171"/>
      <c r="G37" s="171"/>
      <c r="H37" s="171"/>
      <c r="I37" s="171"/>
      <c r="J37" s="171"/>
      <c r="K37" s="189">
        <f>SUM(K34:K36)</f>
        <v>3669</v>
      </c>
      <c r="L37" s="308">
        <f>SUM(L34:L36)</f>
        <v>4365</v>
      </c>
      <c r="M37" s="5"/>
      <c r="N37" s="4"/>
    </row>
    <row r="38" spans="1:14" ht="25.5" customHeight="1">
      <c r="A38" s="170" t="s">
        <v>49</v>
      </c>
      <c r="B38" s="170"/>
      <c r="C38" s="171"/>
      <c r="D38" s="171"/>
      <c r="E38" s="171"/>
      <c r="F38" s="171"/>
      <c r="G38" s="171"/>
      <c r="H38" s="171"/>
      <c r="I38" s="171"/>
      <c r="J38" s="171"/>
      <c r="K38" s="172">
        <v>2732</v>
      </c>
      <c r="L38" s="308">
        <v>2817</v>
      </c>
      <c r="M38" s="5"/>
      <c r="N38" s="4"/>
    </row>
    <row r="39" spans="1:14" ht="25.5" customHeight="1">
      <c r="A39" s="170" t="s">
        <v>1</v>
      </c>
      <c r="B39" s="170"/>
      <c r="C39" s="171"/>
      <c r="D39" s="171"/>
      <c r="E39" s="171"/>
      <c r="F39" s="171"/>
      <c r="G39" s="171"/>
      <c r="H39" s="171"/>
      <c r="I39" s="171"/>
      <c r="J39" s="171"/>
      <c r="K39" s="172">
        <v>1407</v>
      </c>
      <c r="L39" s="316">
        <v>1089</v>
      </c>
      <c r="M39" s="5"/>
      <c r="N39" s="4"/>
    </row>
    <row r="40" spans="1:14" ht="25.5" customHeight="1">
      <c r="A40" s="170" t="s">
        <v>34</v>
      </c>
      <c r="B40" s="170"/>
      <c r="C40" s="171"/>
      <c r="D40" s="171"/>
      <c r="E40" s="171"/>
      <c r="F40" s="171"/>
      <c r="G40" s="171"/>
      <c r="H40" s="171"/>
      <c r="I40" s="171"/>
      <c r="J40" s="171"/>
      <c r="K40" s="172">
        <v>108</v>
      </c>
      <c r="L40" s="308">
        <v>90</v>
      </c>
      <c r="M40" s="5"/>
      <c r="N40" s="4"/>
    </row>
    <row r="41" spans="1:14" ht="25.5" customHeight="1">
      <c r="A41" s="173" t="s">
        <v>116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90">
        <v>-720</v>
      </c>
      <c r="L41" s="310">
        <v>-211</v>
      </c>
      <c r="M41" s="5"/>
      <c r="N41" s="4"/>
    </row>
    <row r="42" spans="1:14" ht="11.2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2"/>
      <c r="L42" s="308"/>
      <c r="M42" s="5"/>
      <c r="N42" s="4"/>
    </row>
    <row r="43" spans="1:14" ht="25.5" customHeight="1" thickBot="1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7">
        <f>SUM(K37:K41)</f>
        <v>7196</v>
      </c>
      <c r="L43" s="314">
        <f>SUM(L37:L41)</f>
        <v>8150</v>
      </c>
      <c r="M43" s="5"/>
      <c r="N43" s="4"/>
    </row>
    <row r="44" spans="1:14" ht="25.5" customHeight="1">
      <c r="A44" s="75"/>
      <c r="B44" s="4"/>
      <c r="C44" s="4"/>
      <c r="D44" s="4"/>
      <c r="E44" s="4"/>
      <c r="F44" s="4"/>
      <c r="G44" s="4"/>
      <c r="H44" s="4"/>
      <c r="I44" s="4"/>
      <c r="J44" s="4"/>
      <c r="K44" s="106"/>
      <c r="L44" s="230"/>
      <c r="M44" s="5"/>
      <c r="N44" s="4"/>
    </row>
    <row r="45" spans="1:14" ht="25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50"/>
      <c r="K45" s="257"/>
      <c r="L45" s="251"/>
      <c r="M45" s="5"/>
      <c r="N45" s="4"/>
    </row>
    <row r="46" spans="1:13" ht="25.5" customHeight="1">
      <c r="A46" s="34"/>
      <c r="J46" s="50"/>
      <c r="K46" s="257"/>
      <c r="M46" s="5"/>
    </row>
    <row r="47" spans="1:13" ht="25.5" customHeight="1">
      <c r="A47" s="34"/>
      <c r="I47" s="50"/>
      <c r="J47" s="50"/>
      <c r="K47" s="317"/>
      <c r="M47" s="5"/>
    </row>
    <row r="48" spans="1:13" ht="25.5" customHeight="1">
      <c r="A48" s="101"/>
      <c r="I48" s="50"/>
      <c r="J48" s="50"/>
      <c r="K48" s="317"/>
      <c r="M48" s="5"/>
    </row>
    <row r="49" spans="9:14" ht="25.5" customHeight="1">
      <c r="I49" s="50"/>
      <c r="J49" s="50"/>
      <c r="K49" s="317"/>
      <c r="M49" s="71"/>
      <c r="N49" s="109"/>
    </row>
    <row r="50" spans="9:14" ht="25.5" customHeight="1">
      <c r="I50" s="50"/>
      <c r="J50" s="50"/>
      <c r="K50" s="317"/>
      <c r="M50" s="71"/>
      <c r="N50" s="109"/>
    </row>
    <row r="51" spans="9:14" ht="25.5" customHeight="1">
      <c r="I51" s="50"/>
      <c r="J51" s="50"/>
      <c r="K51" s="317"/>
      <c r="M51" s="71"/>
      <c r="N51" s="109"/>
    </row>
    <row r="52" spans="9:14" ht="25.5" customHeight="1">
      <c r="I52" s="50"/>
      <c r="J52" s="50"/>
      <c r="K52" s="317"/>
      <c r="M52" s="71"/>
      <c r="N52" s="109"/>
    </row>
    <row r="53" spans="1:14" ht="25.5" customHeight="1">
      <c r="A53" s="101"/>
      <c r="I53" s="50"/>
      <c r="J53" s="50"/>
      <c r="K53" s="317"/>
      <c r="M53" s="71"/>
      <c r="N53" s="109"/>
    </row>
    <row r="54" spans="1:14" ht="25.5" customHeight="1">
      <c r="A54" s="101"/>
      <c r="I54" s="50"/>
      <c r="J54" s="50"/>
      <c r="K54" s="317"/>
      <c r="M54" s="71"/>
      <c r="N54" s="109"/>
    </row>
    <row r="55" spans="4:14" ht="25.5" customHeight="1">
      <c r="D55" s="49"/>
      <c r="I55" s="50"/>
      <c r="J55" s="50"/>
      <c r="K55" s="317"/>
      <c r="M55" s="71"/>
      <c r="N55" s="109"/>
    </row>
    <row r="56" spans="1:14" ht="25.5" customHeight="1">
      <c r="A56" s="101"/>
      <c r="I56" s="50"/>
      <c r="J56" s="50"/>
      <c r="K56" s="317"/>
      <c r="M56" s="71"/>
      <c r="N56" s="109"/>
    </row>
    <row r="57" spans="1:14" ht="25.5" customHeight="1">
      <c r="A57" s="110"/>
      <c r="I57" s="50"/>
      <c r="J57" s="50"/>
      <c r="K57" s="317"/>
      <c r="M57" s="71"/>
      <c r="N57" s="109"/>
    </row>
    <row r="58" spans="8:15" ht="25.5" customHeight="1">
      <c r="H58" s="102"/>
      <c r="I58" s="102"/>
      <c r="J58" s="50"/>
      <c r="L58" s="263"/>
      <c r="M58" s="68"/>
      <c r="N58" s="71"/>
      <c r="O58" s="109"/>
    </row>
    <row r="59" spans="12:15" ht="25.5" customHeight="1">
      <c r="L59" s="263"/>
      <c r="M59" s="68"/>
      <c r="N59" s="71"/>
      <c r="O59" s="109"/>
    </row>
    <row r="60" spans="12:14" ht="25.5" customHeight="1">
      <c r="L60" s="251"/>
      <c r="M60" s="5"/>
      <c r="N60" s="4"/>
    </row>
    <row r="61" spans="12:14" ht="25.5" customHeight="1">
      <c r="L61" s="251"/>
      <c r="M61" s="5"/>
      <c r="N61" s="4"/>
    </row>
    <row r="62" spans="12:14" ht="25.5" customHeight="1">
      <c r="L62" s="251"/>
      <c r="M62" s="5"/>
      <c r="N62" s="4"/>
    </row>
    <row r="63" spans="12:14" ht="25.5" customHeight="1">
      <c r="L63" s="251"/>
      <c r="M63" s="5"/>
      <c r="N63" s="4"/>
    </row>
    <row r="64" spans="12:14" ht="25.5" customHeight="1">
      <c r="L64" s="251"/>
      <c r="M64" s="5"/>
      <c r="N64" s="4"/>
    </row>
  </sheetData>
  <printOptions/>
  <pageMargins left="0.75" right="0.75" top="1" bottom="1" header="0.5" footer="0.5"/>
  <pageSetup fitToHeight="1" fitToWidth="1" horizontalDpi="600" verticalDpi="600" orientation="portrait" paperSize="9" scale="67" r:id="rId1"/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4.77734375" style="5" customWidth="1"/>
    <col min="2" max="10" width="8.88671875" style="5" customWidth="1"/>
    <col min="11" max="12" width="14.21484375" style="5" customWidth="1"/>
    <col min="13" max="16384" width="8.88671875" style="5" customWidth="1"/>
  </cols>
  <sheetData>
    <row r="1" ht="25.5" customHeight="1">
      <c r="A1" s="41" t="s">
        <v>57</v>
      </c>
    </row>
    <row r="3" ht="25.5" customHeight="1">
      <c r="A3" s="8" t="s">
        <v>137</v>
      </c>
    </row>
    <row r="5" ht="25.5" customHeight="1">
      <c r="A5" s="5" t="s">
        <v>178</v>
      </c>
    </row>
    <row r="6" ht="25.5" customHeight="1">
      <c r="A6" s="5" t="s">
        <v>185</v>
      </c>
    </row>
    <row r="7" ht="10.5" customHeight="1"/>
    <row r="8" ht="25.5" customHeight="1">
      <c r="A8" s="5" t="s">
        <v>277</v>
      </c>
    </row>
    <row r="9" ht="25.5" customHeight="1">
      <c r="A9" s="5" t="s">
        <v>278</v>
      </c>
    </row>
    <row r="10" ht="25.5" customHeight="1">
      <c r="A10" s="5" t="s">
        <v>279</v>
      </c>
    </row>
    <row r="11" ht="25.5" customHeight="1">
      <c r="A11" s="5" t="s">
        <v>280</v>
      </c>
    </row>
    <row r="12" ht="25.5" customHeight="1">
      <c r="A12" s="5" t="s">
        <v>281</v>
      </c>
    </row>
    <row r="13" ht="11.25" customHeight="1"/>
    <row r="14" ht="25.5" customHeight="1">
      <c r="A14" s="5" t="s">
        <v>274</v>
      </c>
    </row>
    <row r="15" ht="25.5" customHeight="1">
      <c r="A15" s="5" t="s">
        <v>275</v>
      </c>
    </row>
    <row r="16" ht="25.5" customHeight="1">
      <c r="A16" s="5" t="s">
        <v>276</v>
      </c>
    </row>
    <row r="17" ht="11.25" customHeight="1"/>
    <row r="18" ht="11.25" customHeight="1">
      <c r="M18" s="188"/>
    </row>
    <row r="19" spans="1:12" ht="25.5" customHeight="1">
      <c r="A19" s="5" t="s">
        <v>123</v>
      </c>
      <c r="K19" s="164"/>
      <c r="L19" s="43"/>
    </row>
    <row r="20" spans="11:12" ht="16.5" customHeight="1">
      <c r="K20" s="226">
        <v>2002</v>
      </c>
      <c r="L20" s="227">
        <v>2001</v>
      </c>
    </row>
    <row r="21" spans="1:12" ht="25.5" customHeight="1">
      <c r="A21" s="34" t="s">
        <v>45</v>
      </c>
      <c r="K21" s="43"/>
      <c r="L21" s="43"/>
    </row>
    <row r="22" spans="1:12" ht="25.5" customHeight="1">
      <c r="A22" s="5" t="s">
        <v>124</v>
      </c>
      <c r="K22" s="43"/>
      <c r="L22" s="43"/>
    </row>
    <row r="23" spans="2:12" ht="25.5" customHeight="1">
      <c r="B23" s="5" t="s">
        <v>87</v>
      </c>
      <c r="K23" s="220">
        <v>0.07</v>
      </c>
      <c r="L23" s="213">
        <v>0.075</v>
      </c>
    </row>
    <row r="24" spans="2:12" ht="25.5" customHeight="1">
      <c r="B24" s="5" t="s">
        <v>88</v>
      </c>
      <c r="K24" s="165" t="s">
        <v>345</v>
      </c>
      <c r="L24" s="45" t="s">
        <v>89</v>
      </c>
    </row>
    <row r="25" spans="2:12" ht="25.5" customHeight="1">
      <c r="B25" s="5" t="s">
        <v>90</v>
      </c>
      <c r="K25" s="221">
        <v>0.0675</v>
      </c>
      <c r="L25" s="213">
        <v>0.075</v>
      </c>
    </row>
    <row r="26" spans="2:12" ht="25.5" customHeight="1">
      <c r="B26" s="5" t="s">
        <v>91</v>
      </c>
      <c r="K26" s="220">
        <v>0.045</v>
      </c>
      <c r="L26" s="213">
        <v>0.05</v>
      </c>
    </row>
    <row r="27" spans="2:12" ht="25.5" customHeight="1">
      <c r="B27" s="5" t="s">
        <v>92</v>
      </c>
      <c r="K27" s="220">
        <v>0.055</v>
      </c>
      <c r="L27" s="213">
        <v>0.06</v>
      </c>
    </row>
    <row r="28" spans="2:12" ht="25.5" customHeight="1">
      <c r="B28" s="5" t="s">
        <v>93</v>
      </c>
      <c r="K28" s="165"/>
      <c r="L28" s="45"/>
    </row>
    <row r="29" spans="2:12" ht="25.5" customHeight="1">
      <c r="B29" s="5" t="s">
        <v>155</v>
      </c>
      <c r="K29" s="220">
        <v>0.066</v>
      </c>
      <c r="L29" s="213">
        <v>0.071</v>
      </c>
    </row>
    <row r="30" spans="2:12" ht="25.5" customHeight="1">
      <c r="B30" s="5" t="s">
        <v>94</v>
      </c>
      <c r="K30" s="220">
        <v>0.025</v>
      </c>
      <c r="L30" s="213">
        <v>0.026</v>
      </c>
    </row>
    <row r="31" spans="1:12" ht="25.5" customHeight="1">
      <c r="A31" s="5" t="s">
        <v>125</v>
      </c>
      <c r="K31" s="165"/>
      <c r="L31" s="213"/>
    </row>
    <row r="32" spans="2:12" ht="25.5" customHeight="1">
      <c r="B32" s="5" t="s">
        <v>95</v>
      </c>
      <c r="K32" s="220">
        <v>0.066</v>
      </c>
      <c r="L32" s="213">
        <v>0.071</v>
      </c>
    </row>
    <row r="33" spans="2:12" ht="25.5" customHeight="1">
      <c r="B33" s="5" t="s">
        <v>96</v>
      </c>
      <c r="K33" s="220">
        <v>0.057</v>
      </c>
      <c r="L33" s="213">
        <v>0.063</v>
      </c>
    </row>
    <row r="34" spans="1:12" ht="25.5" customHeight="1">
      <c r="A34" s="5" t="s">
        <v>226</v>
      </c>
      <c r="K34" s="220">
        <v>0.026</v>
      </c>
      <c r="L34" s="213">
        <v>0.026</v>
      </c>
    </row>
    <row r="35" spans="1:12" ht="25.5" customHeight="1">
      <c r="A35" s="5" t="s">
        <v>97</v>
      </c>
      <c r="K35" s="220">
        <v>0.071</v>
      </c>
      <c r="L35" s="213">
        <v>0.077</v>
      </c>
    </row>
    <row r="36" spans="11:12" ht="15" customHeight="1">
      <c r="K36" s="165"/>
      <c r="L36" s="213"/>
    </row>
    <row r="37" spans="1:12" ht="25.5" customHeight="1">
      <c r="A37" s="34" t="s">
        <v>34</v>
      </c>
      <c r="K37" s="43"/>
      <c r="L37" s="45"/>
    </row>
    <row r="38" spans="1:12" ht="25.5" customHeight="1">
      <c r="A38" s="5" t="s">
        <v>97</v>
      </c>
      <c r="K38" s="220">
        <v>0.071</v>
      </c>
      <c r="L38" s="213">
        <v>0.077</v>
      </c>
    </row>
    <row r="39" spans="11:12" ht="15" customHeight="1">
      <c r="K39" s="165"/>
      <c r="L39" s="213"/>
    </row>
    <row r="40" spans="1:12" ht="25.5" customHeight="1">
      <c r="A40" s="34" t="s">
        <v>126</v>
      </c>
      <c r="K40" s="165"/>
      <c r="L40" s="45"/>
    </row>
    <row r="41" spans="1:12" ht="25.5" customHeight="1">
      <c r="A41" s="5" t="s">
        <v>98</v>
      </c>
      <c r="K41" s="221">
        <v>0.0175</v>
      </c>
      <c r="L41" s="214">
        <v>0.0175</v>
      </c>
    </row>
    <row r="42" spans="1:12" ht="25.5" customHeight="1">
      <c r="A42" s="5" t="s">
        <v>225</v>
      </c>
      <c r="K42" s="220">
        <v>0.039</v>
      </c>
      <c r="L42" s="213">
        <v>0.051</v>
      </c>
    </row>
    <row r="43" spans="1:12" ht="25.5" customHeight="1">
      <c r="A43" s="5" t="s">
        <v>226</v>
      </c>
      <c r="K43" s="220">
        <v>0.031</v>
      </c>
      <c r="L43" s="213">
        <v>0.026</v>
      </c>
    </row>
    <row r="44" spans="1:12" ht="25.5" customHeight="1">
      <c r="A44" s="5" t="s">
        <v>97</v>
      </c>
      <c r="K44" s="220">
        <v>0.07</v>
      </c>
      <c r="L44" s="213">
        <v>0.077</v>
      </c>
    </row>
    <row r="45" spans="11:12" ht="15" customHeight="1">
      <c r="K45" s="165"/>
      <c r="L45" s="45"/>
    </row>
    <row r="46" spans="1:12" ht="25.5" customHeight="1">
      <c r="A46" s="34" t="s">
        <v>99</v>
      </c>
      <c r="K46" s="165"/>
      <c r="L46" s="45"/>
    </row>
    <row r="47" spans="1:12" ht="25.5" customHeight="1">
      <c r="A47" s="5" t="s">
        <v>127</v>
      </c>
      <c r="K47" s="220">
        <v>0.071</v>
      </c>
      <c r="L47" s="213">
        <v>0.073</v>
      </c>
    </row>
    <row r="48" spans="1:12" ht="25.5" customHeight="1">
      <c r="A48" s="5" t="s">
        <v>100</v>
      </c>
      <c r="K48" s="220">
        <v>0.03</v>
      </c>
      <c r="L48" s="213">
        <v>0.03</v>
      </c>
    </row>
    <row r="49" spans="1:12" ht="25.5" customHeight="1">
      <c r="A49" s="5" t="s">
        <v>101</v>
      </c>
      <c r="K49" s="220">
        <v>0.096</v>
      </c>
      <c r="L49" s="213">
        <v>0.101</v>
      </c>
    </row>
    <row r="50" ht="15" customHeight="1">
      <c r="A50" s="46"/>
    </row>
    <row r="51" ht="25.5" customHeight="1">
      <c r="A51" s="5" t="s">
        <v>143</v>
      </c>
    </row>
    <row r="52" ht="25.5" customHeight="1">
      <c r="A52" s="5" t="s">
        <v>170</v>
      </c>
    </row>
    <row r="54" ht="25.5" customHeight="1">
      <c r="A54" s="42"/>
    </row>
    <row r="55" spans="11:12" ht="25.5" customHeight="1">
      <c r="K55" s="166"/>
      <c r="L55" s="4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3.99609375" style="0" customWidth="1"/>
    <col min="7" max="11" width="12.77734375" style="0" customWidth="1"/>
    <col min="12" max="12" width="13.99609375" style="0" bestFit="1" customWidth="1"/>
  </cols>
  <sheetData>
    <row r="1" ht="25.5" customHeight="1">
      <c r="A1" s="41" t="s">
        <v>57</v>
      </c>
    </row>
    <row r="3" spans="1:15" s="5" customFormat="1" ht="25.5" customHeight="1">
      <c r="A3" s="8" t="s">
        <v>171</v>
      </c>
      <c r="M3" s="50"/>
      <c r="N3" s="50"/>
      <c r="O3" s="107"/>
    </row>
    <row r="4" spans="1:14" s="5" customFormat="1" ht="25.5" customHeight="1">
      <c r="A4" s="34"/>
      <c r="L4" s="50"/>
      <c r="M4" s="50"/>
      <c r="N4" s="107"/>
    </row>
    <row r="5" spans="1:14" s="5" customFormat="1" ht="25.5" customHeight="1">
      <c r="A5" s="101" t="s">
        <v>74</v>
      </c>
      <c r="B5" s="175" t="s">
        <v>283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50"/>
      <c r="N5" s="107"/>
    </row>
    <row r="6" spans="2:18" s="5" customFormat="1" ht="25.5" customHeight="1">
      <c r="B6" s="175" t="s">
        <v>284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50"/>
      <c r="N6" s="107"/>
      <c r="O6" s="108"/>
      <c r="P6" s="68"/>
      <c r="Q6" s="71"/>
      <c r="R6" s="109"/>
    </row>
    <row r="7" spans="2:18" s="5" customFormat="1" ht="25.5" customHeight="1">
      <c r="B7" s="161" t="s">
        <v>179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50"/>
      <c r="N7" s="107"/>
      <c r="O7" s="108"/>
      <c r="P7" s="68"/>
      <c r="Q7" s="71"/>
      <c r="R7" s="109"/>
    </row>
    <row r="8" spans="2:18" s="5" customFormat="1" ht="25.5" customHeight="1"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50"/>
      <c r="N8" s="107"/>
      <c r="O8" s="108"/>
      <c r="P8" s="68"/>
      <c r="Q8" s="71"/>
      <c r="R8" s="109"/>
    </row>
    <row r="9" spans="1:17" s="5" customFormat="1" ht="25.5" customHeight="1">
      <c r="A9" s="101" t="s">
        <v>117</v>
      </c>
      <c r="B9" s="175" t="s">
        <v>285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P9" s="49"/>
      <c r="Q9" s="4"/>
    </row>
    <row r="10" spans="1:17" s="5" customFormat="1" ht="25.5" customHeight="1">
      <c r="A10" s="101"/>
      <c r="B10" s="175" t="s">
        <v>286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P10" s="49"/>
      <c r="Q10" s="4"/>
    </row>
    <row r="11" spans="1:17" s="5" customFormat="1" ht="25.5" customHeight="1">
      <c r="A11" s="101"/>
      <c r="B11" s="175" t="s">
        <v>287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P11" s="49"/>
      <c r="Q11" s="4"/>
    </row>
    <row r="12" spans="1:17" s="5" customFormat="1" ht="25.5" customHeight="1">
      <c r="A12" s="27"/>
      <c r="B12" s="175" t="s">
        <v>322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P12" s="49"/>
      <c r="Q12" s="4"/>
    </row>
    <row r="13" spans="1:17" s="5" customFormat="1" ht="25.5" customHeight="1">
      <c r="A13" s="27"/>
      <c r="B13" s="175" t="s">
        <v>323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P13" s="49"/>
      <c r="Q13" s="4"/>
    </row>
    <row r="14" spans="1:17" s="5" customFormat="1" ht="25.5" customHeight="1">
      <c r="A14" s="27"/>
      <c r="B14" s="175" t="s">
        <v>324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P14" s="49"/>
      <c r="Q14" s="4"/>
    </row>
    <row r="15" spans="1:17" s="5" customFormat="1" ht="25.5" customHeight="1">
      <c r="A15" s="27"/>
      <c r="B15" s="161" t="s">
        <v>325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75"/>
      <c r="P15" s="49"/>
      <c r="Q15" s="4"/>
    </row>
    <row r="16" spans="2:18" s="5" customFormat="1" ht="25.5" customHeight="1">
      <c r="B16" s="175"/>
      <c r="C16" s="175"/>
      <c r="D16" s="176"/>
      <c r="E16" s="176"/>
      <c r="F16" s="176"/>
      <c r="G16" s="175"/>
      <c r="H16" s="175"/>
      <c r="I16" s="175"/>
      <c r="J16" s="175"/>
      <c r="K16" s="175"/>
      <c r="L16" s="187"/>
      <c r="M16" s="50"/>
      <c r="N16" s="107"/>
      <c r="O16" s="108"/>
      <c r="P16" s="68"/>
      <c r="Q16" s="71"/>
      <c r="R16" s="109"/>
    </row>
    <row r="17" spans="1:18" s="5" customFormat="1" ht="25.5" customHeight="1">
      <c r="A17" s="101" t="s">
        <v>118</v>
      </c>
      <c r="B17" s="175" t="s">
        <v>289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50"/>
      <c r="N17" s="107"/>
      <c r="O17" s="108"/>
      <c r="P17" s="68"/>
      <c r="Q17" s="71"/>
      <c r="R17" s="109"/>
    </row>
    <row r="18" spans="1:18" s="5" customFormat="1" ht="25.5" customHeight="1">
      <c r="A18" s="110"/>
      <c r="B18" s="175" t="s">
        <v>326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50"/>
      <c r="N18" s="107"/>
      <c r="O18" s="108"/>
      <c r="P18" s="68"/>
      <c r="Q18" s="71"/>
      <c r="R18" s="109"/>
    </row>
    <row r="19" spans="2:19" s="5" customFormat="1" ht="25.5" customHeight="1">
      <c r="B19" s="175" t="s">
        <v>290</v>
      </c>
      <c r="C19" s="175"/>
      <c r="D19" s="175"/>
      <c r="E19" s="175"/>
      <c r="F19" s="175"/>
      <c r="G19" s="175"/>
      <c r="H19" s="175"/>
      <c r="I19" s="175"/>
      <c r="J19" s="175"/>
      <c r="K19" s="177"/>
      <c r="L19" s="177"/>
      <c r="M19" s="50"/>
      <c r="O19" s="103"/>
      <c r="P19" s="108"/>
      <c r="Q19" s="68"/>
      <c r="R19" s="71"/>
      <c r="S19" s="109"/>
    </row>
    <row r="20" spans="2:12" ht="25.5" customHeight="1"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9" s="5" customFormat="1" ht="25.5" customHeight="1">
      <c r="A21" s="101" t="s">
        <v>119</v>
      </c>
      <c r="B21" s="175" t="s">
        <v>288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N21" s="188"/>
      <c r="Q21" s="75"/>
      <c r="S21" s="4"/>
    </row>
    <row r="22" spans="2:19" s="5" customFormat="1" ht="25.5" customHeight="1">
      <c r="B22" s="175" t="s">
        <v>291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Q22" s="75"/>
      <c r="S22" s="4"/>
    </row>
    <row r="23" spans="2:19" s="5" customFormat="1" ht="25.5" customHeight="1">
      <c r="B23" s="175" t="s">
        <v>292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Q23" s="75"/>
      <c r="S23" s="4"/>
    </row>
    <row r="24" s="5" customFormat="1" ht="25.5" customHeight="1"/>
    <row r="25" spans="1:17" s="5" customFormat="1" ht="25.5" customHeight="1">
      <c r="A25" s="111" t="s">
        <v>120</v>
      </c>
      <c r="B25" s="5" t="s">
        <v>346</v>
      </c>
      <c r="P25" s="49"/>
      <c r="Q25" s="4"/>
    </row>
    <row r="26" spans="1:17" s="5" customFormat="1" ht="25.5" customHeight="1">
      <c r="A26" s="27"/>
      <c r="B26" s="5" t="s">
        <v>293</v>
      </c>
      <c r="P26" s="49"/>
      <c r="Q26" s="4"/>
    </row>
    <row r="27" spans="1:17" s="5" customFormat="1" ht="25.5" customHeight="1">
      <c r="A27" s="27"/>
      <c r="B27" s="5" t="s">
        <v>347</v>
      </c>
      <c r="P27" s="49"/>
      <c r="Q27" s="4"/>
    </row>
    <row r="28" spans="1:17" s="5" customFormat="1" ht="25.5" customHeight="1">
      <c r="A28" s="27"/>
      <c r="B28" s="5" t="s">
        <v>294</v>
      </c>
      <c r="P28" s="49"/>
      <c r="Q28" s="4"/>
    </row>
    <row r="49" spans="10:11" ht="25.5" customHeight="1">
      <c r="J49" s="320"/>
      <c r="K49" s="32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6"/>
  <sheetViews>
    <sheetView showGridLines="0" zoomScale="75" zoomScaleNormal="7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19.21484375" style="11" customWidth="1"/>
    <col min="5" max="7" width="8.3359375" style="11" customWidth="1"/>
    <col min="8" max="8" width="7.88671875" style="11" bestFit="1" customWidth="1"/>
    <col min="9" max="9" width="8.3359375" style="11" customWidth="1"/>
    <col min="10" max="10" width="9.5546875" style="11" customWidth="1"/>
    <col min="11" max="11" width="12.99609375" style="243" customWidth="1"/>
    <col min="12" max="12" width="13.21484375" style="185" customWidth="1"/>
    <col min="13" max="16384" width="8.88671875" style="5" customWidth="1"/>
  </cols>
  <sheetData>
    <row r="1" spans="1:12" s="2" customFormat="1" ht="25.5" customHeight="1">
      <c r="A1" s="112" t="s">
        <v>51</v>
      </c>
      <c r="H1" s="6"/>
      <c r="K1" s="321"/>
      <c r="L1" s="321"/>
    </row>
    <row r="2" spans="1:12" s="2" customFormat="1" ht="25.5" customHeight="1">
      <c r="A2" s="112"/>
      <c r="H2" s="6"/>
      <c r="K2" s="257"/>
      <c r="L2" s="321"/>
    </row>
    <row r="3" spans="1:13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L3" s="249"/>
      <c r="M3" s="45"/>
    </row>
    <row r="4" spans="1:12" ht="25.5" customHeight="1" thickBot="1">
      <c r="A4" s="130" t="s">
        <v>46</v>
      </c>
      <c r="B4" s="7"/>
      <c r="C4" s="7"/>
      <c r="D4" s="7"/>
      <c r="E4" s="7"/>
      <c r="F4" s="7"/>
      <c r="G4" s="7"/>
      <c r="H4" s="7"/>
      <c r="I4" s="7"/>
      <c r="J4" s="7"/>
      <c r="K4" s="259" t="s">
        <v>75</v>
      </c>
      <c r="L4" s="322" t="s">
        <v>43</v>
      </c>
    </row>
    <row r="5" spans="1:12" ht="25.5" customHeight="1">
      <c r="A5" s="113" t="s">
        <v>320</v>
      </c>
      <c r="B5" s="99"/>
      <c r="C5" s="99"/>
      <c r="D5" s="99"/>
      <c r="E5" s="99"/>
      <c r="F5" s="99"/>
      <c r="G5" s="99"/>
      <c r="H5" s="99"/>
      <c r="I5" s="99"/>
      <c r="J5" s="99"/>
      <c r="K5" s="263"/>
      <c r="L5" s="246"/>
    </row>
    <row r="6" spans="1:12" ht="25.5" customHeight="1">
      <c r="A6" s="351"/>
      <c r="B6" s="99" t="s">
        <v>327</v>
      </c>
      <c r="C6" s="99"/>
      <c r="D6" s="99"/>
      <c r="E6" s="99"/>
      <c r="F6" s="99"/>
      <c r="G6" s="99"/>
      <c r="H6" s="99"/>
      <c r="I6" s="99"/>
      <c r="J6" s="99"/>
      <c r="K6" s="263">
        <v>16669</v>
      </c>
      <c r="L6" s="246">
        <v>15196</v>
      </c>
    </row>
    <row r="7" spans="1:12" ht="25.5" customHeight="1">
      <c r="A7" s="351"/>
      <c r="B7" s="99" t="s">
        <v>227</v>
      </c>
      <c r="C7" s="99"/>
      <c r="D7" s="99"/>
      <c r="E7" s="99"/>
      <c r="F7" s="99"/>
      <c r="G7" s="99"/>
      <c r="H7" s="99"/>
      <c r="I7" s="99"/>
      <c r="J7" s="99"/>
      <c r="K7" s="263">
        <v>14818</v>
      </c>
      <c r="L7" s="246">
        <v>10067</v>
      </c>
    </row>
    <row r="8" spans="1:12" ht="25.5" customHeight="1">
      <c r="A8" s="352"/>
      <c r="B8" s="114" t="s">
        <v>328</v>
      </c>
      <c r="C8" s="114"/>
      <c r="D8" s="114"/>
      <c r="E8" s="114"/>
      <c r="F8" s="114"/>
      <c r="G8" s="114"/>
      <c r="H8" s="114"/>
      <c r="I8" s="114"/>
      <c r="J8" s="114"/>
      <c r="K8" s="298">
        <v>329</v>
      </c>
      <c r="L8" s="299">
        <v>390</v>
      </c>
    </row>
    <row r="9" spans="1:12" ht="12.75" customHeight="1">
      <c r="A9" s="351"/>
      <c r="B9" s="99"/>
      <c r="C9" s="99"/>
      <c r="D9" s="99"/>
      <c r="E9" s="99"/>
      <c r="F9" s="99"/>
      <c r="G9" s="99"/>
      <c r="H9" s="99"/>
      <c r="I9" s="99"/>
      <c r="J9" s="99"/>
      <c r="K9" s="263"/>
      <c r="L9" s="246"/>
    </row>
    <row r="10" spans="1:12" ht="25.5" customHeight="1" thickBot="1">
      <c r="A10" s="130"/>
      <c r="B10" s="7"/>
      <c r="C10" s="7"/>
      <c r="D10" s="7"/>
      <c r="E10" s="7"/>
      <c r="F10" s="7"/>
      <c r="G10" s="7"/>
      <c r="H10" s="7"/>
      <c r="I10" s="7"/>
      <c r="J10" s="7"/>
      <c r="K10" s="259">
        <f>SUM(K6:K8)</f>
        <v>31816</v>
      </c>
      <c r="L10" s="322">
        <f>SUM(L6:L8)</f>
        <v>25653</v>
      </c>
    </row>
    <row r="11" spans="1:12" ht="12.75" customHeight="1">
      <c r="A11" s="351"/>
      <c r="B11" s="99"/>
      <c r="C11" s="99"/>
      <c r="D11" s="99"/>
      <c r="E11" s="99"/>
      <c r="F11" s="99"/>
      <c r="G11" s="99"/>
      <c r="H11" s="99"/>
      <c r="I11" s="99"/>
      <c r="J11" s="99"/>
      <c r="K11" s="263"/>
      <c r="L11" s="246"/>
    </row>
    <row r="12" spans="1:12" ht="25.5" customHeight="1">
      <c r="A12" s="113" t="s">
        <v>128</v>
      </c>
      <c r="B12" s="99"/>
      <c r="C12" s="99"/>
      <c r="D12" s="99"/>
      <c r="E12" s="99"/>
      <c r="F12" s="99"/>
      <c r="G12" s="99"/>
      <c r="H12" s="99"/>
      <c r="I12" s="99"/>
      <c r="J12" s="99"/>
      <c r="K12" s="263"/>
      <c r="L12" s="246"/>
    </row>
    <row r="13" spans="1:12" ht="25.5" customHeight="1">
      <c r="A13" s="113"/>
      <c r="B13" s="99" t="s">
        <v>102</v>
      </c>
      <c r="C13" s="99"/>
      <c r="D13" s="99"/>
      <c r="E13" s="99"/>
      <c r="F13" s="99"/>
      <c r="G13" s="99"/>
      <c r="H13" s="99"/>
      <c r="I13" s="99"/>
      <c r="J13" s="99"/>
      <c r="K13" s="263">
        <v>432</v>
      </c>
      <c r="L13" s="246">
        <v>550</v>
      </c>
    </row>
    <row r="14" spans="1:12" ht="25.5" customHeight="1">
      <c r="A14" s="85"/>
      <c r="B14" s="114" t="s">
        <v>106</v>
      </c>
      <c r="C14" s="114"/>
      <c r="D14" s="114"/>
      <c r="E14" s="114"/>
      <c r="F14" s="114"/>
      <c r="G14" s="114"/>
      <c r="H14" s="114"/>
      <c r="I14" s="114"/>
      <c r="J14" s="114"/>
      <c r="K14" s="236" t="s">
        <v>107</v>
      </c>
      <c r="L14" s="299">
        <v>72</v>
      </c>
    </row>
    <row r="15" spans="1:12" ht="25.5" customHeight="1">
      <c r="A15" s="113"/>
      <c r="B15" s="99"/>
      <c r="C15" s="99"/>
      <c r="D15" s="99"/>
      <c r="E15" s="99"/>
      <c r="F15" s="99"/>
      <c r="G15" s="99"/>
      <c r="H15" s="99"/>
      <c r="I15" s="99"/>
      <c r="J15" s="99"/>
      <c r="K15" s="263">
        <f>SUM(K13:K14)</f>
        <v>432</v>
      </c>
      <c r="L15" s="246">
        <f>SUM(L13:L14)</f>
        <v>622</v>
      </c>
    </row>
    <row r="16" spans="1:12" ht="25.5" customHeight="1">
      <c r="A16" s="99" t="s">
        <v>25</v>
      </c>
      <c r="B16" s="99"/>
      <c r="C16" s="99"/>
      <c r="D16" s="99"/>
      <c r="E16" s="99"/>
      <c r="F16" s="99"/>
      <c r="G16" s="99"/>
      <c r="H16" s="99"/>
      <c r="I16" s="99"/>
      <c r="J16" s="99"/>
      <c r="K16" s="323">
        <v>-98</v>
      </c>
      <c r="L16" s="246">
        <v>-95</v>
      </c>
    </row>
    <row r="17" spans="1:12" ht="25.5" customHeight="1">
      <c r="A17" s="113" t="s">
        <v>24</v>
      </c>
      <c r="B17" s="99"/>
      <c r="C17" s="99"/>
      <c r="D17" s="99"/>
      <c r="E17" s="99"/>
      <c r="F17" s="99"/>
      <c r="G17" s="99"/>
      <c r="H17" s="99"/>
      <c r="I17" s="99"/>
      <c r="J17" s="99"/>
      <c r="K17" s="264">
        <v>-205</v>
      </c>
      <c r="L17" s="265">
        <v>-480</v>
      </c>
    </row>
    <row r="18" spans="1:12" ht="25.5" customHeight="1">
      <c r="A18" s="113" t="s">
        <v>69</v>
      </c>
      <c r="B18" s="99"/>
      <c r="C18" s="99"/>
      <c r="D18" s="99"/>
      <c r="E18" s="99"/>
      <c r="F18" s="99"/>
      <c r="G18" s="99"/>
      <c r="H18" s="99"/>
      <c r="I18" s="99"/>
      <c r="J18" s="99"/>
      <c r="K18" s="242" t="s">
        <v>107</v>
      </c>
      <c r="L18" s="265">
        <f>'APConsolP&amp;L'!L21</f>
        <v>338</v>
      </c>
    </row>
    <row r="19" spans="1:12" ht="25.5" customHeight="1">
      <c r="A19" s="85" t="s">
        <v>108</v>
      </c>
      <c r="B19" s="114"/>
      <c r="C19" s="114"/>
      <c r="D19" s="114"/>
      <c r="E19" s="114"/>
      <c r="F19" s="114"/>
      <c r="G19" s="114"/>
      <c r="H19" s="114"/>
      <c r="I19" s="114"/>
      <c r="J19" s="114"/>
      <c r="K19" s="264">
        <v>355</v>
      </c>
      <c r="L19" s="244" t="s">
        <v>107</v>
      </c>
    </row>
    <row r="20" spans="1:12" ht="25.5" customHeight="1">
      <c r="A20" s="72" t="s">
        <v>129</v>
      </c>
      <c r="B20" s="4"/>
      <c r="C20" s="4"/>
      <c r="D20" s="4"/>
      <c r="E20" s="4"/>
      <c r="F20" s="4"/>
      <c r="G20" s="4"/>
      <c r="H20" s="4"/>
      <c r="I20" s="4"/>
      <c r="J20" s="4"/>
      <c r="K20" s="324">
        <f>SUM(K15:K19)</f>
        <v>484</v>
      </c>
      <c r="L20" s="267">
        <f>SUM(L15:L18)</f>
        <v>385</v>
      </c>
    </row>
    <row r="21" spans="1:12" ht="25.5" customHeight="1">
      <c r="A21" s="85" t="s">
        <v>329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325">
        <v>-44</v>
      </c>
      <c r="L21" s="269">
        <v>-21</v>
      </c>
    </row>
    <row r="22" spans="1:12" ht="25.5" customHeight="1">
      <c r="A22" s="113" t="s">
        <v>173</v>
      </c>
      <c r="B22" s="99"/>
      <c r="C22" s="99"/>
      <c r="D22" s="99"/>
      <c r="E22" s="99"/>
      <c r="F22" s="99"/>
      <c r="G22" s="99"/>
      <c r="H22" s="99"/>
      <c r="I22" s="99"/>
      <c r="J22" s="99"/>
      <c r="K22" s="323">
        <f>SUM(K20:K21)</f>
        <v>440</v>
      </c>
      <c r="L22" s="267">
        <f>SUM(L20:L21)</f>
        <v>364</v>
      </c>
    </row>
    <row r="23" spans="1:12" ht="25.5" customHeight="1">
      <c r="A23" s="85" t="s">
        <v>42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325">
        <v>9</v>
      </c>
      <c r="L23" s="269">
        <v>25</v>
      </c>
    </row>
    <row r="24" spans="1:12" ht="25.5" customHeight="1">
      <c r="A24" s="99" t="s">
        <v>174</v>
      </c>
      <c r="B24" s="4"/>
      <c r="C24" s="4"/>
      <c r="D24" s="4"/>
      <c r="E24" s="4"/>
      <c r="F24" s="4"/>
      <c r="G24" s="4"/>
      <c r="H24" s="4"/>
      <c r="I24" s="4"/>
      <c r="J24" s="186"/>
      <c r="K24" s="323">
        <f>SUM(K22:K23)</f>
        <v>449</v>
      </c>
      <c r="L24" s="267">
        <f>SUM(L22:L23)</f>
        <v>389</v>
      </c>
    </row>
    <row r="25" spans="1:12" ht="25.5" customHeight="1">
      <c r="A25" s="114" t="s">
        <v>5</v>
      </c>
      <c r="B25" s="20"/>
      <c r="C25" s="114"/>
      <c r="D25" s="114"/>
      <c r="E25" s="114"/>
      <c r="F25" s="114"/>
      <c r="G25" s="114"/>
      <c r="H25" s="114"/>
      <c r="I25" s="114"/>
      <c r="J25" s="114"/>
      <c r="K25" s="325">
        <v>-519</v>
      </c>
      <c r="L25" s="269">
        <v>-504</v>
      </c>
    </row>
    <row r="26" spans="1:12" ht="11.25" customHeight="1">
      <c r="A26" s="99"/>
      <c r="B26" s="4"/>
      <c r="C26" s="99"/>
      <c r="D26" s="99"/>
      <c r="E26" s="99"/>
      <c r="F26" s="99"/>
      <c r="G26" s="99"/>
      <c r="H26" s="99"/>
      <c r="I26" s="99"/>
      <c r="J26" s="99"/>
      <c r="K26" s="323"/>
      <c r="L26" s="267"/>
    </row>
    <row r="27" spans="1:12" ht="25.5" customHeight="1" thickBot="1">
      <c r="A27" s="208" t="s">
        <v>193</v>
      </c>
      <c r="B27" s="7"/>
      <c r="C27" s="7"/>
      <c r="D27" s="7"/>
      <c r="E27" s="7"/>
      <c r="F27" s="7"/>
      <c r="G27" s="7"/>
      <c r="H27" s="7"/>
      <c r="I27" s="7"/>
      <c r="J27" s="7"/>
      <c r="K27" s="326">
        <f>SUM(K24:K25)</f>
        <v>-70</v>
      </c>
      <c r="L27" s="327">
        <f>SUM(L24,L25)</f>
        <v>-115</v>
      </c>
    </row>
    <row r="28" spans="1:12" ht="25.5" customHeight="1">
      <c r="A28" s="116"/>
      <c r="B28" s="99"/>
      <c r="C28" s="99"/>
      <c r="D28" s="99"/>
      <c r="E28" s="99"/>
      <c r="F28" s="99"/>
      <c r="G28" s="99"/>
      <c r="H28" s="99"/>
      <c r="I28" s="99"/>
      <c r="J28" s="99"/>
      <c r="K28" s="323"/>
      <c r="L28" s="267"/>
    </row>
    <row r="29" spans="1:14" s="49" customFormat="1" ht="25.5" customHeight="1">
      <c r="A29" s="97" t="s">
        <v>36</v>
      </c>
      <c r="B29" s="62"/>
      <c r="C29" s="62"/>
      <c r="D29" s="62"/>
      <c r="E29" s="62"/>
      <c r="F29" s="62"/>
      <c r="G29" s="62"/>
      <c r="H29" s="62"/>
      <c r="I29" s="62"/>
      <c r="J29" s="62"/>
      <c r="K29" s="328"/>
      <c r="L29" s="329"/>
      <c r="N29" s="117"/>
    </row>
    <row r="30" spans="1:14" s="49" customFormat="1" ht="25.5" customHeight="1">
      <c r="A30" s="118" t="s">
        <v>204</v>
      </c>
      <c r="K30" s="228"/>
      <c r="L30" s="330"/>
      <c r="M30" s="58"/>
      <c r="N30" s="58"/>
    </row>
    <row r="31" spans="1:14" s="49" customFormat="1" ht="25.5" customHeight="1">
      <c r="A31" s="118"/>
      <c r="B31" s="118" t="s">
        <v>205</v>
      </c>
      <c r="K31" s="228" t="s">
        <v>187</v>
      </c>
      <c r="L31" s="229" t="s">
        <v>78</v>
      </c>
      <c r="M31" s="58"/>
      <c r="N31" s="58"/>
    </row>
    <row r="32" spans="1:14" s="49" customFormat="1" ht="25.5" customHeight="1">
      <c r="A32" s="118" t="s">
        <v>27</v>
      </c>
      <c r="K32" s="228" t="s">
        <v>212</v>
      </c>
      <c r="L32" s="229" t="s">
        <v>213</v>
      </c>
      <c r="M32" s="58"/>
      <c r="N32" s="58"/>
    </row>
    <row r="33" spans="1:12" s="49" customFormat="1" ht="25.5" customHeight="1">
      <c r="A33" s="49" t="s">
        <v>206</v>
      </c>
      <c r="K33" s="228"/>
      <c r="L33" s="296"/>
    </row>
    <row r="34" spans="2:12" s="49" customFormat="1" ht="25.5" customHeight="1">
      <c r="B34" s="125" t="s">
        <v>207</v>
      </c>
      <c r="K34" s="228" t="s">
        <v>216</v>
      </c>
      <c r="L34" s="229" t="s">
        <v>217</v>
      </c>
    </row>
    <row r="35" spans="1:13" s="49" customFormat="1" ht="25.5" customHeight="1">
      <c r="A35" s="49" t="s">
        <v>70</v>
      </c>
      <c r="K35" s="350" t="s">
        <v>218</v>
      </c>
      <c r="L35" s="296" t="s">
        <v>350</v>
      </c>
      <c r="M35" s="93"/>
    </row>
    <row r="36" spans="1:12" s="49" customFormat="1" ht="25.5" customHeight="1">
      <c r="A36" s="62" t="s">
        <v>121</v>
      </c>
      <c r="B36" s="62"/>
      <c r="C36" s="62"/>
      <c r="D36" s="62"/>
      <c r="E36" s="62"/>
      <c r="F36" s="62"/>
      <c r="G36" s="62"/>
      <c r="H36" s="62"/>
      <c r="I36" s="62"/>
      <c r="J36" s="62"/>
      <c r="K36" s="231" t="s">
        <v>348</v>
      </c>
      <c r="L36" s="349" t="s">
        <v>219</v>
      </c>
    </row>
    <row r="37" spans="1:12" s="49" customFormat="1" ht="12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228"/>
      <c r="L37" s="331"/>
    </row>
    <row r="38" spans="1:12" s="49" customFormat="1" ht="25.5" customHeight="1">
      <c r="A38" s="62" t="s">
        <v>191</v>
      </c>
      <c r="B38" s="62"/>
      <c r="C38" s="62"/>
      <c r="D38" s="62"/>
      <c r="E38" s="62"/>
      <c r="F38" s="62"/>
      <c r="G38" s="62"/>
      <c r="H38" s="62"/>
      <c r="I38" s="62"/>
      <c r="J38" s="62"/>
      <c r="K38" s="231" t="s">
        <v>349</v>
      </c>
      <c r="L38" s="235" t="s">
        <v>351</v>
      </c>
    </row>
    <row r="39" spans="1:12" s="49" customFormat="1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228"/>
      <c r="L39" s="229"/>
    </row>
    <row r="40" spans="1:12" s="49" customFormat="1" ht="25.5" customHeight="1" thickBot="1">
      <c r="A40" s="194" t="s">
        <v>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292" t="s">
        <v>192</v>
      </c>
      <c r="L40" s="293" t="s">
        <v>103</v>
      </c>
    </row>
    <row r="41" spans="1:12" s="58" customFormat="1" ht="25.5" customHeight="1">
      <c r="A41" s="119"/>
      <c r="B41" s="49"/>
      <c r="C41" s="49"/>
      <c r="D41" s="49"/>
      <c r="E41" s="49"/>
      <c r="F41" s="49"/>
      <c r="G41" s="49"/>
      <c r="K41" s="332"/>
      <c r="L41" s="238"/>
    </row>
    <row r="42" spans="1:12" s="49" customFormat="1" ht="25.5" customHeight="1" thickBot="1">
      <c r="A42" s="96" t="s">
        <v>37</v>
      </c>
      <c r="B42" s="210"/>
      <c r="C42" s="210"/>
      <c r="D42" s="210"/>
      <c r="E42" s="210"/>
      <c r="F42" s="210"/>
      <c r="G42" s="210"/>
      <c r="H42" s="210"/>
      <c r="I42" s="210"/>
      <c r="J42" s="210"/>
      <c r="K42" s="333" t="s">
        <v>344</v>
      </c>
      <c r="L42" s="334" t="s">
        <v>79</v>
      </c>
    </row>
    <row r="43" spans="1:16" s="49" customFormat="1" ht="25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335"/>
      <c r="L43" s="330"/>
      <c r="M43" s="121"/>
      <c r="N43" s="121"/>
      <c r="O43" s="121"/>
      <c r="P43" s="121"/>
    </row>
    <row r="44" spans="1:16" ht="24.75" customHeight="1">
      <c r="A44" s="32"/>
      <c r="M44" s="11"/>
      <c r="N44" s="11"/>
      <c r="O44" s="11"/>
      <c r="P44" s="11"/>
    </row>
    <row r="45" spans="1:16" ht="24.75" customHeight="1">
      <c r="A45" s="5" t="s">
        <v>330</v>
      </c>
      <c r="M45" s="11"/>
      <c r="N45" s="11"/>
      <c r="O45" s="11"/>
      <c r="P45" s="11"/>
    </row>
    <row r="46" spans="1:16" ht="24.75" customHeight="1">
      <c r="A46" s="5" t="s">
        <v>321</v>
      </c>
      <c r="M46" s="11"/>
      <c r="N46" s="11"/>
      <c r="O46" s="11"/>
      <c r="P46" s="11"/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showGridLines="0" zoomScale="75" zoomScaleNormal="75" zoomScaleSheetLayoutView="6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22.6640625" style="11" customWidth="1"/>
    <col min="5" max="8" width="8.3359375" style="11" customWidth="1"/>
    <col min="9" max="9" width="12.88671875" style="11" customWidth="1"/>
    <col min="10" max="10" width="11.77734375" style="185" customWidth="1"/>
    <col min="11" max="11" width="4.21484375" style="185" customWidth="1"/>
    <col min="12" max="12" width="11.77734375" style="185" customWidth="1"/>
    <col min="13" max="13" width="1.1171875" style="5" customWidth="1"/>
    <col min="14" max="16384" width="8.88671875" style="5" customWidth="1"/>
  </cols>
  <sheetData>
    <row r="1" ht="25.5" customHeight="1">
      <c r="A1" s="112" t="s">
        <v>51</v>
      </c>
    </row>
    <row r="3" spans="1:12" s="3" customFormat="1" ht="25.5" customHeight="1">
      <c r="A3" s="1" t="s">
        <v>122</v>
      </c>
      <c r="B3" s="2"/>
      <c r="C3" s="2"/>
      <c r="D3" s="2"/>
      <c r="E3" s="2"/>
      <c r="F3" s="2"/>
      <c r="H3" s="2"/>
      <c r="I3" s="2"/>
      <c r="J3" s="285"/>
      <c r="K3" s="285"/>
      <c r="L3" s="285"/>
    </row>
    <row r="4" spans="5:12" ht="25.5" customHeight="1">
      <c r="E4" s="132"/>
      <c r="F4" s="132"/>
      <c r="G4" s="132"/>
      <c r="J4" s="257"/>
      <c r="K4" s="257"/>
      <c r="L4" s="296"/>
    </row>
    <row r="5" spans="1:14" ht="25.5" customHeight="1" thickBot="1">
      <c r="A5" s="149" t="s">
        <v>2</v>
      </c>
      <c r="B5" s="28"/>
      <c r="C5" s="28"/>
      <c r="D5" s="28"/>
      <c r="E5" s="29"/>
      <c r="F5" s="29"/>
      <c r="G5" s="30"/>
      <c r="H5" s="29"/>
      <c r="I5" s="29"/>
      <c r="J5" s="341" t="s">
        <v>75</v>
      </c>
      <c r="K5" s="341"/>
      <c r="L5" s="334" t="s">
        <v>43</v>
      </c>
      <c r="N5" s="4"/>
    </row>
    <row r="6" spans="1:12" ht="25.5" customHeight="1">
      <c r="A6" s="133" t="s">
        <v>45</v>
      </c>
      <c r="E6" s="134"/>
      <c r="F6" s="134"/>
      <c r="G6" s="135"/>
      <c r="J6" s="342"/>
      <c r="K6" s="342"/>
      <c r="L6" s="254"/>
    </row>
    <row r="7" spans="1:12" ht="25.5" customHeight="1">
      <c r="A7" s="4" t="s">
        <v>44</v>
      </c>
      <c r="B7" s="4"/>
      <c r="C7" s="4"/>
      <c r="D7" s="14"/>
      <c r="E7" s="66"/>
      <c r="F7" s="66"/>
      <c r="G7" s="27"/>
      <c r="H7" s="14"/>
      <c r="I7" s="14"/>
      <c r="J7" s="323">
        <v>368</v>
      </c>
      <c r="K7" s="323"/>
      <c r="L7" s="267">
        <v>435</v>
      </c>
    </row>
    <row r="8" spans="1:12" ht="25.5" customHeight="1">
      <c r="A8" s="5" t="s">
        <v>32</v>
      </c>
      <c r="B8" s="5"/>
      <c r="C8" s="5"/>
      <c r="D8" s="14"/>
      <c r="E8" s="66"/>
      <c r="F8" s="66"/>
      <c r="G8" s="33"/>
      <c r="H8" s="14"/>
      <c r="I8" s="14"/>
      <c r="J8" s="323">
        <v>71</v>
      </c>
      <c r="K8" s="323"/>
      <c r="L8" s="267">
        <v>75</v>
      </c>
    </row>
    <row r="9" spans="1:12" ht="25.5" customHeight="1">
      <c r="A9" s="20" t="s">
        <v>33</v>
      </c>
      <c r="B9" s="136"/>
      <c r="C9" s="136"/>
      <c r="D9" s="78"/>
      <c r="E9" s="65"/>
      <c r="F9" s="65"/>
      <c r="G9" s="137"/>
      <c r="H9" s="138"/>
      <c r="I9" s="138"/>
      <c r="J9" s="343">
        <v>-20</v>
      </c>
      <c r="K9" s="343"/>
      <c r="L9" s="269">
        <v>-88</v>
      </c>
    </row>
    <row r="10" spans="1:12" ht="25.5" customHeight="1">
      <c r="A10" s="35" t="s">
        <v>10</v>
      </c>
      <c r="B10" s="36"/>
      <c r="C10" s="36"/>
      <c r="D10" s="36"/>
      <c r="E10" s="65"/>
      <c r="F10" s="65"/>
      <c r="G10" s="138"/>
      <c r="H10" s="138"/>
      <c r="I10" s="138"/>
      <c r="J10" s="325">
        <f>SUM(J7:J9)</f>
        <v>419</v>
      </c>
      <c r="K10" s="325"/>
      <c r="L10" s="299">
        <f>SUM(L7:L9)</f>
        <v>422</v>
      </c>
    </row>
    <row r="11" spans="1:12" ht="25.5" customHeight="1">
      <c r="A11" s="75" t="s">
        <v>49</v>
      </c>
      <c r="B11" s="27"/>
      <c r="C11" s="27"/>
      <c r="D11" s="27"/>
      <c r="E11" s="140"/>
      <c r="F11" s="140"/>
      <c r="G11" s="31"/>
      <c r="H11" s="14"/>
      <c r="I11" s="14"/>
      <c r="J11" s="323"/>
      <c r="K11" s="323"/>
      <c r="L11" s="267"/>
    </row>
    <row r="12" spans="1:12" ht="25.5" customHeight="1">
      <c r="A12" s="5" t="s">
        <v>39</v>
      </c>
      <c r="C12" s="5"/>
      <c r="D12" s="14"/>
      <c r="E12" s="66"/>
      <c r="F12" s="66"/>
      <c r="G12" s="33"/>
      <c r="H12" s="14"/>
      <c r="I12" s="14"/>
      <c r="J12" s="245">
        <v>139</v>
      </c>
      <c r="K12" s="245"/>
      <c r="L12" s="267">
        <v>282</v>
      </c>
    </row>
    <row r="13" spans="1:12" ht="25.5" customHeight="1">
      <c r="A13" s="20" t="s">
        <v>35</v>
      </c>
      <c r="B13" s="136"/>
      <c r="C13" s="136"/>
      <c r="E13" s="65"/>
      <c r="F13" s="65"/>
      <c r="G13" s="137"/>
      <c r="H13" s="138"/>
      <c r="I13" s="138"/>
      <c r="J13" s="279">
        <v>14</v>
      </c>
      <c r="K13" s="279"/>
      <c r="L13" s="269">
        <v>16</v>
      </c>
    </row>
    <row r="14" spans="1:12" ht="25.5" customHeight="1">
      <c r="A14" s="35" t="s">
        <v>10</v>
      </c>
      <c r="B14" s="36"/>
      <c r="C14" s="36"/>
      <c r="D14" s="38"/>
      <c r="E14" s="65"/>
      <c r="F14" s="65"/>
      <c r="G14" s="141"/>
      <c r="H14" s="141"/>
      <c r="I14" s="141"/>
      <c r="J14" s="276">
        <f>SUM(J12:J13)</f>
        <v>153</v>
      </c>
      <c r="K14" s="276"/>
      <c r="L14" s="277">
        <f>SUM(L12:L13)</f>
        <v>298</v>
      </c>
    </row>
    <row r="15" spans="1:12" ht="25.5" customHeight="1">
      <c r="A15" s="142" t="s">
        <v>1</v>
      </c>
      <c r="B15" s="27"/>
      <c r="C15" s="27"/>
      <c r="D15" s="27"/>
      <c r="E15" s="66"/>
      <c r="F15" s="66"/>
      <c r="G15" s="27"/>
      <c r="H15" s="27"/>
      <c r="I15" s="27"/>
      <c r="J15" s="245"/>
      <c r="K15" s="245"/>
      <c r="L15" s="267"/>
    </row>
    <row r="16" spans="1:12" ht="25.5" customHeight="1">
      <c r="A16" s="10" t="s">
        <v>28</v>
      </c>
      <c r="E16" s="66"/>
      <c r="F16" s="66"/>
      <c r="G16" s="33"/>
      <c r="H16" s="14"/>
      <c r="I16" s="14"/>
      <c r="J16" s="344">
        <v>88</v>
      </c>
      <c r="K16" s="344"/>
      <c r="L16" s="267">
        <v>44</v>
      </c>
    </row>
    <row r="17" spans="1:12" ht="25.5" customHeight="1">
      <c r="A17" s="143" t="s">
        <v>67</v>
      </c>
      <c r="B17" s="144"/>
      <c r="C17" s="144"/>
      <c r="D17" s="144"/>
      <c r="E17" s="66"/>
      <c r="F17" s="66"/>
      <c r="G17" s="137"/>
      <c r="H17" s="36"/>
      <c r="I17" s="36"/>
      <c r="J17" s="279">
        <v>-26</v>
      </c>
      <c r="K17" s="279"/>
      <c r="L17" s="269">
        <v>-19</v>
      </c>
    </row>
    <row r="18" spans="1:12" ht="25.5" customHeight="1">
      <c r="A18" s="37" t="s">
        <v>10</v>
      </c>
      <c r="B18" s="38"/>
      <c r="C18" s="38"/>
      <c r="D18" s="38"/>
      <c r="E18" s="145"/>
      <c r="F18" s="145"/>
      <c r="G18" s="141"/>
      <c r="H18" s="141"/>
      <c r="I18" s="141"/>
      <c r="J18" s="270">
        <f>SUM(J16:J17)</f>
        <v>62</v>
      </c>
      <c r="K18" s="268"/>
      <c r="L18" s="269">
        <f>SUM(L16:L17)</f>
        <v>25</v>
      </c>
    </row>
    <row r="19" spans="1:12" ht="25.5" customHeight="1">
      <c r="A19" s="142" t="s">
        <v>34</v>
      </c>
      <c r="B19" s="27"/>
      <c r="C19" s="27"/>
      <c r="D19" s="27"/>
      <c r="E19" s="115"/>
      <c r="F19" s="115"/>
      <c r="G19" s="27"/>
      <c r="H19" s="27"/>
      <c r="I19" s="27"/>
      <c r="J19" s="245"/>
      <c r="K19" s="245"/>
      <c r="L19" s="267"/>
    </row>
    <row r="20" spans="1:12" ht="25.5" customHeight="1">
      <c r="A20" s="10" t="s">
        <v>3</v>
      </c>
      <c r="E20" s="66"/>
      <c r="F20" s="66"/>
      <c r="G20" s="33"/>
      <c r="H20" s="14"/>
      <c r="I20" s="14"/>
      <c r="J20" s="266">
        <v>9</v>
      </c>
      <c r="K20" s="266"/>
      <c r="L20" s="267">
        <v>5</v>
      </c>
    </row>
    <row r="21" spans="1:12" ht="25.5" customHeight="1">
      <c r="A21" s="143" t="s">
        <v>4</v>
      </c>
      <c r="B21" s="144"/>
      <c r="C21" s="144"/>
      <c r="D21" s="144"/>
      <c r="E21" s="66"/>
      <c r="F21" s="66"/>
      <c r="G21" s="137"/>
      <c r="H21" s="36"/>
      <c r="I21" s="36"/>
      <c r="J21" s="279">
        <v>-8</v>
      </c>
      <c r="K21" s="264"/>
      <c r="L21" s="267">
        <v>-29</v>
      </c>
    </row>
    <row r="22" spans="1:12" ht="25.5" customHeight="1">
      <c r="A22" s="37" t="s">
        <v>10</v>
      </c>
      <c r="B22" s="38"/>
      <c r="C22" s="38"/>
      <c r="D22" s="38"/>
      <c r="E22" s="145"/>
      <c r="F22" s="145"/>
      <c r="G22" s="141"/>
      <c r="H22" s="141"/>
      <c r="I22" s="141"/>
      <c r="J22" s="270">
        <f>SUM(J20:J21)</f>
        <v>1</v>
      </c>
      <c r="K22" s="270"/>
      <c r="L22" s="271">
        <f>SUM(L20:L21)</f>
        <v>-24</v>
      </c>
    </row>
    <row r="23" spans="1:12" ht="25.5" customHeight="1">
      <c r="A23" s="146" t="s">
        <v>50</v>
      </c>
      <c r="B23" s="27"/>
      <c r="C23" s="27"/>
      <c r="D23" s="27"/>
      <c r="E23" s="140"/>
      <c r="F23" s="140"/>
      <c r="G23" s="31"/>
      <c r="H23" s="31"/>
      <c r="I23" s="31"/>
      <c r="J23" s="263"/>
      <c r="K23" s="263"/>
      <c r="L23" s="267"/>
    </row>
    <row r="24" spans="1:12" ht="25.5" customHeight="1">
      <c r="A24" s="27" t="s">
        <v>29</v>
      </c>
      <c r="B24" s="5"/>
      <c r="C24" s="27"/>
      <c r="D24" s="27"/>
      <c r="E24" s="147"/>
      <c r="F24" s="147"/>
      <c r="G24" s="82"/>
      <c r="H24" s="27"/>
      <c r="I24" s="27"/>
      <c r="J24" s="264">
        <v>3</v>
      </c>
      <c r="K24" s="264"/>
      <c r="L24" s="267">
        <v>51</v>
      </c>
    </row>
    <row r="25" spans="1:12" ht="25.5" customHeight="1">
      <c r="A25" s="27" t="s">
        <v>62</v>
      </c>
      <c r="B25" s="5"/>
      <c r="C25" s="27"/>
      <c r="D25" s="27"/>
      <c r="E25" s="147"/>
      <c r="F25" s="147"/>
      <c r="G25" s="82"/>
      <c r="H25" s="27"/>
      <c r="I25" s="27"/>
      <c r="J25" s="264">
        <v>-130</v>
      </c>
      <c r="K25" s="264"/>
      <c r="L25" s="267">
        <v>-118</v>
      </c>
    </row>
    <row r="26" spans="1:12" ht="25.5" customHeight="1">
      <c r="A26" s="27" t="s">
        <v>112</v>
      </c>
      <c r="B26" s="5"/>
      <c r="C26" s="27"/>
      <c r="D26" s="27"/>
      <c r="E26" s="147"/>
      <c r="F26" s="147"/>
      <c r="G26" s="82"/>
      <c r="H26" s="27"/>
      <c r="I26" s="27"/>
      <c r="J26" s="264"/>
      <c r="K26" s="264"/>
      <c r="L26" s="267"/>
    </row>
    <row r="27" spans="1:12" ht="25.5" customHeight="1">
      <c r="A27" s="27"/>
      <c r="B27" s="5" t="s">
        <v>83</v>
      </c>
      <c r="C27" s="27"/>
      <c r="D27" s="27"/>
      <c r="E27" s="147"/>
      <c r="F27" s="147"/>
      <c r="G27" s="82"/>
      <c r="H27" s="27"/>
      <c r="I27" s="27"/>
      <c r="J27" s="264">
        <v>-36</v>
      </c>
      <c r="K27" s="264"/>
      <c r="L27" s="267">
        <v>-39</v>
      </c>
    </row>
    <row r="28" spans="1:12" ht="25.5" customHeight="1">
      <c r="A28" s="36"/>
      <c r="B28" s="20" t="s">
        <v>84</v>
      </c>
      <c r="C28" s="36"/>
      <c r="D28" s="36"/>
      <c r="E28" s="148"/>
      <c r="F28" s="148"/>
      <c r="G28" s="137"/>
      <c r="H28" s="36"/>
      <c r="I28" s="36"/>
      <c r="J28" s="279">
        <v>-26</v>
      </c>
      <c r="K28" s="279"/>
      <c r="L28" s="269">
        <v>-24</v>
      </c>
    </row>
    <row r="29" spans="1:12" ht="25.5" customHeight="1">
      <c r="A29" s="35" t="s">
        <v>10</v>
      </c>
      <c r="B29" s="36"/>
      <c r="C29" s="36"/>
      <c r="D29" s="36"/>
      <c r="E29" s="65"/>
      <c r="F29" s="65"/>
      <c r="G29" s="138"/>
      <c r="H29" s="138"/>
      <c r="I29" s="138"/>
      <c r="J29" s="298">
        <f>SUM(J24:J28)</f>
        <v>-189</v>
      </c>
      <c r="K29" s="298"/>
      <c r="L29" s="269">
        <f>SUM(L24:L28)</f>
        <v>-130</v>
      </c>
    </row>
    <row r="30" spans="1:13" ht="25.5" customHeight="1">
      <c r="A30" s="39"/>
      <c r="B30" s="27"/>
      <c r="C30" s="27"/>
      <c r="D30" s="27"/>
      <c r="E30" s="66"/>
      <c r="F30" s="66"/>
      <c r="G30" s="31"/>
      <c r="H30" s="31"/>
      <c r="I30" s="31"/>
      <c r="J30" s="263">
        <f>J29+J22+J18+J14+J10</f>
        <v>446</v>
      </c>
      <c r="K30" s="263"/>
      <c r="L30" s="267">
        <f>L29+L22+L18+L14+L10</f>
        <v>591</v>
      </c>
      <c r="M30" s="31">
        <f>M29+M22+M18+M14+M10</f>
        <v>0</v>
      </c>
    </row>
    <row r="31" spans="1:12" ht="25.5" customHeight="1">
      <c r="A31" s="35" t="s">
        <v>72</v>
      </c>
      <c r="B31" s="36"/>
      <c r="C31" s="36"/>
      <c r="D31" s="36"/>
      <c r="E31" s="139"/>
      <c r="F31" s="139"/>
      <c r="G31" s="138"/>
      <c r="H31" s="138"/>
      <c r="I31" s="138"/>
      <c r="J31" s="252">
        <v>-14</v>
      </c>
      <c r="K31" s="252"/>
      <c r="L31" s="269">
        <v>-41</v>
      </c>
    </row>
    <row r="32" spans="1:9" ht="25.5" customHeight="1">
      <c r="A32" s="225" t="s">
        <v>209</v>
      </c>
      <c r="B32" s="79"/>
      <c r="C32" s="79"/>
      <c r="D32" s="79"/>
      <c r="E32" s="79"/>
      <c r="F32" s="79"/>
      <c r="G32" s="79"/>
      <c r="H32" s="79"/>
      <c r="I32" s="79"/>
    </row>
    <row r="33" spans="1:13" ht="25.5" customHeight="1" thickBot="1">
      <c r="A33" s="201" t="s">
        <v>208</v>
      </c>
      <c r="B33" s="209"/>
      <c r="C33" s="209"/>
      <c r="D33" s="209"/>
      <c r="E33" s="211"/>
      <c r="F33" s="211"/>
      <c r="G33" s="209"/>
      <c r="H33" s="209"/>
      <c r="I33" s="209"/>
      <c r="J33" s="345">
        <v>432</v>
      </c>
      <c r="K33" s="345"/>
      <c r="L33" s="346">
        <v>550</v>
      </c>
      <c r="M33" s="23"/>
    </row>
    <row r="34" spans="1:13" ht="25.5" customHeight="1">
      <c r="A34" s="146"/>
      <c r="B34" s="27"/>
      <c r="C34" s="27"/>
      <c r="D34" s="27"/>
      <c r="E34" s="115"/>
      <c r="F34" s="115"/>
      <c r="G34" s="27"/>
      <c r="H34" s="27"/>
      <c r="I34" s="27"/>
      <c r="J34" s="242"/>
      <c r="K34" s="242"/>
      <c r="L34" s="241"/>
      <c r="M34" s="4"/>
    </row>
    <row r="35" spans="4:12" s="3" customFormat="1" ht="25.5" customHeight="1">
      <c r="D35" s="2"/>
      <c r="E35" s="2"/>
      <c r="F35" s="2"/>
      <c r="G35" s="2"/>
      <c r="J35" s="285"/>
      <c r="K35" s="285"/>
      <c r="L35" s="285"/>
    </row>
    <row r="36" spans="4:12" s="3" customFormat="1" ht="16.5" customHeight="1">
      <c r="D36" s="2"/>
      <c r="E36" s="2"/>
      <c r="F36" s="2"/>
      <c r="G36" s="2"/>
      <c r="J36" s="285"/>
      <c r="K36" s="285"/>
      <c r="L36" s="285"/>
    </row>
    <row r="41" ht="16.5" customHeight="1"/>
    <row r="42" spans="6:9" ht="25.5" customHeight="1">
      <c r="F42" s="33"/>
      <c r="G42" s="33"/>
      <c r="H42" s="33"/>
      <c r="I42" s="33"/>
    </row>
    <row r="43" spans="1:9" ht="25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25.5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25.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25.5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25.5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25.5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25.5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25.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25.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25.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25.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25.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25.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25.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25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25.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25.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25.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25.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25.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25.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25.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25.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25.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25.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25.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25.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25.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25.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25.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25.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25.5" customHeight="1">
      <c r="A74" s="5"/>
      <c r="B74" s="5"/>
      <c r="C74" s="5"/>
      <c r="D74" s="5"/>
      <c r="E74" s="5"/>
      <c r="F74" s="5"/>
      <c r="G74" s="5"/>
      <c r="H74" s="5"/>
      <c r="I74" s="5"/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angela.braun</cp:lastModifiedBy>
  <cp:lastPrinted>2003-02-24T18:01:37Z</cp:lastPrinted>
  <dcterms:created xsi:type="dcterms:W3CDTF">1998-07-23T18:21:33Z</dcterms:created>
  <dcterms:modified xsi:type="dcterms:W3CDTF">2005-10-20T10:39:39Z</dcterms:modified>
  <cp:category/>
  <cp:version/>
  <cp:contentType/>
  <cp:contentStatus/>
</cp:coreProperties>
</file>