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14580" windowHeight="8295" tabRatio="920" firstSheet="22" activeTab="38"/>
  </bookViews>
  <sheets>
    <sheet name="Index" sheetId="1" r:id="rId1"/>
    <sheet name="Sch 1.1" sheetId="2" r:id="rId2"/>
    <sheet name="Sch 1.2" sheetId="3" r:id="rId3"/>
    <sheet name="Sch 1.3" sheetId="4" r:id="rId4"/>
    <sheet name="Sch 2" sheetId="5" r:id="rId5"/>
    <sheet name="Sch 3" sheetId="6" r:id="rId6"/>
    <sheet name="Sch 4" sheetId="7" r:id="rId7"/>
    <sheet name="Sch 5" sheetId="8" r:id="rId8"/>
    <sheet name="Sch 6" sheetId="9" r:id="rId9"/>
    <sheet name="Sch 7" sheetId="10" r:id="rId10"/>
    <sheet name="Sch 8" sheetId="11" r:id="rId11"/>
    <sheet name="Sch 9" sheetId="12" r:id="rId12"/>
    <sheet name="Sch 10" sheetId="13" r:id="rId13"/>
    <sheet name="Sch 11" sheetId="14" r:id="rId14"/>
    <sheet name="Sch 12.1" sheetId="15" r:id="rId15"/>
    <sheet name="Sch 12.2" sheetId="16" r:id="rId16"/>
    <sheet name="Sch 12.3" sheetId="17" r:id="rId17"/>
    <sheet name="Sch 13" sheetId="18" r:id="rId18"/>
    <sheet name="Sch 14.1" sheetId="19" r:id="rId19"/>
    <sheet name="Sch 14.2" sheetId="20" r:id="rId20"/>
    <sheet name="Sch 15" sheetId="21" r:id="rId21"/>
    <sheet name="Sch 16" sheetId="22" r:id="rId22"/>
    <sheet name="Sch 17" sheetId="23" r:id="rId23"/>
    <sheet name="Sch 18" sheetId="24" r:id="rId24"/>
    <sheet name="Sch 19" sheetId="25" r:id="rId25"/>
    <sheet name="Sch 20" sheetId="26" r:id="rId26"/>
    <sheet name="Sch 21.1" sheetId="27" r:id="rId27"/>
    <sheet name="Sch 21.2" sheetId="28" r:id="rId28"/>
    <sheet name="Sch 21.3" sheetId="29" r:id="rId29"/>
    <sheet name="Sch 22" sheetId="30" r:id="rId30"/>
    <sheet name="Sch 23" sheetId="31" r:id="rId31"/>
    <sheet name="Sch 24" sheetId="32" r:id="rId32"/>
    <sheet name="Sch 25" sheetId="33" r:id="rId33"/>
    <sheet name="Sch 26" sheetId="34" r:id="rId34"/>
    <sheet name="Sch 27" sheetId="35" r:id="rId35"/>
    <sheet name="Sch 28" sheetId="36" r:id="rId36"/>
    <sheet name="Sch 29" sheetId="37" r:id="rId37"/>
    <sheet name="Sch 30" sheetId="38" r:id="rId38"/>
    <sheet name="Sch 31" sheetId="39" r:id="rId39"/>
  </sheets>
  <definedNames>
    <definedName name="_xlnm.Print_Area" localSheetId="0">'Index'!$A$1:$E$80</definedName>
    <definedName name="_xlnm.Print_Area" localSheetId="1">'Sch 1.1'!$A$1:$I$31</definedName>
    <definedName name="_xlnm.Print_Area" localSheetId="2">'Sch 1.2'!$A$1:$I$43</definedName>
    <definedName name="_xlnm.Print_Area" localSheetId="3">'Sch 1.3'!$A$1:$I$43</definedName>
    <definedName name="_xlnm.Print_Area" localSheetId="12">'Sch 10'!$A$1:$M$72</definedName>
    <definedName name="_xlnm.Print_Area" localSheetId="13">'Sch 11'!$A$1:$O$88</definedName>
    <definedName name="_xlnm.Print_Area" localSheetId="14">'Sch 12.1'!$A$1:$I$28</definedName>
    <definedName name="_xlnm.Print_Area" localSheetId="15">'Sch 12.2'!$A$1:$I$38</definedName>
    <definedName name="_xlnm.Print_Area" localSheetId="17">'Sch 13'!$A$1:$O$37</definedName>
    <definedName name="_xlnm.Print_Area" localSheetId="18">'Sch 14.1'!$A$1:$I$65</definedName>
    <definedName name="_xlnm.Print_Area" localSheetId="22">'Sch 17'!$A$1:$G$81</definedName>
    <definedName name="_xlnm.Print_Area" localSheetId="23">'Sch 18'!$A$1:$I$65</definedName>
    <definedName name="_xlnm.Print_Area" localSheetId="4">'Sch 2'!$A$1:$Z$168</definedName>
    <definedName name="_xlnm.Print_Area" localSheetId="25">'Sch 20'!$A$1:$AK$30</definedName>
    <definedName name="_xlnm.Print_Area" localSheetId="26">'Sch 21.1'!$A$1:$N$27</definedName>
    <definedName name="_xlnm.Print_Area" localSheetId="38">'Sch 31'!$A$1:$O$44</definedName>
    <definedName name="_xlnm.Print_Area" localSheetId="6">'Sch 4'!$A$1:$M$79</definedName>
    <definedName name="_xlnm.Print_Area" localSheetId="7">'Sch 5'!$A$1:$I$57</definedName>
    <definedName name="_xlnm.Print_Area" localSheetId="8">'Sch 6'!$A$1:$P$77</definedName>
    <definedName name="_xlnm.Print_Area" localSheetId="10">'Sch 8'!$A$1:$K$79</definedName>
    <definedName name="_xlnm.Print_Area" localSheetId="11">'Sch 9'!$A$1:$N$92</definedName>
  </definedNames>
  <calcPr fullCalcOnLoad="1"/>
</workbook>
</file>

<file path=xl/sharedStrings.xml><?xml version="1.0" encoding="utf-8"?>
<sst xmlns="http://schemas.openxmlformats.org/spreadsheetml/2006/main" count="3317" uniqueCount="961">
  <si>
    <t>Experience variances and other items</t>
  </si>
  <si>
    <t xml:space="preserve">Total </t>
  </si>
  <si>
    <t>5a</t>
  </si>
  <si>
    <t>For UK insurance and Asian operations, unwind of discount and other expected returns is determined by reference to the value of in-force business, required capital and surplus assets at the start of the period as adjusted for the effect of changes in economic and operating assumptions reflected in the current period. For the unwind of discount for UK insurance operations included in operating results based on longer-term returns a further adjustment is made. For UK insurance operations the amount represents the unwind of discount on the value of in-force business at the beginning of the period (adjusted for the effect of current period assumption changes), the expected return on smoothed surplus assets retained within the main with-profits fund and the expected return on shareholders’ assets held in other UK long-term business operations. Surplus assets retained within the main with-profits fund are smoothed for this purpose to remove the effects of short-term investment volatility from operating results. In the balance sheet and for total profit reporting, asset values and investment returns are not smoothed. For JNL the return on surplus assets is shown separately.</t>
  </si>
  <si>
    <t>5b</t>
  </si>
  <si>
    <t xml:space="preserve">UK Insurance Operations </t>
  </si>
  <si>
    <t xml:space="preserve">(i) Changes in persistency assumptions </t>
  </si>
  <si>
    <t>(ii) Mortality related cost of capital charge</t>
  </si>
  <si>
    <t>(iii) Other items</t>
  </si>
  <si>
    <t>Net Movements in FUM</t>
  </si>
  <si>
    <t>Closing FUM</t>
  </si>
  <si>
    <t>PRUDENTIAL PLC - NEW BUSINESS - QUARTER 2 2006 VERSUS QUARTER 1 2006</t>
  </si>
  <si>
    <t>Q 1 2006</t>
  </si>
  <si>
    <t>Schedule 25</t>
  </si>
  <si>
    <t>Schedule 26</t>
  </si>
  <si>
    <t>Schedule 6</t>
  </si>
  <si>
    <t>Long-term business:</t>
  </si>
  <si>
    <t>Share of investment return of funds managed by PPM America, that are consolidated into the Group results, but attributable to external investors</t>
  </si>
  <si>
    <t>Share of profits of venture investment companies and property partnerships of the PAC with-profits fund that are consolidated into the Group results but are attributable to external investors</t>
  </si>
  <si>
    <t>Other operations</t>
  </si>
  <si>
    <t>6a</t>
  </si>
  <si>
    <t>6b</t>
  </si>
  <si>
    <t>Jackson National Life - Summary</t>
  </si>
  <si>
    <t>Actual investment return on investments less long-term returns included within operating profit:</t>
  </si>
  <si>
    <t xml:space="preserve">Actual realised gains less default assumption and amortisation of interest related realised gains and losses for fixed maturity securities </t>
  </si>
  <si>
    <t>Actual less long-term return on equity based investments and other items</t>
  </si>
  <si>
    <t>Investment return related gain due primarily to changed expectation of profits on in-force variable annuity business in future periods based on current period equity returns</t>
  </si>
  <si>
    <t>Actuarial and other gains and losses on defined benefit pension schemes</t>
  </si>
  <si>
    <t>Effect of changes in economic assumptions and time value of cost of options and guarantees</t>
  </si>
  <si>
    <t>The profits (losses) on changes in economic assumptions and time value of cost of options and guarantees resulting from changes in economic factors for in-force business included within the profit on ordinary activities before tax arise are as follows:</t>
  </si>
  <si>
    <t>Change in economic assumptions</t>
  </si>
  <si>
    <t>Change in time value of cost of options and guarantees</t>
  </si>
  <si>
    <t>Schedule 7</t>
  </si>
  <si>
    <t xml:space="preserve">Tax charge (credit) on operating profit (loss) based on longer-term investment returns </t>
  </si>
  <si>
    <t xml:space="preserve">Long-term business (note 7b): </t>
  </si>
  <si>
    <t xml:space="preserve">Jackson National Life </t>
  </si>
  <si>
    <t>Asian Operations (note 7a)</t>
  </si>
  <si>
    <t>Total tax on operating profit of continuing operations</t>
  </si>
  <si>
    <t>Tax charge (credit) on items not included in operating profit</t>
  </si>
  <si>
    <t>Tax charge on short-term fluctuations in investment returns</t>
  </si>
  <si>
    <t xml:space="preserve">Notes </t>
  </si>
  <si>
    <t>7a</t>
  </si>
  <si>
    <t>7b</t>
  </si>
  <si>
    <t>Schedule 8</t>
  </si>
  <si>
    <t>Shareholders' funds summary (note 8a)</t>
  </si>
  <si>
    <t>UK Insurance Operations (note 8b)</t>
  </si>
  <si>
    <t>Long-term business operations</t>
  </si>
  <si>
    <t>Smoothed shareholders' funds (note 8c)</t>
  </si>
  <si>
    <t>Actual shareholders' funds less smoothed shareholders' funds</t>
  </si>
  <si>
    <t>EEV basis shareholders' funds</t>
  </si>
  <si>
    <t xml:space="preserve">M&amp;G (note 8g) </t>
  </si>
  <si>
    <t>Net assets of operations</t>
  </si>
  <si>
    <t>Acquired goodwill (note 8e)</t>
  </si>
  <si>
    <t>Egg (note 8g)</t>
  </si>
  <si>
    <t xml:space="preserve">US Operations </t>
  </si>
  <si>
    <t>Jackson National Life net of surplus note borrowings (note 8f)</t>
  </si>
  <si>
    <t xml:space="preserve">Before capital charge </t>
  </si>
  <si>
    <t>Excluding assets in excess of target surplus</t>
  </si>
  <si>
    <t>Assets in excess of target surplus</t>
  </si>
  <si>
    <t>Capital charge (note 8d)</t>
  </si>
  <si>
    <t>After capital charge (note 8a) - EEV basis shareholders' funds</t>
  </si>
  <si>
    <t>Broker-dealer, fund management, and Curian operations (note 8g)</t>
  </si>
  <si>
    <t>Net assets of operations - EEV basis shareholders' funds</t>
  </si>
  <si>
    <t>Fund management (note 8g)</t>
  </si>
  <si>
    <t>Other Operations (note 8g)</t>
  </si>
  <si>
    <t>Holding company net borrowings (note 8f)</t>
  </si>
  <si>
    <t>UK and Asian investment products referred to in the table for funds under management above are unit trust, mutual funds and similar types of retail fund management arrangements.  These are unrelated to insurance products that are classifed as investment contracts under IFRS4, as described in the preceding paragraph, although similar IFRS recognition and measurement principles apply to the acquisition costs and fees attaching to this type of business.</t>
  </si>
  <si>
    <t>UK Insurance Operations  (note 4f)</t>
  </si>
  <si>
    <t>The table of new business premiums and margins above excludes SAIF DWP rebate premiums. Comparatives for premiums for this business, which were previously included in the totals have been restated.</t>
  </si>
  <si>
    <t>Other net liabilities</t>
  </si>
  <si>
    <t xml:space="preserve">Total  </t>
  </si>
  <si>
    <t>8a</t>
  </si>
  <si>
    <t>A charge is deducted from the result for the period and balance sheet value for the cost of capital for the Group’s long-term business operations. The cost is the difference between the nominal value of solvency capital and the present value, at risk discount rates, of the projected releases of this capital and the investment earnings on the capital. Where solvency capital is held within a with-profits long-term fund, the value placed on surplus assets in the fund is already discounted to reflect its release over time and no further adjustment is necessary in respect of solvency capital.</t>
  </si>
  <si>
    <t>8b</t>
  </si>
  <si>
    <t>8c</t>
  </si>
  <si>
    <t>8d</t>
  </si>
  <si>
    <t>8e</t>
  </si>
  <si>
    <t>Goodwill</t>
  </si>
  <si>
    <t>Goodwill attaching to venture fund investment subsidiaries of the PAC with-profits fund that are consolidated under IFRS are not included in the table above as the goodwill attaching to these companies is not relevant to the analysis of shareholders' funds.</t>
  </si>
  <si>
    <t>8f</t>
  </si>
  <si>
    <t>Net core structural borrowings of shareholder-financed operations comprise:</t>
  </si>
  <si>
    <t>2006 £m</t>
  </si>
  <si>
    <t>2005 £m</t>
  </si>
  <si>
    <t>Holding company cash and short-term investments</t>
  </si>
  <si>
    <t>Core structural borrowings - central funds</t>
  </si>
  <si>
    <t>Holding Company</t>
  </si>
  <si>
    <t>Core structural borrowings - Jackson National Life</t>
  </si>
  <si>
    <t>In accordance with the EEV principles core borrowings are carried at market value.</t>
  </si>
  <si>
    <t>8g</t>
  </si>
  <si>
    <t>Schedule 9</t>
  </si>
  <si>
    <t xml:space="preserve">Schedule </t>
  </si>
  <si>
    <t xml:space="preserve">UK </t>
  </si>
  <si>
    <t>Jackson</t>
  </si>
  <si>
    <t>Long-term</t>
  </si>
  <si>
    <t>Insurance</t>
  </si>
  <si>
    <t>National</t>
  </si>
  <si>
    <t>Asian</t>
  </si>
  <si>
    <t>Business</t>
  </si>
  <si>
    <t>Group</t>
  </si>
  <si>
    <t>Operations</t>
  </si>
  <si>
    <t>Life</t>
  </si>
  <si>
    <t>The average number of shares for half year 2006 was 2,403m. The average number of shares reflects the average number in issue adjusted for shares held by employee trusts and consolidated unit trusts and OEICs which are treated as cancelled.</t>
  </si>
  <si>
    <t>Adjustment for post-tax effect of shareholders' share of actuarial gains and losses on defined benefit pension schemes</t>
  </si>
  <si>
    <t>The average number of shares for half year 2005 was 2,361m. The average number of shares reflects the average number in issue adjusted for shares held by employee trusts and consolidated unit trusts and OEICs which are treated as cancelled.</t>
  </si>
  <si>
    <t>The average number of shares for full year 2005 was 2,365m. The average number of shares reflects the average number in issue adjusted for shares held by employee trusts and consolidated unit trusts and OEICs which are treated as cancelled.</t>
  </si>
  <si>
    <t>incorporated in opening EEV value of in-force business</t>
  </si>
  <si>
    <t>New business margins are shown on two bases, namely the margins by reference to Annual Premium Equivalents (APE) and the Present Value of New Business Premiums (PVNBP). APEs are calculated as the aggregate of regular new business premiums and one tenth of single new business premiums. PVNBPs are calculated as equalling single premiums plus the present value of expected premiums of new regular premium business. In determining the present value, allowance is made for lapses and other assumptions applied in determining the EEV new business profit.</t>
  </si>
  <si>
    <t>Acquisition of Egg minority interests</t>
  </si>
  <si>
    <t>9d</t>
  </si>
  <si>
    <t>The gain of £246 million (half year 2005 charge: £8 million, full year 2005 charge: £47 million) included in total profit reflects the shareholders’ share of actuarial and other gains and losses on the Group’s defined benefit pension schemes. On the EEV basis this gain/charge includes a 10 per cent share of the actuarial gains and losses on the share attributable to the PAC with-profits fund for the Prudential Staff and Scottish Amicable Pension Schemes. The very high level of actuarial gains in half year 2006 reflects the increase in discount rate applied in determining the present value of projected pension payments from 4.8 per cent at 31 December 2005 to 5.5 per cent at 30 June 2006 as noted on schedule 18. The 2005 full year charge of £47 million includes a charge of £43 million for altered renewal expense assumptions arising from the prospective increase in employer contributions for the Prudential Staff Pension Scheme for future service of active members (as distinct from deficit funding).</t>
  </si>
  <si>
    <t>The profit for the period for covered business is in most cases calculated initially at the post-tax level.  The post-tax profit for covered business is then grossed up for presentation purposes at the effective rates of tax applicable to the countries and periods concerned.  In the UK this is the UK corporation tax rate of 30 per cent.  For Jackson National Life the federal rate of 35 per cent is applied to gross up movements on the value of in-force business.  Effects on statutory tax for the period affect the overall tax rate.  For Asia, similar principles apply subject to the availability of taxable profits.</t>
  </si>
  <si>
    <t>The proportion of surplus allocated to shareholders from the UK with-profits business has been based on the present level of 10 per cent. Future bonus rates have been set at levels which would fully utilise the assets of the with-profits fund over the lifetime of the business in force.</t>
  </si>
  <si>
    <t>In determining the cost of capital of JNL, it has been assumed that an amount equal to 235 per cent of the risk-based capital required by the National Association of Insurance Commissioners (NAIC) at the Company Action Level must be retained. The impact of the related capital charge is to reduce JNL’s shareholders’ funds by £145 million (half year 2005: £79 million, full year 2005: £117 million).</t>
  </si>
  <si>
    <t>•  1 per cent increase in the discount rates</t>
  </si>
  <si>
    <t>•  1 per cent increase and decrease in interest rates, including all consequential changes (assumed investment returns for all asset classes, market values of fixed interest assets, risk discount rates)</t>
  </si>
  <si>
    <t>•  1 per cent rise in equity and property yields</t>
  </si>
  <si>
    <t>•  10 per cent fall in market value of equity and property assets (not applicable for new business contribution)</t>
  </si>
  <si>
    <t>Operating profits from new long-term insurance business</t>
  </si>
  <si>
    <t>Pre-tax      (note 4c)</t>
  </si>
  <si>
    <t>Tax</t>
  </si>
  <si>
    <t>Jackson National Life (note 4b)</t>
  </si>
  <si>
    <t>New Business Premiums                  (note 4d)</t>
  </si>
  <si>
    <t>New Business Margin                 (note 4e)</t>
  </si>
  <si>
    <t>4a</t>
  </si>
  <si>
    <t>Asian Operations - New business margin as a percentage of APE</t>
  </si>
  <si>
    <t xml:space="preserve">     Hong Kong</t>
  </si>
  <si>
    <t xml:space="preserve">     Korea</t>
  </si>
  <si>
    <t xml:space="preserve">     Taiwan</t>
  </si>
  <si>
    <t xml:space="preserve">     India</t>
  </si>
  <si>
    <t xml:space="preserve">     Other</t>
  </si>
  <si>
    <t>4b</t>
  </si>
  <si>
    <t>Jackson National Life net of tax profits</t>
  </si>
  <si>
    <t>Pre capital charge</t>
  </si>
  <si>
    <t>Capital charge (see note 8a on schedule 8)</t>
  </si>
  <si>
    <t>Post capital charge</t>
  </si>
  <si>
    <t>4c</t>
  </si>
  <si>
    <t>Profits from fund management of covered business</t>
  </si>
  <si>
    <t>Included within pre-tax new business profits shown in the table above are profits arising from fund management business falling within the scope of covered business of:</t>
  </si>
  <si>
    <t>4d</t>
  </si>
  <si>
    <t>New business premiums reflect those premiums attaching to covered business including premiums for contracts classified as investment products for IFRS basis reporting.  New business premiums for regular premium products are shown on an annualised basis. Department of Work and Pensions rebate business is classified as single recurrent business. Internal vesting business is classified as new business where the contracts include an open market option.</t>
  </si>
  <si>
    <t>4e</t>
  </si>
  <si>
    <t>4f</t>
  </si>
  <si>
    <t>Bulk annuity reinsurance from the Scottish Amicable Insurance Fund to Prudential Retirement Income Limited</t>
  </si>
  <si>
    <t>Short-term fluctuations in investment returns for UK insurance operations represent the difference between total investment returns in the year attributable to shareholders on the EEV basis and the longer-term return included within operating profit as described on schedule 4. The £994 million of fluctuations in 2005 reflects the PAC life fund investment return earned in the year of 20 per cent.</t>
  </si>
  <si>
    <t xml:space="preserve">Basis of preparation of results </t>
  </si>
  <si>
    <t>The EEV basis results have been prepared in accordance with the EEV Principles issued by the CFO Forum of European Insurance Companies in May 2004. Where appropriate the EEV basis results include the effects of adoption of International Financial Reporting Standards (IFRS).</t>
  </si>
  <si>
    <t>Unwind of discount and other expected returns (note 5a)</t>
  </si>
  <si>
    <t>Cost of strengthened persistency assumption (note 5b(i))</t>
  </si>
  <si>
    <t>Mortality related cost of capital charge (note 5b(ii))</t>
  </si>
  <si>
    <t>Other items (note 5b(iii))</t>
  </si>
  <si>
    <t xml:space="preserve">Under IFRS, subject to impairment testing, goodwill is no longer amortised from the date of adoption ie 1 January 2004.  Acquired goodwill of the Japanese life business was subject to an impairment charge of £95 million and £120 million for the half year and full year 2005 results respectively. </t>
  </si>
  <si>
    <t>1.2c</t>
  </si>
  <si>
    <t>1.3c</t>
  </si>
  <si>
    <t>Adjustment for goodwill impairment charge (note 1.3b)</t>
  </si>
  <si>
    <t>Adjustment for goodwill impairment charge (note 1.2b)</t>
  </si>
  <si>
    <t>Short-term fluctuations for Asian operations in half year 2006 principally arose in Singapore.</t>
  </si>
  <si>
    <t>Shareholders' capital and reserves at 30 June 2006 (note 10e)</t>
  </si>
  <si>
    <t>10a</t>
  </si>
  <si>
    <t>10b</t>
  </si>
  <si>
    <t>The £47 million charge for full year 2005 primarily relates to the cost of capital attaching to liability strengthening on the regulatory basis for annuity business.</t>
  </si>
  <si>
    <t>Notes</t>
  </si>
  <si>
    <t>1.1a</t>
  </si>
  <si>
    <t>Schedule 1.2</t>
  </si>
  <si>
    <t>Basic earnings per share (note 1.2a)</t>
  </si>
  <si>
    <t>-</t>
  </si>
  <si>
    <t>20.7p</t>
  </si>
  <si>
    <t>1.2a</t>
  </si>
  <si>
    <t>1.2b</t>
  </si>
  <si>
    <t>Discontinued operations relate to Egg France and Egg's Funds Direct operation.</t>
  </si>
  <si>
    <t>Schedule 1.3</t>
  </si>
  <si>
    <t>Basic earnings per share (note 1.3a)</t>
  </si>
  <si>
    <t>1.3a</t>
  </si>
  <si>
    <t>1.3b</t>
  </si>
  <si>
    <t>EUROPEAN EMBEDDED VALUE (EEV) BASIS RESULTS</t>
  </si>
  <si>
    <t>Schedule 2</t>
  </si>
  <si>
    <t>(1)</t>
  </si>
  <si>
    <t>(2)</t>
  </si>
  <si>
    <t>Economic assumptions</t>
  </si>
  <si>
    <t>Deterministic</t>
  </si>
  <si>
    <t>In most countries, the long-term expected rates of return on investments and risk discount rates are set by reference to period end rates of return on fixed interest securities. This ‘active’ basis of assumption setting has been applied in preparing the results of all the Group’s UK and US long-term business operations. For the Group’s Asian operations, the active basis is appropriate for business written in Japan, Korea and US dollar denominated business written in Hong Kong.</t>
  </si>
  <si>
    <t>An exception to this general rule is that for countries where long-term fixed interest markets are underdeveloped, investment return assumptions and risk discount rates are based on an assessment of longer-term economic conditions. Except for the countries listed above, this basis is appropriate for the Group’s Asian operations.</t>
  </si>
  <si>
    <t>The investment return assumptions as derived above are applied to the actual assets held at the valuation date to derive the overall fund-earned rate.</t>
  </si>
  <si>
    <t>The table below summarises the principal financial assumptions:</t>
  </si>
  <si>
    <t>%</t>
  </si>
  <si>
    <t>UK Insurance Operations</t>
  </si>
  <si>
    <t>Risk discount rate</t>
  </si>
  <si>
    <t>New business</t>
  </si>
  <si>
    <t>In-force</t>
  </si>
  <si>
    <t>Pre-tax expected long-term nominal rates of investment return:</t>
  </si>
  <si>
    <t>UK equities</t>
  </si>
  <si>
    <t>Overseas equities</t>
  </si>
  <si>
    <t>7.0 to 7.9</t>
  </si>
  <si>
    <t>8.1 to 8.75</t>
  </si>
  <si>
    <t>Property</t>
  </si>
  <si>
    <t>Gilts</t>
  </si>
  <si>
    <t>Adjustment for mark to market value movements on core borrowings (note 1.3c)</t>
  </si>
  <si>
    <t>Discontinued operations (note 1.3d)</t>
  </si>
  <si>
    <t>In adopting the EEV Principles, Prudential has based encumbered capital on its internal targets for economic capital subject to it being at least the local statutory minimum requirements.  Economic capital is assessed using internal models, but when applying EEV Prudential does not take credit for the significant diversification benefits that exist within the Group.  For with-profits business written in a segregated life fund, as is the case in the UK and Asia, the capital available in the fund is sufficient to meet the encumbered capital requirements.</t>
  </si>
  <si>
    <t xml:space="preserve">    Charge for share-based payments for Prudential schemes</t>
  </si>
  <si>
    <t>UK restructuring costs</t>
  </si>
  <si>
    <t>Profit from changes to other operating assumptions</t>
  </si>
  <si>
    <t>The £148 million cost of strengthened persistency assumptions for half year and full year 2005 applies to a number of products, primarily in respect of with-profit bonds.</t>
  </si>
  <si>
    <t>Tax charge (credit) on shareholders' share of actuarial and other gains and losses on defined benefit pension schemes</t>
  </si>
  <si>
    <t>Tax (credit) charge on effect of changes in economic assumptions and time value of cost of options and guarantees</t>
  </si>
  <si>
    <t>Total tax charge on items not included in operating profit</t>
  </si>
  <si>
    <t xml:space="preserve">Including tax relief on Asia development expenses. </t>
  </si>
  <si>
    <t>IFRS basis (re shareholder-backed operations)</t>
  </si>
  <si>
    <t>Embedded value at 30 Jun 2006 
£m</t>
  </si>
  <si>
    <t>14.1a  The movement on provisions relating to losses on loans and advances was as follows:</t>
  </si>
  <si>
    <t>6c</t>
  </si>
  <si>
    <t>6d</t>
  </si>
  <si>
    <t>(ii) For traditional business in Taiwan, the economic scenarios used to calculate the half year 2006 EEV basis results reflect the assumption of a phased progression of the bond yields from the current rates applying to the assets held to the long-term expected rates. In preparing the half year 2006 EEV basis results the same approach has been applied as was used for the full year 2005 results. The 2005 year end basis was that, in the average scenario, bond yields trend from then current levels of around 2 per cent towards 5.5 per cent at 31 December 2012. In the first six months of 2006 bond yields increased in a manner consistent with the assumed phased progression. However, these increases in bond yields consequently reduced the values of bonds held and, also consistent with the assumed phased progression, the Fund Earned Rate for half year 2006 was 0.2 per cent.</t>
  </si>
  <si>
    <t>Included in the EEV basis shareholders’ funds of long-term business operations of £10,756 million (30 June 2005: £9,260 million, 31 December 2005: £10,468 million) is £172 million (30 June 2005: £170 million, 31 December 2005: £174 million) in respect of fund management business falling within the scope of covered business as follows:</t>
  </si>
  <si>
    <t xml:space="preserve">Balance at beginning of period                                                </t>
  </si>
  <si>
    <t xml:space="preserve">3a   Investment return and other income </t>
  </si>
  <si>
    <t>Unwind of discount and other expected returns</t>
  </si>
  <si>
    <t>Mark to market value movements on core borrowings</t>
  </si>
  <si>
    <t>UK Insurance Operations (note 6a(i))</t>
  </si>
  <si>
    <t>Jackson National Life (note 6a(ii))</t>
  </si>
  <si>
    <t>Asian Operations (note 6a(iii))</t>
  </si>
  <si>
    <t>cross</t>
  </si>
  <si>
    <t>reference</t>
  </si>
  <si>
    <t>Short-term fluctuations comprise actual returns on investments less longer-term returns (net of related change in amortisation of deferred acquisition costs) as follows:</t>
  </si>
  <si>
    <t xml:space="preserve">(Loss) profit for the period                                                                                                                    </t>
  </si>
  <si>
    <t>Transition adjustment to reflect adoption of IAS 39 at 1 January 2005</t>
  </si>
  <si>
    <t>Attributable to:</t>
  </si>
  <si>
    <t>Equity holders of the Company</t>
  </si>
  <si>
    <t>Minority interests (note 14.1b)</t>
  </si>
  <si>
    <t>Egg - Group share of net assets (note 17b)</t>
  </si>
  <si>
    <t>17b</t>
  </si>
  <si>
    <t>• Corporate bond returns are based on Treasury securities plus a spread that has been calibrated to current market conditions and varies by credit quality; and</t>
  </si>
  <si>
    <t>• Variable annuity equity and bond returns have been stochastically generated using a regime-switching log-normal model with parameters determined by reference to historical data. The volatility of equity fund returns ranges from 18.6 per cent to 28.1 per cent, depending on risk class, and the volatility of bond funds ranges from 1.4 per cent to 2.0 per cent.</t>
  </si>
  <si>
    <t>(iv) Expense assumptions</t>
  </si>
  <si>
    <t>Egg card</t>
  </si>
  <si>
    <t>Product information for banking operations (Egg) in the UK</t>
  </si>
  <si>
    <t>Tax charge on operating profit</t>
  </si>
  <si>
    <t>Including tax relief on Asia development expenses.</t>
  </si>
  <si>
    <t>Surplus (deficit) in schemes at               30 Jun 2006          (note 18a)</t>
  </si>
  <si>
    <t xml:space="preserve">The table reflects the financial position of the defined benefit schemes on an 'economic basis'. This is the IAS 19 basis adjusted to include scheme assets invested in Prudential Group insurance policies. At 30 June 2006, M&amp;G pension scheme and PSPS had invested £150 million and £115 million respectively, in Prudential Group insurance policies. </t>
  </si>
  <si>
    <t>Other defined benefit schemes (note 18b)</t>
  </si>
  <si>
    <t>1.1b</t>
  </si>
  <si>
    <t>Pension scheme surplus (deficits) (net of tax) attributable to shareholders (note 8g)</t>
  </si>
  <si>
    <t>Core structural borrowings - central funds (at market value)</t>
  </si>
  <si>
    <t>Core structural borrowings - Jackson National Life (at market value)</t>
  </si>
  <si>
    <t>The goodwill impairment charge relates to the Japanese life business.</t>
  </si>
  <si>
    <t>14.1b  The whole of the minority interests in Egg were acquired by the Company in the first half of 2006.</t>
  </si>
  <si>
    <t>The whole of the minority interests in Egg were acquired by the Company in the first half of 2006.</t>
  </si>
  <si>
    <t>Rate of increase in salaries</t>
  </si>
  <si>
    <t>Rate of increase of pensions in payment for inflation:</t>
  </si>
  <si>
    <t xml:space="preserve">      Guaranteed (maximum 5%)</t>
  </si>
  <si>
    <t xml:space="preserve">      Guaranteed (maximum 2.5%)</t>
  </si>
  <si>
    <t>Actuarial assumptions applied to UK schemes are as follows:</t>
  </si>
  <si>
    <t>The profit and loss accounts of foreign subsidiaries are translated at average exchange rates for the period. Assets and liabilities of foreign subsidiaries are translated at closing exchange rates. Foreign currency borrowings that have been used to provide a hedge against Group equity investments in overseas subsidiaries are also translated at closing exchange rates. The impact of these currency translations is recorded as a component of the movement in shareholders' equity.</t>
  </si>
  <si>
    <t>Group Summary - Q2 2006 v Q1 2006 (PVNBP)</t>
  </si>
  <si>
    <t>Group Summary - Q2 2006 v Q2 2005 (PVNBP)</t>
  </si>
  <si>
    <t>Group Summary and Insurance Operations - Actual exchange rates (PVNBP)</t>
  </si>
  <si>
    <t>Group Summary and Insurance Operations - Constant exchange rates (PVNBP)</t>
  </si>
  <si>
    <t>PRUDENTIAL PLC - NEW BUSINESS SCHEDULES</t>
  </si>
  <si>
    <t>BASIS OF PREPARATION</t>
  </si>
  <si>
    <t>Group Summary and Insurance Operations - Constant exchange rates (APE)</t>
  </si>
  <si>
    <t>Group Summary and Insurance Operations - Actual exchange rates (APE)</t>
  </si>
  <si>
    <t>Group Summary - Q2 2006 v Q2 2005 (APE)</t>
  </si>
  <si>
    <t>Group Summary - Q2 2006 v Q1 2006 (APE)</t>
  </si>
  <si>
    <r>
      <t xml:space="preserve">PVNBP </t>
    </r>
    <r>
      <rPr>
        <b/>
        <vertAlign val="superscript"/>
        <sz val="7"/>
        <rFont val="Arial"/>
        <family val="2"/>
      </rPr>
      <t>(3)</t>
    </r>
  </si>
  <si>
    <t>Schedule 2 (continued)</t>
  </si>
  <si>
    <t>The tables below show the sensitivity of the embedded value as at 30 June 2006 (31 December 2005) and the new business contribution after the effect of required capital to:</t>
  </si>
  <si>
    <t>Pre-Tax New Business</t>
  </si>
  <si>
    <t>The charge for other items of £61 million for half year 2006 comprises the aggregate of the effect of adjustments to policyholder and shareholder taxes for non-participating business of the PAC long-term fund which, at the pre-tax level after grossing up for notional tax in line with the normal EEV methodology, amounts to £24 million and charges for a number of items including service company losses, continued regulatory costs, losses in Pru Health, and other items which amount to £37 million. The full year 2005 charge for other items of £46 million includes £45 million of costs associated with complying with regulatory requirements including Sarbanes-Oxley, product and distribution development, £19 million of negative experience variances and other net positive items of £18 million.</t>
  </si>
  <si>
    <t xml:space="preserve">Other Operations </t>
  </si>
  <si>
    <t>Operating profit (based on longer-term investment returns)</t>
  </si>
  <si>
    <t>Issues of share capital by parent company</t>
  </si>
  <si>
    <t>Reconciliation of Net Worth and Value of In-force business for half year 2006 (note 10a)</t>
  </si>
  <si>
    <t>New business contribution (schedule 4) (note 10b)</t>
  </si>
  <si>
    <t xml:space="preserve">Existing business - transfer to net worth </t>
  </si>
  <si>
    <t>Adjustment for post-tax shareholders' share of actuarial gains and losses on defined benefit pension schemes</t>
  </si>
  <si>
    <t>Other Operations (note 16b)</t>
  </si>
  <si>
    <t>Shareholders' share of surplus (deficit) on the Prudential Staff and Scottish Amicable defined benefit pension schemes (net of tax) (schedule 18)</t>
  </si>
  <si>
    <t>The principal defined benefit pension scheme is the Prudential Staff Pension Scheme. In the UK there are two smaller schemes, the Scottish Amicable Pension Scheme and the M&amp;G Pension Scheme with a combined deficit at 30 June 2006 of £32 million gross of tax. There is also a small scheme in Taiwan which at 30 June 2006 had a deficit gross of tax of £10 million.</t>
  </si>
  <si>
    <t>For previous periods the new business for Intermediated distribution of UK Insurance Operations have included Department of Work and Pensions (DWP) rebate business for SAIF.  These are excluded from the new business schedules with comparatives restated accordingly.  The amounts of new SAIF DWP rebate business written was £60 million for half year 2006, £80 million for half year 2005 and £83 million for full year 2005.</t>
  </si>
  <si>
    <t>In Asia, 'Other' insurance operations include Thailand, the Philippines and Vietnam.</t>
  </si>
  <si>
    <t>In August 2005, Prudential's joint venture partner in the Prudential ICICI Asset Management Company purchased an additional 6 per cent share ownership reducing Prudential's stake to 49 per cent. As a result, Prudential no longer consolidates the company as a subsidiary.</t>
  </si>
  <si>
    <t>£180 million of FUM reported under Prudential Asian funds operations relates to M&amp;G's products distributed through those Asian operations and this amount is also included in M&amp;G's FUM.</t>
  </si>
  <si>
    <t>New business in India is included at Prudential's 26 per cent interest in the India life operation. Mandatory Provident Fund (MPF) product sales in Hong Kong are included at Prudential's 36 per cent interest in Hong Kong MPF operation.</t>
  </si>
  <si>
    <t>Annual Equivalents, calculated as regular new business contributions plus 10 per cent single new business contributions, are subject to roundings. PVNBPs are calculated as equalling single premiums plus the present value of expected premiums of new regular premium business. In determining the present value, allowance is made for lapses and other assumptions applied in determining the EEV new business profit.</t>
  </si>
  <si>
    <t>Other transfers from net worth</t>
  </si>
  <si>
    <t xml:space="preserve">New business premiums for regular premium products are shown on an annualised basis. Department of Work and Pensions pension business is classified as single recurrent business. Internal vesting business is classified as new business where the contracts include an open market option. </t>
  </si>
  <si>
    <t>Schedule 31</t>
  </si>
  <si>
    <t>Notes to Schedules 22 to 30</t>
  </si>
  <si>
    <t>The schedules include a bulk annuity transaction with the Scottish Amicable Insurance Fund (SAIF).  The transaction reflects the arrangement entered into in June 2006 for the reinsurance of non-profit immediate pension annuity liabilities of SAIF to Prudential Retirement Income Limited (PRIL), a shareholder owned subsidiary of the Group.  SAIF is a closed ring-fenced sub-fund of the PAC long-term fund established by a Court approved Scheme of Arrangement in October 1997, which is solely for the benefit of SAIF policyholders.  Shareholders have no interest in the profits of this fund, although they are entitled to investment management fees on this business. The inclusion of the transaction between SAIF and PRIL as new business reflects the transfer from SAIF policyholders to Prudential shareholders' funds of longevity risk, the requirement to set aside supporting capital, and entitlement to surpluses arising on this block of business arising from the reinsurance arrangement.</t>
  </si>
  <si>
    <t>Reconciliation of movement in shareholders funds</t>
  </si>
  <si>
    <t xml:space="preserve">Long-term business </t>
  </si>
  <si>
    <t>Asian fund management operations</t>
  </si>
  <si>
    <t>US broker-dealer and fund management</t>
  </si>
  <si>
    <t>Curian</t>
  </si>
  <si>
    <t>Profit on ordinary activities before tax</t>
  </si>
  <si>
    <t>Tax on profits of continuing operations</t>
  </si>
  <si>
    <t xml:space="preserve">      Tax on operating profit </t>
  </si>
  <si>
    <t xml:space="preserve">      Tax on short-term fluctuations in investment returns</t>
  </si>
  <si>
    <t xml:space="preserve">      Tax on actuarial and other gains and losses of defined benefit pension schemes</t>
  </si>
  <si>
    <t xml:space="preserve">      Tax on effect of changes in economic assumptions and time value of cost of options and guarantees</t>
  </si>
  <si>
    <t>Total tax charge</t>
  </si>
  <si>
    <t>Minority interests</t>
  </si>
  <si>
    <t xml:space="preserve">Unrealised valuation movements on securities classified as available-for-sale </t>
  </si>
  <si>
    <t>Movement on cash flow hedges</t>
  </si>
  <si>
    <t>Exchange movements (note 9a)</t>
  </si>
  <si>
    <t>Related tax</t>
  </si>
  <si>
    <t>Intra-group dividends (including statutory transfer)</t>
  </si>
  <si>
    <t>External dividends</t>
  </si>
  <si>
    <t>Investment in operations (note 9b)</t>
  </si>
  <si>
    <t>Adjustment for net of tax fund management projected profits of covered business</t>
  </si>
  <si>
    <t>Movement on Prudential plc shares purchased by unit trusts consolidated under IFRS</t>
  </si>
  <si>
    <t>Shareholders' capital and reserves at 1 January 2006</t>
  </si>
  <si>
    <t>Shareholders' capital and reserves at 30 June 2006</t>
  </si>
  <si>
    <t>Analysed as:</t>
  </si>
  <si>
    <t>Statutory IFRS basis shareholders' funds</t>
  </si>
  <si>
    <t>Additional shareholders' interest on EEV basis</t>
  </si>
  <si>
    <t>EEV basis shareholders funds (note 9c)</t>
  </si>
  <si>
    <t>Components of EEV basis shareholders' funds of long-term business operations:</t>
  </si>
  <si>
    <t>Free surplus</t>
  </si>
  <si>
    <t>Required capital</t>
  </si>
  <si>
    <t>Value of in force before deduction of cost of capital and of guarantees</t>
  </si>
  <si>
    <t>Cost of capital</t>
  </si>
  <si>
    <t>Cost of time value of guarantees</t>
  </si>
  <si>
    <t>9a</t>
  </si>
  <si>
    <t>Profits are translated at average exchange rates, consistent with the method applied for statutory IFRS basis results.  The amounts recorded above for exchange rate movements reflect the difference between year end 2005 and half year 2006 exchange rates as applied to shareholders' funds at 1 January 2006 and the difference between 30 June 2006 and average half year 2006 rates for profits.</t>
  </si>
  <si>
    <t>9b</t>
  </si>
  <si>
    <t>Investment in operations reflects increases in share capital.  This includes certain non cash items as a result of timing differences.</t>
  </si>
  <si>
    <t>9c</t>
  </si>
  <si>
    <t>Schedule 10</t>
  </si>
  <si>
    <t>Value of</t>
  </si>
  <si>
    <t>Free</t>
  </si>
  <si>
    <t>Required</t>
  </si>
  <si>
    <t>Net Worth</t>
  </si>
  <si>
    <t>In Force</t>
  </si>
  <si>
    <t>Surplus</t>
  </si>
  <si>
    <t>Capital</t>
  </si>
  <si>
    <t>(note 10c)</t>
  </si>
  <si>
    <t>(note 10d)</t>
  </si>
  <si>
    <t>Shareholders' capital and reserves at 1 January 2006:</t>
  </si>
  <si>
    <t>Expected return on existing business</t>
  </si>
  <si>
    <t>Change of assumption and experience variances</t>
  </si>
  <si>
    <t>Non-operating changes of assumption and experience variances and minority interests</t>
  </si>
  <si>
    <t>Profit on ordinary activities after tax and minority interests for long-term business</t>
  </si>
  <si>
    <t>Exchange rate movements</t>
  </si>
  <si>
    <t>All figures shown are net of tax.</t>
  </si>
  <si>
    <t>The movements arising from the new business contributions are:</t>
  </si>
  <si>
    <t>Total net worth</t>
  </si>
  <si>
    <t>Value of in force</t>
  </si>
  <si>
    <t>Total long-term business</t>
  </si>
  <si>
    <t>10c</t>
  </si>
  <si>
    <t>Net worth consists of statutory solvency capital (or economic capital where higher) and unencumbered capital.</t>
  </si>
  <si>
    <t>10d</t>
  </si>
  <si>
    <t>Value of in-force business includes the value of future margins from current in force business less the cost of holding encumbered capital.</t>
  </si>
  <si>
    <t>10e</t>
  </si>
  <si>
    <t>Schedule 11</t>
  </si>
  <si>
    <t>SENSITIVITY OF RESULTS TO ALTERNATIVE ASSUMPTIONS</t>
  </si>
  <si>
    <t>1. Sensitivity to changes in economic assumptions</t>
  </si>
  <si>
    <t>•  Holding company statutory minimum capital (by contrast to economic capital)</t>
  </si>
  <si>
    <t>In each sensitivity calculation, all other assumptions remain unchanged except where they are directly affected by the revised economic conditions.</t>
  </si>
  <si>
    <t xml:space="preserve"> Jackson National Life</t>
  </si>
  <si>
    <t xml:space="preserve"> Asian Operations</t>
  </si>
  <si>
    <t>Total         Long-term</t>
  </si>
  <si>
    <t>As reported (schedule 4)</t>
  </si>
  <si>
    <t xml:space="preserve">Discount rates - 1% increase </t>
  </si>
  <si>
    <t xml:space="preserve">Interest rates - 1% increase </t>
  </si>
  <si>
    <t xml:space="preserve">Interest rates - 1% decrease </t>
  </si>
  <si>
    <t>Equity/property yields - 1% rise</t>
  </si>
  <si>
    <t>Embedded value of long-term operations at 30 June 2006</t>
  </si>
  <si>
    <t>As reported (schedule 9)</t>
  </si>
  <si>
    <t xml:space="preserve">Interest rates - 1% increase (note 11a) </t>
  </si>
  <si>
    <t>Interest rates - 1% decrease (note 11a)</t>
  </si>
  <si>
    <t>Equity/property market values - 10% fall</t>
  </si>
  <si>
    <t>Statutory minimum capital</t>
  </si>
  <si>
    <t>% of embedded value</t>
  </si>
  <si>
    <t>11a</t>
  </si>
  <si>
    <t>1% increase</t>
  </si>
  <si>
    <t>1% decrease</t>
  </si>
  <si>
    <t>Established markets</t>
  </si>
  <si>
    <t>Taiwan (note 11b)</t>
  </si>
  <si>
    <t>11b</t>
  </si>
  <si>
    <t>Taiwan sensitivity to starting bond rates (i.e. the starting bond rate for the progression to the assumed long-term rate)</t>
  </si>
  <si>
    <t>Embedded value of long-term operations at 31 December 2005</t>
  </si>
  <si>
    <t>Schedule 12.1</t>
  </si>
  <si>
    <t>Half year 2006 results</t>
  </si>
  <si>
    <t>Tax    (Schedule 16)</t>
  </si>
  <si>
    <t>Basic earnings per share (note 12.1a)</t>
  </si>
  <si>
    <t>Based on operating profit based on longer-term investment returns, after related tax and minority interests</t>
  </si>
  <si>
    <t>New business profit for half year 2006</t>
  </si>
  <si>
    <t>30 June 2006</t>
  </si>
  <si>
    <t>31 December 2005</t>
  </si>
  <si>
    <t>Embedded value</t>
  </si>
  <si>
    <t>long-term</t>
  </si>
  <si>
    <t>interest rates</t>
  </si>
  <si>
    <t>operations</t>
  </si>
  <si>
    <t>1% decrease in the starting bond rates</t>
  </si>
  <si>
    <t>1% increase in the starting bond rates</t>
  </si>
  <si>
    <t>Embedded         value at 31 Dec 2005 
£m</t>
  </si>
  <si>
    <t>1% increase in the starting                   bond rates</t>
  </si>
  <si>
    <t>1% decrease in the starting               bond rates</t>
  </si>
  <si>
    <t>Total operating profit arising from continuing operations based on longer-term investment returns</t>
  </si>
  <si>
    <t>Adjustment for post-tax shareholders' share of actuarial and other gains and losses on defined benefit pension schemes</t>
  </si>
  <si>
    <t>Based on profit for the period after tax and minority interests</t>
  </si>
  <si>
    <t>12.1a</t>
  </si>
  <si>
    <t>Schedule 12.2</t>
  </si>
  <si>
    <t xml:space="preserve">Half year 2005 comparative results </t>
  </si>
  <si>
    <t>Basic earnings per share (note 12.2a)</t>
  </si>
  <si>
    <t>12.2a</t>
  </si>
  <si>
    <t>12.2b</t>
  </si>
  <si>
    <t>Schedule 12.3</t>
  </si>
  <si>
    <t xml:space="preserve">Full year 2005 comparative results </t>
  </si>
  <si>
    <t>Based on profit for the year after tax and minority interests</t>
  </si>
  <si>
    <t>Schedule 13</t>
  </si>
  <si>
    <t>US Operations - Summary of operating results</t>
  </si>
  <si>
    <t>US$m</t>
  </si>
  <si>
    <t xml:space="preserve">IFRS operating result for continuing operations </t>
  </si>
  <si>
    <t>Jackson National Life (note 13a)</t>
  </si>
  <si>
    <t>Broker-dealer and fund management result</t>
  </si>
  <si>
    <t>Operating profit from continuing operations before tax</t>
  </si>
  <si>
    <t>13a</t>
  </si>
  <si>
    <t>IFRS basis operating profits include the following longer-term investment returns (net of related change in amortisation of deferred acquisition costs)</t>
  </si>
  <si>
    <t>Longer-term returns on debt securities:</t>
  </si>
  <si>
    <t>Amortisation of interest related gains (net of related change in amortisation of deferred acquisition costs)</t>
  </si>
  <si>
    <t xml:space="preserve">Risk margin reserve charge in respect of credit related losses (net of related </t>
  </si>
  <si>
    <t>change in amortisation of deferred acquisition costs) (note 13b)</t>
  </si>
  <si>
    <t>Longer-term returns on equity type investments</t>
  </si>
  <si>
    <t>13b</t>
  </si>
  <si>
    <t>Schedule 14.1</t>
  </si>
  <si>
    <t xml:space="preserve">Income statement for banking operations                         </t>
  </si>
  <si>
    <t xml:space="preserve">Interest income </t>
  </si>
  <si>
    <t xml:space="preserve">Interest expense                                                                                                </t>
  </si>
  <si>
    <t>Net interest income</t>
  </si>
  <si>
    <t xml:space="preserve">Fee and commission income                                                              </t>
  </si>
  <si>
    <t xml:space="preserve">Fee and commission expense                                                    </t>
  </si>
  <si>
    <t xml:space="preserve">Other operating income                                                                                                             </t>
  </si>
  <si>
    <t xml:space="preserve">Operating income                                                                                                             </t>
  </si>
  <si>
    <t xml:space="preserve">General administrative expenses                                                                                      </t>
  </si>
  <si>
    <t xml:space="preserve">Other operating expenses                                       </t>
  </si>
  <si>
    <t xml:space="preserve">Discontinued operations (net of tax)                                                       </t>
  </si>
  <si>
    <t>Amounts written off</t>
  </si>
  <si>
    <t>New and additional provisions</t>
  </si>
  <si>
    <t>Schedule 14.2</t>
  </si>
  <si>
    <t>Egg personal loans</t>
  </si>
  <si>
    <t>Egg mortgages</t>
  </si>
  <si>
    <t>Prudential mortgages</t>
  </si>
  <si>
    <t>Egg savings</t>
  </si>
  <si>
    <t>Prudential savings</t>
  </si>
  <si>
    <t>Total retail liabilities</t>
  </si>
  <si>
    <t>Schedule 15</t>
  </si>
  <si>
    <t>Long-term business :</t>
  </si>
  <si>
    <t>Jackson National Life (note 15a)</t>
  </si>
  <si>
    <t xml:space="preserve">Asian Operations </t>
  </si>
  <si>
    <t>Share of investment return of funds managed by PPM America that are consolidated into Group</t>
  </si>
  <si>
    <t>results but attributable to external investors</t>
  </si>
  <si>
    <t>Share of profits of venture investment companies and property investment companies of the PAC</t>
  </si>
  <si>
    <t>with-profits fund that are consolidated into Group results but attributable to external investors</t>
  </si>
  <si>
    <t>Note</t>
  </si>
  <si>
    <t>15a</t>
  </si>
  <si>
    <t>Actual gains less longer-term return on debt securities</t>
  </si>
  <si>
    <t>Actual gains less longer-term return on equity type investments</t>
  </si>
  <si>
    <t>Movement in market value of derivatives used for economic hedging purposes</t>
  </si>
  <si>
    <t>Schedule 16</t>
  </si>
  <si>
    <t>Tax charge (credit) on operating profit (loss) based on longer-term investment returns</t>
  </si>
  <si>
    <t>Asian Operations (note 16a)</t>
  </si>
  <si>
    <t>Discontinued operations</t>
  </si>
  <si>
    <t>Total discontinued operations</t>
  </si>
  <si>
    <t>Total tax charge attributable to shareholders</t>
  </si>
  <si>
    <t>16a</t>
  </si>
  <si>
    <t>16b</t>
  </si>
  <si>
    <t>The large tax credit in the second half of 2005 is due to a number of factors including:</t>
  </si>
  <si>
    <t>(i)  The settlement of outstanding issues with HM Revenue and Customs at amounts below those previously provided.</t>
  </si>
  <si>
    <t>(ii) Prior year adjustments arising from routine revisions to tax returns.</t>
  </si>
  <si>
    <t>(iii) The benefit from Egg's previously unused French losses.</t>
  </si>
  <si>
    <t>Schedule 17</t>
  </si>
  <si>
    <t>Shareholders' funds analysis</t>
  </si>
  <si>
    <t>UK Operations</t>
  </si>
  <si>
    <t>Net assets of operation</t>
  </si>
  <si>
    <t>Acquired goodwill</t>
  </si>
  <si>
    <t>US Operations</t>
  </si>
  <si>
    <t>Jackson National Life (net of surplus note borrowings) (note 17a)</t>
  </si>
  <si>
    <t>Total Group (deficit) surplus</t>
  </si>
  <si>
    <t>Shareholders' share of (deficit) surplus:</t>
  </si>
  <si>
    <t>Gains on changes of assumptions for plan liabilities</t>
  </si>
  <si>
    <t>Movement on own shares</t>
  </si>
  <si>
    <t>PRUDENTIAL PLC - NEW BUSINESS - HALF YEAR 2006</t>
  </si>
  <si>
    <t>TOTAL INSURANCE AND INVESTMENT NEW BUSINESS</t>
  </si>
  <si>
    <t>UK &amp; Europe</t>
  </si>
  <si>
    <t>HY 2006</t>
  </si>
  <si>
    <t>HY 2005</t>
  </si>
  <si>
    <t>+/-(%)</t>
  </si>
  <si>
    <t>The initiative is expected to provide annual savings to the cost base of UK operations in aggregate of £40 million. In addition, an end to end review of the UK business, with the aim of reducing the overall cost base is underway. Total UK annual savings, including the £40 million mentioned above, are expected to be £150 million per annum comprising £100 million for Egg and shareholder-backed business of UK insurance operations and £50 million attaching to the with-profits sub-fund. The savings for UK insurance operations cover both acquisition and renewal activity. Reflecting the underlying trend in unit costs, the element of the additional savings of £110 million that relates to long-term business is currently expected to be neutral in its effect on EEV basis results.</t>
  </si>
  <si>
    <t>UK long-term business smoothed shareholders' funds reflect an adjustment to PAC life fund assets, for the purposes of determining the unwind of discount included in operating profits, to remove the effects of short-term volatility in market values of assets. Shareholders' funds in the balance sheet are determined on an unsmoothed basis.</t>
  </si>
  <si>
    <t>For the purposes of the table above, goodwill relating to Asian long-term operations (as shown on schedule 8) is included in 'Other Operations'.</t>
  </si>
  <si>
    <t>Unwind of discount and other expected returns (note 5a):</t>
  </si>
  <si>
    <t>On value of in-force and required capital</t>
  </si>
  <si>
    <t>On surplus assets (over target surplus)</t>
  </si>
  <si>
    <t>Spread experience variance</t>
  </si>
  <si>
    <t xml:space="preserve">Amortisation of interest related realised gains and losses </t>
  </si>
  <si>
    <t xml:space="preserve">Profit on repricing Term contracts </t>
  </si>
  <si>
    <t>Other</t>
  </si>
  <si>
    <t xml:space="preserve">Change in operating assumptions </t>
  </si>
  <si>
    <t>Corporate bonds</t>
  </si>
  <si>
    <t>Expected long-term rate of inflation</t>
  </si>
  <si>
    <t>Post-tax expected long-term nominal rate of return:</t>
  </si>
  <si>
    <t>Pension business (where no tax applies)</t>
  </si>
  <si>
    <t>Life business</t>
  </si>
  <si>
    <t>US Operations (Jackson National Life)</t>
  </si>
  <si>
    <t>Risk discount rate:</t>
  </si>
  <si>
    <t xml:space="preserve">Expected long-term spread between earned rate and rate credited to </t>
  </si>
  <si>
    <t>policyholders for single premium deferred annuity business</t>
  </si>
  <si>
    <t>US 10 year treasury bond rate at end of period</t>
  </si>
  <si>
    <t xml:space="preserve">Expected long-term rate of inflation </t>
  </si>
  <si>
    <t>Basis of preparation and economic assumptions (continued)</t>
  </si>
  <si>
    <t>Hong Kong</t>
  </si>
  <si>
    <t>Taiwan</t>
  </si>
  <si>
    <t>China</t>
  </si>
  <si>
    <t>(note iii)</t>
  </si>
  <si>
    <t>India</t>
  </si>
  <si>
    <t>Indonesia</t>
  </si>
  <si>
    <t>Japan</t>
  </si>
  <si>
    <t>Korea</t>
  </si>
  <si>
    <t>Malaysia</t>
  </si>
  <si>
    <t>Philippines</t>
  </si>
  <si>
    <t>Singapore</t>
  </si>
  <si>
    <t>(note ii)</t>
  </si>
  <si>
    <t>Thailand</t>
  </si>
  <si>
    <t>Vietnam</t>
  </si>
  <si>
    <t>In force</t>
  </si>
  <si>
    <t xml:space="preserve">Expected long-term </t>
  </si>
  <si>
    <t>rate of inflation</t>
  </si>
  <si>
    <t>Government bond yield</t>
  </si>
  <si>
    <t>31 Dec</t>
  </si>
  <si>
    <t>Asia total</t>
  </si>
  <si>
    <t>30 June</t>
  </si>
  <si>
    <t>2006</t>
  </si>
  <si>
    <t>2005</t>
  </si>
  <si>
    <t>Weighted risk discount rate (note i)</t>
  </si>
  <si>
    <t>(i) The weighted discount rates for the Asian operations shown above have been determined by weighting each country’s discount rates by reference to the EEV basis operating result for new business and the closing value of in-force business.</t>
  </si>
  <si>
    <t xml:space="preserve">(iii) The assumptions shown are for US dollar denominated business which comprises the larger proportion of the in-force Hong Kong business. </t>
  </si>
  <si>
    <t>(iv) Assumed equity returns</t>
  </si>
  <si>
    <t>Stochastic</t>
  </si>
  <si>
    <t>The economic assumptions used for the stochastic calculations are consistent with those used for the deterministic calculations described above. Assumptions specific to the stochastic calculations such as the volatilities of asset returns reflect local market conditions and are based on a combination of actual market data, historic market data and an assessment of longer-term economic conditions. Common principles have been adopted across the Group for the stochastic asset models, for example, separate modelling of individual asset classes but with allowance for correlation between the various asset classes.</t>
  </si>
  <si>
    <t>Details are given below of the key characteristics and calibrations of each model.</t>
  </si>
  <si>
    <t>• Interest rates are projected using a two-factor model calibrated to actual market data;</t>
  </si>
  <si>
    <t>The rates to which the model has been calibrated are set out below:</t>
  </si>
  <si>
    <t>Mean returns have been derived as the annualised arithmetic average return across all simulations and durations.</t>
  </si>
  <si>
    <t>Half Year</t>
  </si>
  <si>
    <t>Corporate bond yield</t>
  </si>
  <si>
    <t>Equities:</t>
  </si>
  <si>
    <t>UK</t>
  </si>
  <si>
    <t>Overseas</t>
  </si>
  <si>
    <t>Economic assumptions (continued)</t>
  </si>
  <si>
    <t>Jackson National Life</t>
  </si>
  <si>
    <t>• Interest rates are projected using a log-normal generator calibrated to actual market data;</t>
  </si>
  <si>
    <t>The same asset return model, as used in the UK, appropriately calibrated, has been used for the Asian operations. The principal asset classes are government and corporate bonds. Equity holdings are much lower than in the UK whilst property is not held as an investment asset.</t>
  </si>
  <si>
    <t>The stochastic cost of guarantees are only of significance for the Hong Kong, Singapore, Malaysia and Taiwan operations.</t>
  </si>
  <si>
    <t>(3)</t>
  </si>
  <si>
    <t>Level of encumbered capital</t>
  </si>
  <si>
    <t>The table below summarises the level of encumbered capital as a percentage of the relevant statutory requirement.</t>
  </si>
  <si>
    <t>Capital as a percentage of relevant statutory requirement</t>
  </si>
  <si>
    <t>UK Business (excluding annuities)</t>
  </si>
  <si>
    <t>100% of EU Minimum</t>
  </si>
  <si>
    <t>UK Annuity Business</t>
  </si>
  <si>
    <t>235% of Company Action Level</t>
  </si>
  <si>
    <t>Asian Operations</t>
  </si>
  <si>
    <t>The risk margin reserve (RMR) charge for half year 2006 is based on an average annual RMR charge of 23 basis points on a book value of US$44.5bn.</t>
  </si>
  <si>
    <t>Tax charge (credit) on actuarial and other gains and losses on defined benefit pension schemes</t>
  </si>
  <si>
    <t>100% of Financial Conglomerates Directive requirement</t>
  </si>
  <si>
    <t>Schedule 3</t>
  </si>
  <si>
    <t xml:space="preserve">Summary results </t>
  </si>
  <si>
    <t>Full Year</t>
  </si>
  <si>
    <t xml:space="preserve">Profits (losses) from: </t>
  </si>
  <si>
    <t xml:space="preserve">          New Business</t>
  </si>
  <si>
    <t xml:space="preserve">          Business in force </t>
  </si>
  <si>
    <t>Long-term business</t>
  </si>
  <si>
    <t>Asia development expenses</t>
  </si>
  <si>
    <t>M&amp;G</t>
  </si>
  <si>
    <t>Egg</t>
  </si>
  <si>
    <t xml:space="preserve">Curian </t>
  </si>
  <si>
    <t xml:space="preserve">Asian fund management operations </t>
  </si>
  <si>
    <t>Other income and expenditure</t>
  </si>
  <si>
    <t xml:space="preserve">     Investment return and other income (note 3a)</t>
  </si>
  <si>
    <t xml:space="preserve">     Interest payable on core structural borrowings </t>
  </si>
  <si>
    <t xml:space="preserve">     Corporate expenditure:</t>
  </si>
  <si>
    <t xml:space="preserve">        Group Head Office </t>
  </si>
  <si>
    <t xml:space="preserve">        Asia Regional Head office </t>
  </si>
  <si>
    <t>Total other operating results</t>
  </si>
  <si>
    <t>IFRS basis</t>
  </si>
  <si>
    <t xml:space="preserve">Less: Allocation of investment return on centrally held capital in respect of </t>
  </si>
  <si>
    <t>Asian business to operating result of Asian operations</t>
  </si>
  <si>
    <t xml:space="preserve">Less: Projected fund management result in respect of covered business </t>
  </si>
  <si>
    <t>EEV basis</t>
  </si>
  <si>
    <t>Schedule 4</t>
  </si>
  <si>
    <t>Margins on new business premiums</t>
  </si>
  <si>
    <t>Annual premium equivalent</t>
  </si>
  <si>
    <t>Present value of New Business Premiums</t>
  </si>
  <si>
    <t>Single</t>
  </si>
  <si>
    <t>Regular</t>
  </si>
  <si>
    <t>(APE)</t>
  </si>
  <si>
    <t>(PVNBP)</t>
  </si>
  <si>
    <t>Contribution</t>
  </si>
  <si>
    <t>Asian Operations (note 4a)</t>
  </si>
  <si>
    <t>Total</t>
  </si>
  <si>
    <t>Half year</t>
  </si>
  <si>
    <t>Full year</t>
  </si>
  <si>
    <t>Other operating results:</t>
  </si>
  <si>
    <t>Total operating profit based on longer-term investment returns</t>
  </si>
  <si>
    <t>New business profit for full year 2005</t>
  </si>
  <si>
    <t>Operating profit based on longer-term investment returns</t>
  </si>
  <si>
    <t>In determining the EEV basis value of new business written in the year the policies incept, premiums are included in projected cash flows on the same basis of distinguishing annual and single premium business as set out for statutory basis reporting.</t>
  </si>
  <si>
    <t xml:space="preserve">New business contributions are determined by applying the economic and non-economic assumptions applying at the end of the reporting period.  The contributions represent profits at the end of the reporting period. </t>
  </si>
  <si>
    <t>Schedule 5</t>
  </si>
  <si>
    <t>Operating profit from business in force of continuing operations</t>
  </si>
  <si>
    <r>
      <t xml:space="preserve">US </t>
    </r>
    <r>
      <rPr>
        <b/>
        <vertAlign val="superscript"/>
        <sz val="7"/>
        <rFont val="Arial"/>
        <family val="2"/>
      </rPr>
      <t>(1a)</t>
    </r>
  </si>
  <si>
    <r>
      <t>Asia</t>
    </r>
    <r>
      <rPr>
        <b/>
        <vertAlign val="superscript"/>
        <sz val="7"/>
        <rFont val="Arial"/>
        <family val="2"/>
      </rPr>
      <t xml:space="preserve"> (1a)</t>
    </r>
  </si>
  <si>
    <r>
      <t xml:space="preserve">Total Investment Products - Gross Inflows </t>
    </r>
    <r>
      <rPr>
        <b/>
        <vertAlign val="superscript"/>
        <sz val="6"/>
        <rFont val="Arial"/>
        <family val="2"/>
      </rPr>
      <t>(2)</t>
    </r>
  </si>
  <si>
    <t>Bulk Annuities - Reinsurance from Scottish Amicable Insurance Fund</t>
  </si>
  <si>
    <t>Bulk Annuities - Other</t>
  </si>
  <si>
    <t>Schedule 27 - Constant Exchange Rates (PVNBP)</t>
  </si>
  <si>
    <t>Schedule 28 - Actual Exchange Rates (PVNBP)</t>
  </si>
  <si>
    <t>Schedule 29 - Actual Exchange Rates (PVNBP)</t>
  </si>
  <si>
    <t>Schedule 30 - Actual Exchange Rates (PVNBP)</t>
  </si>
  <si>
    <t>The new business schedules are provided as an indicative volume measure of transactions undertaken in the reporting period that have the potential to generate profits for shareholders.  The amounts shown are not, and not intended to be, reflective of premium income recorded in the IFRS income statement.</t>
  </si>
  <si>
    <t>The format of the schedules is consistent with the distinction between insurance and investment products as applied for previous financial reporting periods.  Products categorised as "insurance" refer to those classified as contracts of long-term insurance business for regulatory reporting purposes, i.e. falling within one of the classes of insurance specified in part II of Schedule 1 to the Regulated Activities Order under FSA regulations.</t>
  </si>
  <si>
    <t xml:space="preserve">The details shown for insurance products include contributions for contracts that are classified under IFRS 4 "Insurance Contracts" as not containing significant insurance risk. These products are described as investment contracts or other financial instruments under IFRS.  Contracts included in this category are primarily certain unit-linked and similar contracts written in UK Insurance Operations and Guaranteed Investment Contracts and similar funding agreements written in US operations.  </t>
  </si>
  <si>
    <t>The other adjustment for UK insurance operations is merely technical in nature and is a reallocation of shareholders' funds from net worth to central funds to more closely align the corporate and business unit structure for EEV reporting purposes. The Jackson National Life other adjustment is for a tax related benefit arising from the US basis of filing.</t>
  </si>
  <si>
    <t>Intragroup dividends (including statutory transfer) and investment in operations</t>
  </si>
  <si>
    <t>Other adjustments</t>
  </si>
  <si>
    <t>9e</t>
  </si>
  <si>
    <t>Other transfers (from) to long-term business operations to other operations</t>
  </si>
  <si>
    <t>Adjustment for economic capital for Asian Operations held centrally</t>
  </si>
  <si>
    <t>Other adjustments (note 9e)</t>
  </si>
  <si>
    <t>10f</t>
  </si>
  <si>
    <t>(as per note 9d on schedule 9)</t>
  </si>
  <si>
    <t>Other transfers (note 9d)</t>
  </si>
  <si>
    <t>(1a)</t>
  </si>
  <si>
    <t>Insurance and investment new business for overseas operations has been calculated using constant exchange rates. The applicable rate for Jackson National Life is 1.79</t>
  </si>
  <si>
    <t>(1b)</t>
  </si>
  <si>
    <t>Insurance and investment new business for overseas operations has been calculated using average exchange rates. The applicable rate for Jackson National Life is 1.79 (2005: 1.87)</t>
  </si>
  <si>
    <t>Represents cash received from sale of investment products.</t>
  </si>
  <si>
    <t>(4)</t>
  </si>
  <si>
    <t>(5)</t>
  </si>
  <si>
    <t>Balance includes segregated and pooled pension funds, private finance assets and other institutional clients. Other movements reflect the net flows arising from the cash component of a tactical asset allocation fund managed by PPM South Africa.</t>
  </si>
  <si>
    <t>(6)</t>
  </si>
  <si>
    <t>(7)</t>
  </si>
  <si>
    <t>Balance sheet figures have been calculated at the closing exchange rate. The 2005 balance is shown on a constant exchange rate.</t>
  </si>
  <si>
    <t>(8)</t>
  </si>
  <si>
    <t>Sales are converted using the year to date exchange rate applicable at the time. The sterling results for individual quarters represent the difference between the year to date reported sterling results at successive quarters and will include foreign exchange movements from earlier periods.</t>
  </si>
  <si>
    <t>(9)</t>
  </si>
  <si>
    <t>(10)</t>
  </si>
  <si>
    <t>Other transfers from net worth (note 10f)</t>
  </si>
  <si>
    <t>Average exchange rates (schedule 21.1)</t>
  </si>
  <si>
    <t>Broker-dealer, fund management and Curian</t>
  </si>
  <si>
    <t>The EEV results for the Group are prepared for 'covered business' as defined by the EEV Principles. Covered business represents the Group's long-term insurance business for which the value of new and in-force contracts is attributable to shareholders. The EEV basis results for the Group's covered business are then combined with the IFRS basis results of the Group’s other operations.</t>
  </si>
  <si>
    <t>The definition of long-term business operations is consistent with previous practice and comprises those contracts falling under the definition of long-term insurance business for regulatory purposes together with, for US operations, contracts that are in substance the same as guaranteed investment contracts (GICs) but do not fall within the technical definition. Under the EEV Principles, the results for covered business incorporate the projected margins of attaching internal fund management. With two exceptions, covered business comprises the Group's long-term business operations. The exceptions are for the closed Scottish Amicable Insurance Fund (SAIF) and for the presentational treatment of the financial position of two of the Group's defined benefit pension schemes.</t>
  </si>
  <si>
    <t>SAIF is a ring-fenced sub-fund of the PAC long-term fund, established by a Court approved Scheme of Arrangement in October 1997. SAIF is closed to new business and the assets and liabilities of the fund are wholly attributable to the policyholders of the fund. In 2006, a bulk annuity arrangement between SAIF and Prudential Retirement Income Limited (PRIL), a shareholder owned subsidiary, took place as explained in note 4f to schedule 4. Reflecting the altered economic interest for SAIF policyholders and Prudential shareholders this arrangement represents a transfer from long-term business of the Group that is not 'covered' to business that is 'covered' with consequential effect on the EEV basis results.</t>
  </si>
  <si>
    <t>As regards the Group’s defined benefit pension schemes, the surplus and deficit attaching to the Prudential Staff Pension Scheme (PSPS) and Scottish Amicable Pension Scheme are excluded from the EEV value of UK operations and included in the total for other operations. The surplus and deficit amounts are partially attributable to the Prudential Assurance Company (PAC) with-profits fund and shareholder-backed long-term business and partially to other parts of the Group. In addition to the IFRS surplus or deficit, the shareholders' 10 per cent share of the PAC with-profits sub-fund's interest in the movement on the financial position of the schemes is recognised for EEV reporting purposes.</t>
  </si>
  <si>
    <t>In projecting forward the Fund Earned Rate allowance is made for the mix of assets in the fund, future investment strategy, and further market value depreciation of bonds held as a result of assumed future yield increases. These factors, together with the assumption of the phased progression in bond yields, give rise to an average assumed Fund Earned Rate that trends to 5.4 per cent in 2013. Thereafter, the assumed Fund Earned Rate fluctuates around a target of 5.9 per cent. Consistent with the EEV methodology applied, a constant discount rate has been applied to the projected cashflows.</t>
  </si>
  <si>
    <t>The most significant equity holdings in the Asian operations are in Hong Kong, Singapore and Malaysia. The mean equity return assumptions for those territories at 30 June 2006 were 9.2 per cent (30 June 2005: 7.3 per cent, 31 December 2005: 8.6 per cent), 9.3 per cent (30 June 2005: 9.75 per cent, 31 December 2005: 9.3 per cent) and 12.8 per cent (30 June 2005: 12.25 per cent, 31 December 2005: 12.8 per cent) respectively. To obtain the mean, an average over all simulations of the accumulated return at the end of the projection period is calculated. The annual average return is then calculated by taking the root of the average accumulated return minus 1.</t>
  </si>
  <si>
    <t>Effect of rate movements on operating profit and shareholders' funds</t>
  </si>
  <si>
    <t>Effect of rate movements on new business results</t>
  </si>
  <si>
    <t>New Business</t>
  </si>
  <si>
    <t>Total unsecured lending assets</t>
  </si>
  <si>
    <t>Total secured lending assets</t>
  </si>
  <si>
    <t>Expected returns on equity and property asset classes are derived by adding a risk premium, based on the long-term view of Prudential’s economists in respect of each territory, to the risk-free rate. In the UK the equity risk premium is 4.0 per cent (half year 2005: 3.0 per cent; full year 2005: 4.0 per cent) above risk-free rates. The equity risk premium in the US is 4.0 per cent (half year 2005: 3.0 per cent, full year 2005: 4.0 per cent). In Asia, equity risk premiums range from 3.0 per cent to 5.75 per cent (half year 2005: 2.75 per cent to 5.25 per cent, full year 2005: 3.0 per cent to 5.75 per cent). Assumptions for other asset classes, such as corporate bond spreads, are set consistently as best estimate assumptions.</t>
  </si>
  <si>
    <t>Pre-tax expected long-term nominal rate of return for US equities</t>
  </si>
  <si>
    <t>8.7 to 9.4</t>
  </si>
  <si>
    <t>• The risk premium on equity assets is assumed to follow a log-normal distribution;</t>
  </si>
  <si>
    <t>• The corporate bond return is calculated as the return on a zero-coupon bond plus a spread. The spread process is a mean reverting stochastic process; and</t>
  </si>
  <si>
    <t>• Property returns are modelled in a similar fashion to corporate bonds, namely as the return on a riskless bond, plus a risk premium, plus a process representative of the change in residual values and the change in value of the call option on rents.</t>
  </si>
  <si>
    <t>Adjustment for post-tax effect of shareholders' share of actuarial and other gains and losses on defined benefit pension schemes</t>
  </si>
  <si>
    <t>Adjustment for mark to market value movements on core borrowings (note 1.1b)</t>
  </si>
  <si>
    <t>Adjustment for mark to market value movements on core borrowings (note 1.2c)</t>
  </si>
  <si>
    <t>Discontinued operations (note 1.2d)</t>
  </si>
  <si>
    <t>1.2d</t>
  </si>
  <si>
    <t>1.3d</t>
  </si>
  <si>
    <t>Total Insurance Products</t>
  </si>
  <si>
    <t>Group Total</t>
  </si>
  <si>
    <t>INSURANCE OPERATIONS</t>
  </si>
  <si>
    <t>Direct to Customer</t>
  </si>
  <si>
    <t>Individual Pensions</t>
  </si>
  <si>
    <t>Life - With Profit Bond</t>
  </si>
  <si>
    <t>Life - Other</t>
  </si>
  <si>
    <t>Individual Annuities</t>
  </si>
  <si>
    <t>Sub-Total</t>
  </si>
  <si>
    <t>DWP Rebates</t>
  </si>
  <si>
    <t>Business to Business</t>
  </si>
  <si>
    <t>Corporate Pensions</t>
  </si>
  <si>
    <t>Bulk Annuities</t>
  </si>
  <si>
    <t>Intermediated Distribution</t>
  </si>
  <si>
    <t>Life - Other Bond</t>
  </si>
  <si>
    <t>Partnerships</t>
  </si>
  <si>
    <t>Total:</t>
  </si>
  <si>
    <t>Total UK Insurance Operations</t>
  </si>
  <si>
    <t>European Insurance Operations</t>
  </si>
  <si>
    <t>Insurance Products</t>
  </si>
  <si>
    <t>Total European Insurance Operations</t>
  </si>
  <si>
    <t>Total UK &amp; Europe Insurance Operations</t>
  </si>
  <si>
    <t>Fixed Annuities</t>
  </si>
  <si>
    <t>Fixed Index Annuities</t>
  </si>
  <si>
    <t>Variable Annuities</t>
  </si>
  <si>
    <t>Sub-Total Retail</t>
  </si>
  <si>
    <t>Guaranteed Investment Contracts</t>
  </si>
  <si>
    <t>GIC - Medium Term Note</t>
  </si>
  <si>
    <t>Total US Insurance Operations</t>
  </si>
  <si>
    <t>Total Asian Insurance Operations</t>
  </si>
  <si>
    <t>INVESTMENT OPERATIONS</t>
  </si>
  <si>
    <t>Market &amp;</t>
  </si>
  <si>
    <t>Net</t>
  </si>
  <si>
    <t>Opening</t>
  </si>
  <si>
    <t>Currency</t>
  </si>
  <si>
    <t>Movement</t>
  </si>
  <si>
    <t>FUM</t>
  </si>
  <si>
    <t>Gross Inflows</t>
  </si>
  <si>
    <t>Redemptions</t>
  </si>
  <si>
    <t>Net Inflows</t>
  </si>
  <si>
    <t>Movements</t>
  </si>
  <si>
    <t>In FUM</t>
  </si>
  <si>
    <t>Retail</t>
  </si>
  <si>
    <t>Institutional</t>
  </si>
  <si>
    <t>Total M&amp;G</t>
  </si>
  <si>
    <r>
      <t xml:space="preserve">Asia </t>
    </r>
    <r>
      <rPr>
        <b/>
        <vertAlign val="superscript"/>
        <sz val="7"/>
        <rFont val="Arial"/>
        <family val="2"/>
      </rPr>
      <t>(10)</t>
    </r>
  </si>
  <si>
    <r>
      <t xml:space="preserve">India </t>
    </r>
    <r>
      <rPr>
        <vertAlign val="superscript"/>
        <sz val="7"/>
        <rFont val="Arial"/>
        <family val="2"/>
      </rPr>
      <t>(9)</t>
    </r>
  </si>
  <si>
    <t>Other Mutual Fund Operations</t>
  </si>
  <si>
    <t>Total Asian Equity/Bond/Other</t>
  </si>
  <si>
    <t>MMF</t>
  </si>
  <si>
    <t>Total Asian MMF</t>
  </si>
  <si>
    <t>Total Asia Retail Mutual Funds</t>
  </si>
  <si>
    <t>Third Party Institutional Mandates</t>
  </si>
  <si>
    <t>Total Asian Investment Operations</t>
  </si>
  <si>
    <t>Total Investment Products</t>
  </si>
  <si>
    <t>2006 Movement Relative to 2005</t>
  </si>
  <si>
    <t>2006 Q2</t>
  </si>
  <si>
    <t>2005 Q2</t>
  </si>
  <si>
    <t>YTD</t>
  </si>
  <si>
    <t>+/- (%)</t>
  </si>
  <si>
    <t>Curian Capital</t>
  </si>
  <si>
    <t>External Funds Under Administration</t>
  </si>
  <si>
    <t>PRUDENTIAL PLC - NEW BUSINESS - QUARTER 2 2006 VERSUS QUARTER 2 2005</t>
  </si>
  <si>
    <t>Q2 2006</t>
  </si>
  <si>
    <t>Q2 2005</t>
  </si>
  <si>
    <t>Main Group</t>
  </si>
  <si>
    <t>Total UK and Europe Unsurance Operations</t>
  </si>
  <si>
    <t>Asia Retail Mutual Funds</t>
  </si>
  <si>
    <t>Asia Third Party</t>
  </si>
  <si>
    <t>Opening FUM</t>
  </si>
  <si>
    <t>Less Redemptions</t>
  </si>
  <si>
    <t>Net Flows</t>
  </si>
  <si>
    <t>Other Movements</t>
  </si>
  <si>
    <t>Market And Currency Movements</t>
  </si>
  <si>
    <t>With debt securities and derivative instruments on an amortised cost basis</t>
  </si>
  <si>
    <t>Impact of marking debt securities and derivative instruments to fair value (net of related change in amortisation of deferred income and acquisition costs and tax)</t>
  </si>
  <si>
    <t>With debt securities and derivative instruments on a fair value basis</t>
  </si>
  <si>
    <t>Broker-dealer, fund management and Curian operations</t>
  </si>
  <si>
    <t>Fund management</t>
  </si>
  <si>
    <t>Other Operations</t>
  </si>
  <si>
    <t>Holding company net borrowings (note 17a)</t>
  </si>
  <si>
    <t>17a</t>
  </si>
  <si>
    <t>Net core structural borrowings of shareholder-financed operations (excluding Egg) comprise:</t>
  </si>
  <si>
    <t>Holding company</t>
  </si>
  <si>
    <t>Schedule 18</t>
  </si>
  <si>
    <t xml:space="preserve">Retirement benefits - summary of financial position of defined benefit </t>
  </si>
  <si>
    <t>Deficit in schemes at 1 Jan 2006</t>
  </si>
  <si>
    <t>Operating results (note 18c)</t>
  </si>
  <si>
    <t>Actuarial gains and losses (note 18d)</t>
  </si>
  <si>
    <t>Charge for revised attribution of PSPS deficit 
(note 17e)</t>
  </si>
  <si>
    <t>Contributions paid</t>
  </si>
  <si>
    <t xml:space="preserve">pension schemes </t>
  </si>
  <si>
    <t>Prudential Staff Pension Scheme (PSPS)</t>
  </si>
  <si>
    <t xml:space="preserve">Less: amount attributable to PAC with-profits fund </t>
  </si>
  <si>
    <t>Net of shareholders' tax</t>
  </si>
  <si>
    <t>18a</t>
  </si>
  <si>
    <t>18b</t>
  </si>
  <si>
    <t>18c</t>
  </si>
  <si>
    <t>The components of the charge to operating profit (gross of allocation of the share attributable to the PAC with-profits fund) are as follows:</t>
  </si>
  <si>
    <t>Service cost (current charge only)</t>
  </si>
  <si>
    <t>Finance (expense) income:</t>
  </si>
  <si>
    <t>Interest on pension scheme liabilities</t>
  </si>
  <si>
    <t>Expected return on assets</t>
  </si>
  <si>
    <t>Total charge</t>
  </si>
  <si>
    <t>18d</t>
  </si>
  <si>
    <t>The components of the credit for actuarial gains and losses (gross of allocation of the share attributable to the PAC with-profits fund) are as follows:</t>
  </si>
  <si>
    <t>Actual less expected return on assets</t>
  </si>
  <si>
    <t>Total credit</t>
  </si>
  <si>
    <t>The credit for actuarial gains and losses is recorded within the income statement but, within the supplementary analysis of profit, is excluded from operating profit based on longer-term investment returns.</t>
  </si>
  <si>
    <t>Schedule 19</t>
  </si>
  <si>
    <t>Schedule 20</t>
  </si>
  <si>
    <t>Funds under management - summary</t>
  </si>
  <si>
    <t>2006 £bn</t>
  </si>
  <si>
    <t>2005 £bn</t>
  </si>
  <si>
    <t xml:space="preserve">   UK Operations (excluding UK Banking Operations) </t>
  </si>
  <si>
    <t xml:space="preserve">   UK Banking Operations</t>
  </si>
  <si>
    <t xml:space="preserve">   US Operations</t>
  </si>
  <si>
    <t xml:space="preserve">   Asian Operations</t>
  </si>
  <si>
    <t>Total funds under management</t>
  </si>
  <si>
    <t>20a</t>
  </si>
  <si>
    <t>Internal funds under management - analysis by business area</t>
  </si>
  <si>
    <t xml:space="preserve">       Investment properties</t>
  </si>
  <si>
    <t xml:space="preserve">      Equity securities</t>
  </si>
  <si>
    <t xml:space="preserve">      Debt securities</t>
  </si>
  <si>
    <t xml:space="preserve">      Loans and receivables</t>
  </si>
  <si>
    <t xml:space="preserve">                                    Other investments</t>
  </si>
  <si>
    <t xml:space="preserve">       Total</t>
  </si>
  <si>
    <t>Published</t>
  </si>
  <si>
    <t xml:space="preserve">  £bn </t>
  </si>
  <si>
    <t>£bn</t>
  </si>
  <si>
    <t>(excluding UK Banking Operations)</t>
  </si>
  <si>
    <t>UK Banking Operations</t>
  </si>
  <si>
    <t>@</t>
  </si>
  <si>
    <t>Foreign currency translation:  Rates of exchange</t>
  </si>
  <si>
    <t>The following translation rates have been applied:</t>
  </si>
  <si>
    <t>Closing</t>
  </si>
  <si>
    <t>Average</t>
  </si>
  <si>
    <t>Local currency : £</t>
  </si>
  <si>
    <t>USA</t>
  </si>
  <si>
    <t>Foreign currency translation:  Effect of rate movements on results</t>
  </si>
  <si>
    <t>As  published</t>
  </si>
  <si>
    <t>Memorandum using</t>
  </si>
  <si>
    <t>exchange rates</t>
  </si>
  <si>
    <t xml:space="preserve"> £m</t>
  </si>
  <si>
    <t>Business in force</t>
  </si>
  <si>
    <t>Total US Operations</t>
  </si>
  <si>
    <t>Long-term operations</t>
  </si>
  <si>
    <t>Total Asian Operations (before development expenses)</t>
  </si>
  <si>
    <t xml:space="preserve">Operating profit from continuing operations based on longer-term investment returns </t>
  </si>
  <si>
    <t>As published</t>
  </si>
  <si>
    <t>Foreign currency translation:  Effect of rate movements on New Business results</t>
  </si>
  <si>
    <t>Annual premium equivalent insurance product sales</t>
  </si>
  <si>
    <t>Gross investment product inflows</t>
  </si>
  <si>
    <t>Total insurance and investment product flows</t>
  </si>
  <si>
    <t>Investment</t>
  </si>
  <si>
    <t>The memorandum results for half year 2005 and full year 2005 have been calculated by applying average half year 2006 exchange rates.</t>
  </si>
  <si>
    <t>Date: 28 July 2006</t>
  </si>
  <si>
    <t>PRUDENTIAL PLC</t>
  </si>
  <si>
    <t>2006 Unaudited Interim Results</t>
  </si>
  <si>
    <t>SUPPLEMENTARY INFORMATION</t>
  </si>
  <si>
    <t>European Embedded Value (EEV) basis results</t>
  </si>
  <si>
    <t>Schedule</t>
  </si>
  <si>
    <t>Earnings per share</t>
  </si>
  <si>
    <t>Half year 2006</t>
  </si>
  <si>
    <t>Half year 2005</t>
  </si>
  <si>
    <t>Full year 2005</t>
  </si>
  <si>
    <t xml:space="preserve">Basis of preparation and economic assumptions </t>
  </si>
  <si>
    <t>Operating profit</t>
  </si>
  <si>
    <t xml:space="preserve">Summary </t>
  </si>
  <si>
    <t>New business profit and margins</t>
  </si>
  <si>
    <t xml:space="preserve">Business in force </t>
  </si>
  <si>
    <t>Items excluded from operating profit</t>
  </si>
  <si>
    <t>Tax charge attributable to shareholders</t>
  </si>
  <si>
    <t>Shareholders' funds</t>
  </si>
  <si>
    <t>Summary</t>
  </si>
  <si>
    <t>Reconciliation of movement for half year 2006</t>
  </si>
  <si>
    <t>Reconciliation of net worth and value of in force business</t>
  </si>
  <si>
    <t>Sensitivity of results to alternative assumptions</t>
  </si>
  <si>
    <t>IFRS basis results</t>
  </si>
  <si>
    <t>Operating results of US Operations</t>
  </si>
  <si>
    <t>Banking Operations</t>
  </si>
  <si>
    <t>Income statement</t>
  </si>
  <si>
    <t>Product information</t>
  </si>
  <si>
    <t>Short-term fluctuations in investment returns</t>
  </si>
  <si>
    <t>Retirement benefits - financial position of defined benefit pension schemes</t>
  </si>
  <si>
    <t>Other information</t>
  </si>
  <si>
    <t>Funds under management</t>
  </si>
  <si>
    <t>Analysis by business area</t>
  </si>
  <si>
    <t xml:space="preserve">Foreign currency translation </t>
  </si>
  <si>
    <t>Rates of exchange</t>
  </si>
  <si>
    <r>
      <t xml:space="preserve">Annual Equivalents </t>
    </r>
    <r>
      <rPr>
        <b/>
        <vertAlign val="superscript"/>
        <sz val="7"/>
        <rFont val="Arial"/>
        <family val="2"/>
      </rPr>
      <t>(3)</t>
    </r>
  </si>
  <si>
    <r>
      <t xml:space="preserve">European Insurance Operations </t>
    </r>
    <r>
      <rPr>
        <b/>
        <vertAlign val="superscript"/>
        <sz val="7"/>
        <rFont val="Arial"/>
        <family val="2"/>
      </rPr>
      <t>(1a)</t>
    </r>
  </si>
  <si>
    <r>
      <t xml:space="preserve">US Insurance Operations </t>
    </r>
    <r>
      <rPr>
        <b/>
        <vertAlign val="superscript"/>
        <sz val="6"/>
        <rFont val="Arial"/>
        <family val="2"/>
      </rPr>
      <t>(1a)</t>
    </r>
  </si>
  <si>
    <r>
      <t xml:space="preserve">Asian Insurance Operations </t>
    </r>
    <r>
      <rPr>
        <b/>
        <vertAlign val="superscript"/>
        <sz val="6"/>
        <rFont val="Arial"/>
        <family val="2"/>
      </rPr>
      <t>(1a)</t>
    </r>
  </si>
  <si>
    <r>
      <t xml:space="preserve">India (@ 26%) </t>
    </r>
    <r>
      <rPr>
        <vertAlign val="superscript"/>
        <sz val="6"/>
        <rFont val="Arial"/>
        <family val="2"/>
      </rPr>
      <t>(6)</t>
    </r>
  </si>
  <si>
    <r>
      <t xml:space="preserve">Other </t>
    </r>
    <r>
      <rPr>
        <vertAlign val="superscript"/>
        <sz val="6"/>
        <rFont val="Arial"/>
        <family val="2"/>
      </rPr>
      <t>(4)</t>
    </r>
  </si>
  <si>
    <t>In June 2006 Prudential Retirement Income Limited (PRIL), a shareholder-backed subsidiary of the Company, entered into a bulk annuity arrangement with the Scottish Amicable Insurance Fund (SAIF) for the reinsurance of non-profit immediate pension annuity liabilities with a premium of £592 million. SAIF is a ring-fenced sub-fund of the PAC long-term fund, which is solely for the benefit of SAIF policyholders. Shareholders have no interest in the profits of this fund and, accordingly, it is not part of covered business for EEV reporting purposes. Consistent with this treatment, and the transfer of longevity risk, requirement for capital support and entitlement to profits on this block of business from SAIF to Prudential shareholders, the transaction has been accounted for as new business for EEV basis reporting purposes.</t>
  </si>
  <si>
    <t>Profit for the period</t>
  </si>
  <si>
    <t>Reserve movements in respect of share-based payments</t>
  </si>
  <si>
    <t>Net increase (decrease) in shareholders' capital and reserves</t>
  </si>
  <si>
    <t>Total       Long-term Business Operations</t>
  </si>
  <si>
    <t>Additional EEV (re shareholders' 10% share of the surplus (deficit) attributable to the PAC with-profits fund)</t>
  </si>
  <si>
    <t>With the exception of pension scheme surpluses (deficits) attributable to the PAC with-profits sub-fund, the amounts shown for the items in the table above that are referenced to this note have been determined on the statutory IFRS basis. The pension scheme surplus (deficit) net of tax attributable to shareholders within the table of funds for other operations relate to the Prudential Staff Pension and Scottish Amicable Pension schemes and are determined as shown below:</t>
  </si>
  <si>
    <t>Core borrowings of the Group are marked to market value under EEV. As the liabilities are generally held to maturity or for the long-term, no deferred tax asset has been established on the increase (compared to IFRS) in carrying value. Accordingly, no deferred tax charge is recorded in the results against the half year 2006 credit.</t>
  </si>
  <si>
    <t>Core borrowings of the Group are marked to market value under EEV. As the liabilities are generally held to maturity or for the long-term, no deferred tax asset has been established on the increase (compared to IFRS) in carrying value. Accordingly, no deferred tax credit has been recorded in the results against the half year 2005 charge.</t>
  </si>
  <si>
    <t>Core borrowings of the Group are marked to market value under EEV. As the liabilities are generally held to maturity or for the long-term, no deferred tax asset has been established on the increase (compared to IFRS) in carrying value. Accordingly, no deferred tax credit has been recorded in the results against the full year 2005 charge.</t>
  </si>
  <si>
    <r>
      <t xml:space="preserve">US </t>
    </r>
    <r>
      <rPr>
        <b/>
        <vertAlign val="superscript"/>
        <sz val="7"/>
        <rFont val="Arial"/>
        <family val="2"/>
      </rPr>
      <t>(1b)</t>
    </r>
  </si>
  <si>
    <r>
      <t xml:space="preserve">Asia </t>
    </r>
    <r>
      <rPr>
        <b/>
        <vertAlign val="superscript"/>
        <sz val="7"/>
        <rFont val="Arial"/>
        <family val="2"/>
      </rPr>
      <t>(1b)</t>
    </r>
  </si>
  <si>
    <r>
      <t xml:space="preserve">European Insurance Operations </t>
    </r>
    <r>
      <rPr>
        <b/>
        <vertAlign val="superscript"/>
        <sz val="7"/>
        <rFont val="Arial"/>
        <family val="2"/>
      </rPr>
      <t>(1b)</t>
    </r>
  </si>
  <si>
    <r>
      <t xml:space="preserve">US Insurance Operations </t>
    </r>
    <r>
      <rPr>
        <b/>
        <vertAlign val="superscript"/>
        <sz val="6"/>
        <rFont val="Arial"/>
        <family val="2"/>
      </rPr>
      <t>(1b)</t>
    </r>
  </si>
  <si>
    <r>
      <t xml:space="preserve">Asian Insurance Operations </t>
    </r>
    <r>
      <rPr>
        <b/>
        <vertAlign val="superscript"/>
        <sz val="6"/>
        <rFont val="Arial"/>
        <family val="2"/>
      </rPr>
      <t>(1b)</t>
    </r>
  </si>
  <si>
    <r>
      <t xml:space="preserve">Institutional </t>
    </r>
    <r>
      <rPr>
        <vertAlign val="superscript"/>
        <sz val="7"/>
        <rFont val="Arial"/>
        <family val="2"/>
      </rPr>
      <t>(5)</t>
    </r>
  </si>
  <si>
    <r>
      <t xml:space="preserve">US </t>
    </r>
    <r>
      <rPr>
        <b/>
        <vertAlign val="superscript"/>
        <sz val="8"/>
        <rFont val="Arial"/>
        <family val="2"/>
      </rPr>
      <t>(7)</t>
    </r>
  </si>
  <si>
    <r>
      <t xml:space="preserve">US Insurance Operations </t>
    </r>
    <r>
      <rPr>
        <b/>
        <vertAlign val="superscript"/>
        <sz val="6"/>
        <rFont val="Arial"/>
        <family val="2"/>
      </rPr>
      <t>(8)</t>
    </r>
  </si>
  <si>
    <r>
      <t xml:space="preserve">M&amp;G </t>
    </r>
    <r>
      <rPr>
        <b/>
        <vertAlign val="superscript"/>
        <sz val="7"/>
        <rFont val="Arial"/>
        <family val="2"/>
      </rPr>
      <t>(5)</t>
    </r>
  </si>
  <si>
    <t>The mean stochastic returns are consistent with the mean deterministic returns for each country. The volatility of equity returns ranges from 18 per cent to 26 per cent, and the volatility of government bond returns ranges from 1.6 per cent to 8.9 per cent.</t>
  </si>
  <si>
    <t xml:space="preserve">The full year 2005 EEV basis financial statements included a note disclosure that explained that in determining the appropriate expense assumptions for 2005, account had been taken of the cost synergies that were expected to arise with some certainty from the initiative announced on 1 December 2005 from UK insurance operations working more closely with Egg and M&amp;G. Without this factor there would have been a charge for altered expense assumptions of approximately £55 million. The half year 2006 EEV basis results have been prepared on the same basis. </t>
  </si>
  <si>
    <t>The effect of changes in economic assumptions for UK operations reflects primarily movements in gilt rates of return which affect assumed rates of return and discount rates, as described in note 2 on schedule 2. The charge of £100 million for JNL in half year 2006 arises from the change in risk discount rate, partially offset by the positive effect of an increased assumed future rate of return for separate account variable annuity business. Both changes reflect the 0.8 per cent increase in the 10 year treasury bond rate. The £64 million charge for half year 2006 for Asian operations for the effect of changes in economic assumptions primarily arises in established markets, the most significant items arising from the effects of a 0.5 per cent increase in the government bond yield rate in Hong Kong. The principal cause of the Asia charges in 2005 (half year 2005: £207 million, full year 2005: £265 million) is for the reduction in short-term earned rates in Taiwan in 2005. This reduction had the effect of delaying the emergence of the expected long-term rate used for EEV projection purposes as described in note 2.</t>
  </si>
  <si>
    <t>Group Summary - Investment Operations</t>
  </si>
  <si>
    <t>Notes to new business schedules</t>
  </si>
  <si>
    <t>Schedule 1.1</t>
  </si>
  <si>
    <t>EEV basis results</t>
  </si>
  <si>
    <t>Schedule cross reference</t>
  </si>
  <si>
    <t>Pre-tax</t>
  </si>
  <si>
    <t>Tax            (Schedule 7)</t>
  </si>
  <si>
    <t>Post-tax</t>
  </si>
  <si>
    <t xml:space="preserve"> Minority interests</t>
  </si>
  <si>
    <t>Post-tax and minority interests</t>
  </si>
  <si>
    <t>Basic earnings per share (note 1.1a)</t>
  </si>
  <si>
    <t>£m</t>
  </si>
  <si>
    <t>(pence)</t>
  </si>
  <si>
    <t>Continuing operations</t>
  </si>
  <si>
    <t>From operating profit, based on longer-term investment returns, after related tax and minority interests</t>
  </si>
  <si>
    <t xml:space="preserve">Adjustment from post-tax longer-term investment returns to post-tax actual investment returns </t>
  </si>
  <si>
    <t>Adjustment for post-tax effect of changes in economic assumptions and time value of cost of options and guarantees</t>
  </si>
  <si>
    <t>Total continuing operations</t>
  </si>
  <si>
    <t xml:space="preserve"> </t>
  </si>
  <si>
    <t>Based on profit for the year after minority interests</t>
  </si>
  <si>
    <t>(i)</t>
  </si>
  <si>
    <t>(ii)</t>
  </si>
  <si>
    <t>(iii)</t>
  </si>
  <si>
    <t>Short-term fluctuations in investment returns for JNL comprise:</t>
  </si>
  <si>
    <t>Notes on short-term fluctuations in investment returns</t>
  </si>
  <si>
    <t>Total tax on operating profit based on longer-term investment returns</t>
  </si>
  <si>
    <t>Actuarial gains and losses on defined benefit pension schemes</t>
  </si>
  <si>
    <t>12.2c</t>
  </si>
  <si>
    <t>Adjustment for post-tax operating results of discontinued operations (note 12.2c)</t>
  </si>
  <si>
    <t>Adjustment for goodwill impairment charge (note 12.2b)</t>
  </si>
  <si>
    <t>12.3a</t>
  </si>
  <si>
    <t>12.3b</t>
  </si>
  <si>
    <t>12.3c</t>
  </si>
  <si>
    <t>Basic earnings per share (note 12.3a)</t>
  </si>
  <si>
    <t>Adjustment for goodwill impairment charge (note 12.3b)</t>
  </si>
  <si>
    <t>Adjustment for post-tax operating results of discontinued operations (note 12.3c)</t>
  </si>
  <si>
    <t>Operating expenses</t>
  </si>
  <si>
    <t>(Charge) credit to income statement</t>
  </si>
  <si>
    <t>18e</t>
  </si>
  <si>
    <t>1 January 2006</t>
  </si>
  <si>
    <t>Discount rate</t>
  </si>
  <si>
    <t xml:space="preserve">      Discretionary</t>
  </si>
  <si>
    <t>Schedule 21.1</t>
  </si>
  <si>
    <t>Schedule 21.2</t>
  </si>
  <si>
    <t>Schedule 21.3</t>
  </si>
  <si>
    <t>Schedule 22 - Constant Exchange Rates</t>
  </si>
  <si>
    <t>Schedule 23 - Actual Exchange Rates</t>
  </si>
  <si>
    <t>Schedule 24</t>
  </si>
  <si>
    <t>Business Area (schedule 20)</t>
  </si>
  <si>
    <t>Internal funds under management (note 20a)</t>
  </si>
  <si>
    <t>External funds (note 19a)</t>
  </si>
  <si>
    <t>19a</t>
  </si>
  <si>
    <t>Group Total (note 20a)</t>
  </si>
  <si>
    <t>21.2a</t>
  </si>
  <si>
    <t>(note 21.2a)</t>
  </si>
  <si>
    <t>(note 21.3a)</t>
  </si>
  <si>
    <t>21.3a</t>
  </si>
  <si>
    <t xml:space="preserve">  </t>
  </si>
  <si>
    <t xml:space="preserve">Impairment losses on loans and cash advances to customers (note 14.1a)                               </t>
  </si>
  <si>
    <t>The memorandum results for half year 2005 and full year 2005 have been calculated by applying average half year 2006 exchange rates to operating profit and exchange rates at 30 June 2006 to shareholders' funds.</t>
  </si>
  <si>
    <t>As included in the investments section of the consolidated balance sheet at 30 June 2006 except for £0.4bn investment properties which are held for sale, under development or occupied by the Group and accordingly under IFRS are included in other balance sheet captions.</t>
  </si>
  <si>
    <t>External funds shown above for half year 2006 of £45.6bn comprise £51.1bn in respect of investment products as published in the half year 2006 new business results, less £5.5bn that are classified within internal funds.</t>
  </si>
  <si>
    <t>Balance at end of period</t>
  </si>
  <si>
    <t xml:space="preserve">Tax </t>
  </si>
  <si>
    <t>Standard deviations have been calculated by taking the annualised variance of the returns over all the simulations, taking the square root and averaging over all durations in the projection. For bonds the standard deviations relate to the yields on bonds of the average portfolio duration. For equity and property, they relate to the total return on these assets. The standard deviations applied to all periods presented in these statements are as follows:</t>
  </si>
  <si>
    <t xml:space="preserve">(Loss) profit from continuing operations before tax                                                                                         </t>
  </si>
  <si>
    <t>Operating (loss) profit based on longer-term investment returns (before restructuring costs)</t>
  </si>
  <si>
    <t xml:space="preserve">(Loss) profit from continuing operations after tax                                                             </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</si>
</sst>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quot;-&quot;"/>
    <numFmt numFmtId="173" formatCode="#,##0;[Red]\(#,##0\)"/>
    <numFmt numFmtId="174" formatCode="#,##0\ ;\(#,##0\)"/>
    <numFmt numFmtId="175" formatCode="\ 0.0\p\ \ ;\ \(0.0\)\p\ "/>
    <numFmt numFmtId="176" formatCode="#,##0.0\p\ ;\(#,##0\)\p"/>
    <numFmt numFmtId="177" formatCode="#,##0.0;[Red]\(#,##0.0\)"/>
    <numFmt numFmtId="178" formatCode="#,##0.0000\ ;\(#,##0.0000\)"/>
    <numFmt numFmtId="179" formatCode="General_)"/>
    <numFmt numFmtId="180" formatCode="#,##0;\(#,##0\)"/>
    <numFmt numFmtId="181" formatCode="0.0%"/>
    <numFmt numFmtId="182" formatCode="#,##0.0;\(#,##0.0\)"/>
    <numFmt numFmtId="183" formatCode="#,##0.00;\(#,##0.00\)"/>
    <numFmt numFmtId="184" formatCode="0.0"/>
    <numFmt numFmtId="185" formatCode="dd\ mmm"/>
    <numFmt numFmtId="186" formatCode="#,##0\ ;\ \(#,##0\)"/>
    <numFmt numFmtId="187" formatCode="#,##0\ ;[Red]\(#,##0\)"/>
    <numFmt numFmtId="188" formatCode="_-* #,##0_-;\-* #,##0_-;_-* &quot;-&quot;??_-;_-@_-"/>
    <numFmt numFmtId="189" formatCode="0%\ ;\(0%\)"/>
    <numFmt numFmtId="190" formatCode="#,##0\ ;\(#,##0\);&quot;-&quot;"/>
    <numFmt numFmtId="191" formatCode="#,##0_ ;\(#,##0\)"/>
    <numFmt numFmtId="192" formatCode="#,##0.0_ ;\(#,##0.0\)"/>
    <numFmt numFmtId="193" formatCode="#,##0_ ;[Red]\(#,##0\ \)"/>
    <numFmt numFmtId="194" formatCode="#,##0.00_ ;\(#,##0.00\)"/>
    <numFmt numFmtId="195" formatCode="#,##0.0\ ;\(#,##0.0\)"/>
    <numFmt numFmtId="196" formatCode="#,##0.00\ ;\(#,##0.00\)"/>
    <numFmt numFmtId="197" formatCode="#,##0\ ;[Red]\ \(#,##0\)"/>
    <numFmt numFmtId="198" formatCode="#,##0\ ;[Black]\(#,##0\)"/>
    <numFmt numFmtId="199" formatCode="#,##0.0\ ;\(#,##0\)"/>
    <numFmt numFmtId="200" formatCode="#,##0.0;\(#,##0.0\)\ \ \ \ \ \ "/>
    <numFmt numFmtId="201" formatCode="#,##0.0\ \ \ \ \ ;\(#,##0.0\)\ \ \ \ "/>
    <numFmt numFmtId="202" formatCode="#,##0.0;\-#,##0.0"/>
    <numFmt numFmtId="203" formatCode="#,##0;\(#,##0\);&quot;-    &quot;"/>
    <numFmt numFmtId="204" formatCode="_-* #,##0.0_-;\-* #,##0.0_-;_-* &quot;-&quot;??_-;_-@_-"/>
    <numFmt numFmtId="205" formatCode="0%;\(0%\)"/>
    <numFmt numFmtId="206" formatCode="#,##0\%;\(#,##0&quot;%)&quot;;0\%"/>
    <numFmt numFmtId="207" formatCode="#,##0\ ;\(#,##0&quot;) &quot;;&quot;-     &quot;"/>
    <numFmt numFmtId="208" formatCode="#,##0.00\p\ ;\(#,##0.0\)\p"/>
    <numFmt numFmtId="209" formatCode="#,##0;\(#,##0\);&quot;  -    &quot;"/>
  </numFmts>
  <fonts count="59">
    <font>
      <sz val="11"/>
      <name val="Arial"/>
      <family val="0"/>
    </font>
    <font>
      <b/>
      <sz val="10"/>
      <name val="Arial"/>
      <family val="2"/>
    </font>
    <font>
      <sz val="10"/>
      <name val="Arial"/>
      <family val="0"/>
    </font>
    <font>
      <b/>
      <sz val="14"/>
      <name val="Arial"/>
      <family val="2"/>
    </font>
    <font>
      <b/>
      <u val="single"/>
      <sz val="10"/>
      <name val="Arial"/>
      <family val="2"/>
    </font>
    <font>
      <u val="single"/>
      <sz val="10"/>
      <name val="Arial"/>
      <family val="2"/>
    </font>
    <font>
      <b/>
      <sz val="12"/>
      <name val="Arial"/>
      <family val="2"/>
    </font>
    <font>
      <b/>
      <u val="single"/>
      <sz val="12"/>
      <name val="Arial"/>
      <family val="2"/>
    </font>
    <font>
      <sz val="12"/>
      <name val="Helv"/>
      <family val="0"/>
    </font>
    <font>
      <b/>
      <i/>
      <sz val="10"/>
      <name val="Arial"/>
      <family val="2"/>
    </font>
    <font>
      <sz val="14"/>
      <name val="Arial"/>
      <family val="2"/>
    </font>
    <font>
      <b/>
      <u val="single"/>
      <sz val="18"/>
      <name val="Arial"/>
      <family val="2"/>
    </font>
    <font>
      <b/>
      <u val="single"/>
      <sz val="14"/>
      <name val="Arial"/>
      <family val="2"/>
    </font>
    <font>
      <sz val="18"/>
      <name val="Arial"/>
      <family val="2"/>
    </font>
    <font>
      <sz val="12"/>
      <name val="Arial"/>
      <family val="2"/>
    </font>
    <font>
      <sz val="9"/>
      <color indexed="10"/>
      <name val="Arial"/>
      <family val="2"/>
    </font>
    <font>
      <sz val="9"/>
      <name val="Arial"/>
      <family val="2"/>
    </font>
    <font>
      <sz val="12"/>
      <color indexed="10"/>
      <name val="Arial"/>
      <family val="2"/>
    </font>
    <font>
      <b/>
      <sz val="12"/>
      <color indexed="10"/>
      <name val="Arial"/>
      <family val="2"/>
    </font>
    <font>
      <b/>
      <sz val="9"/>
      <name val="Arial"/>
      <family val="2"/>
    </font>
    <font>
      <b/>
      <sz val="8"/>
      <name val="Arial"/>
      <family val="2"/>
    </font>
    <font>
      <sz val="8"/>
      <name val="Arial"/>
      <family val="2"/>
    </font>
    <font>
      <b/>
      <sz val="11"/>
      <name val="Arial"/>
      <family val="2"/>
    </font>
    <font>
      <sz val="10"/>
      <name val="Verdana"/>
      <family val="2"/>
    </font>
    <font>
      <i/>
      <sz val="9"/>
      <name val="Arial"/>
      <family val="2"/>
    </font>
    <font>
      <b/>
      <sz val="9"/>
      <color indexed="10"/>
      <name val="Arial"/>
      <family val="0"/>
    </font>
    <font>
      <sz val="6"/>
      <name val="Arial"/>
      <family val="2"/>
    </font>
    <font>
      <i/>
      <sz val="10"/>
      <name val="Arial"/>
      <family val="2"/>
    </font>
    <font>
      <sz val="10"/>
      <color indexed="12"/>
      <name val="Arial"/>
      <family val="2"/>
    </font>
    <font>
      <b/>
      <u val="single"/>
      <sz val="10"/>
      <color indexed="8"/>
      <name val="Arial"/>
      <family val="2"/>
    </font>
    <font>
      <b/>
      <sz val="10"/>
      <color indexed="10"/>
      <name val="Arial"/>
      <family val="2"/>
    </font>
    <font>
      <sz val="10"/>
      <color indexed="10"/>
      <name val="Arial"/>
      <family val="2"/>
    </font>
    <font>
      <b/>
      <sz val="10"/>
      <color indexed="8"/>
      <name val="Arial"/>
      <family val="2"/>
    </font>
    <font>
      <sz val="10"/>
      <color indexed="8"/>
      <name val="Arial"/>
      <family val="2"/>
    </font>
    <font>
      <b/>
      <sz val="10"/>
      <color indexed="12"/>
      <name val="Arial"/>
      <family val="2"/>
    </font>
    <font>
      <sz val="10"/>
      <name val="Helv"/>
      <family val="0"/>
    </font>
    <font>
      <b/>
      <sz val="6"/>
      <name val="Arial"/>
      <family val="2"/>
    </font>
    <font>
      <sz val="9"/>
      <color indexed="8"/>
      <name val="Arial"/>
      <family val="2"/>
    </font>
    <font>
      <sz val="10"/>
      <name val="Arial "/>
      <family val="2"/>
    </font>
    <font>
      <b/>
      <sz val="8"/>
      <color indexed="9"/>
      <name val="Arial"/>
      <family val="0"/>
    </font>
    <font>
      <b/>
      <sz val="9"/>
      <color indexed="9"/>
      <name val="Arial"/>
      <family val="0"/>
    </font>
    <font>
      <b/>
      <sz val="7"/>
      <name val="Arial"/>
      <family val="0"/>
    </font>
    <font>
      <b/>
      <sz val="7"/>
      <color indexed="10"/>
      <name val="Arial"/>
      <family val="0"/>
    </font>
    <font>
      <b/>
      <sz val="3"/>
      <name val="Arial"/>
      <family val="0"/>
    </font>
    <font>
      <sz val="9"/>
      <color indexed="9"/>
      <name val="Arial"/>
      <family val="0"/>
    </font>
    <font>
      <sz val="7"/>
      <name val="Arial"/>
      <family val="0"/>
    </font>
    <font>
      <b/>
      <sz val="6"/>
      <color indexed="10"/>
      <name val="Arial"/>
      <family val="0"/>
    </font>
    <font>
      <b/>
      <sz val="8"/>
      <color indexed="10"/>
      <name val="Arial"/>
      <family val="0"/>
    </font>
    <font>
      <sz val="12"/>
      <name val="Arial "/>
      <family val="0"/>
    </font>
    <font>
      <sz val="7"/>
      <color indexed="9"/>
      <name val="Arial"/>
      <family val="0"/>
    </font>
    <font>
      <b/>
      <vertAlign val="superscript"/>
      <sz val="7"/>
      <name val="Arial"/>
      <family val="2"/>
    </font>
    <font>
      <vertAlign val="superscript"/>
      <sz val="7"/>
      <name val="Arial"/>
      <family val="2"/>
    </font>
    <font>
      <b/>
      <sz val="6"/>
      <color indexed="9"/>
      <name val="Arial"/>
      <family val="0"/>
    </font>
    <font>
      <u val="single"/>
      <sz val="11"/>
      <name val="Arial"/>
      <family val="2"/>
    </font>
    <font>
      <u val="single"/>
      <sz val="12"/>
      <name val="Arial"/>
      <family val="2"/>
    </font>
    <font>
      <b/>
      <vertAlign val="superscript"/>
      <sz val="6"/>
      <name val="Arial"/>
      <family val="2"/>
    </font>
    <font>
      <vertAlign val="superscript"/>
      <sz val="6"/>
      <name val="Arial"/>
      <family val="2"/>
    </font>
    <font>
      <sz val="6"/>
      <color indexed="9"/>
      <name val="Arial"/>
      <family val="0"/>
    </font>
    <font>
      <b/>
      <vertAlign val="superscript"/>
      <sz val="8"/>
      <name val="Arial"/>
      <family val="2"/>
    </font>
  </fonts>
  <fills count="8">
    <fill>
      <patternFill/>
    </fill>
    <fill>
      <patternFill patternType="gray125"/>
    </fill>
    <fill>
      <patternFill patternType="solid">
        <fgColor indexed="9"/>
        <bgColor indexed="64"/>
      </patternFill>
    </fill>
    <fill>
      <patternFill patternType="solid">
        <fgColor indexed="65"/>
        <bgColor indexed="64"/>
      </patternFill>
    </fill>
    <fill>
      <patternFill patternType="lightGray">
        <fgColor indexed="9"/>
      </patternFill>
    </fill>
    <fill>
      <patternFill patternType="solid">
        <fgColor indexed="65"/>
        <bgColor indexed="64"/>
      </patternFill>
    </fill>
    <fill>
      <patternFill patternType="lightGray">
        <fgColor indexed="9"/>
        <bgColor indexed="9"/>
      </patternFill>
    </fill>
    <fill>
      <patternFill patternType="solid">
        <fgColor indexed="9"/>
        <bgColor indexed="64"/>
      </patternFill>
    </fill>
  </fills>
  <borders count="35">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color indexed="63"/>
      </right>
      <top style="thin"/>
      <bottom style="thin"/>
    </border>
    <border>
      <left>
        <color indexed="63"/>
      </left>
      <right style="thin">
        <color indexed="8"/>
      </right>
      <top style="thin"/>
      <bottom style="thin"/>
    </border>
    <border>
      <left style="thin"/>
      <right>
        <color indexed="63"/>
      </right>
      <top style="thin"/>
      <bottom style="thin"/>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2" fillId="0" borderId="0">
      <alignment/>
      <protection/>
    </xf>
    <xf numFmtId="0" fontId="8" fillId="0" borderId="0">
      <alignment/>
      <protection/>
    </xf>
    <xf numFmtId="0" fontId="2" fillId="0" borderId="0">
      <alignment/>
      <protection/>
    </xf>
    <xf numFmtId="9" fontId="0" fillId="0" borderId="0" applyFont="0" applyFill="0" applyBorder="0" applyAlignment="0" applyProtection="0"/>
  </cellStyleXfs>
  <cellXfs count="1698">
    <xf numFmtId="0" fontId="0" fillId="0" borderId="0" xfId="0" applyAlignment="1">
      <alignment/>
    </xf>
    <xf numFmtId="0" fontId="1" fillId="0" borderId="0" xfId="20" applyFont="1">
      <alignment/>
      <protection/>
    </xf>
    <xf numFmtId="14" fontId="2" fillId="0" borderId="0" xfId="20" applyNumberFormat="1">
      <alignment/>
      <protection/>
    </xf>
    <xf numFmtId="15" fontId="2" fillId="0" borderId="0" xfId="20" applyNumberFormat="1">
      <alignment/>
      <protection/>
    </xf>
    <xf numFmtId="0" fontId="2" fillId="0" borderId="0" xfId="20" applyFont="1" applyAlignment="1">
      <alignment horizontal="right"/>
      <protection/>
    </xf>
    <xf numFmtId="0" fontId="2" fillId="0" borderId="0" xfId="20">
      <alignment/>
      <protection/>
    </xf>
    <xf numFmtId="0" fontId="2" fillId="0" borderId="0" xfId="20" applyAlignment="1">
      <alignment horizontal="center"/>
      <protection/>
    </xf>
    <xf numFmtId="0" fontId="3" fillId="0" borderId="0" xfId="20" applyFont="1">
      <alignment/>
      <protection/>
    </xf>
    <xf numFmtId="0" fontId="4" fillId="0" borderId="0" xfId="20" applyFont="1">
      <alignment/>
      <protection/>
    </xf>
    <xf numFmtId="0" fontId="5" fillId="0" borderId="0" xfId="20" applyFont="1" applyAlignment="1">
      <alignment horizontal="center"/>
      <protection/>
    </xf>
    <xf numFmtId="0" fontId="1" fillId="0" borderId="0" xfId="20" applyFont="1" applyFill="1">
      <alignment/>
      <protection/>
    </xf>
    <xf numFmtId="0" fontId="2" fillId="0" borderId="0" xfId="20" applyFill="1">
      <alignment/>
      <protection/>
    </xf>
    <xf numFmtId="0" fontId="2" fillId="0" borderId="0" xfId="20" applyFill="1" applyAlignment="1">
      <alignment horizontal="center"/>
      <protection/>
    </xf>
    <xf numFmtId="0" fontId="2" fillId="0" borderId="0" xfId="20" applyAlignment="1">
      <alignment horizontal="left"/>
      <protection/>
    </xf>
    <xf numFmtId="0" fontId="2" fillId="0" borderId="0" xfId="20" applyAlignment="1">
      <alignment horizontal="right"/>
      <protection/>
    </xf>
    <xf numFmtId="0" fontId="2" fillId="0" borderId="0" xfId="20" applyFont="1" applyAlignment="1">
      <alignment horizontal="left"/>
      <protection/>
    </xf>
    <xf numFmtId="0" fontId="2" fillId="0" borderId="0" xfId="20" applyFont="1" applyAlignment="1">
      <alignment horizontal="left"/>
      <protection/>
    </xf>
    <xf numFmtId="0" fontId="2" fillId="0" borderId="0" xfId="20" applyFont="1">
      <alignment/>
      <protection/>
    </xf>
    <xf numFmtId="0" fontId="2" fillId="0" borderId="0" xfId="20" applyAlignment="1" quotePrefix="1">
      <alignment horizontal="left"/>
      <protection/>
    </xf>
    <xf numFmtId="0" fontId="2" fillId="0" borderId="0" xfId="20" applyFont="1" applyAlignment="1">
      <alignment horizontal="center"/>
      <protection/>
    </xf>
    <xf numFmtId="0" fontId="2" fillId="0" borderId="0" xfId="20" quotePrefix="1">
      <alignment/>
      <protection/>
    </xf>
    <xf numFmtId="0" fontId="0" fillId="0" borderId="0" xfId="0" applyAlignment="1">
      <alignment wrapText="1"/>
    </xf>
    <xf numFmtId="0" fontId="2" fillId="0" borderId="0" xfId="20" applyAlignment="1" quotePrefix="1">
      <alignment horizontal="left" vertical="center"/>
      <protection/>
    </xf>
    <xf numFmtId="0" fontId="2" fillId="0" borderId="0" xfId="20" applyFont="1">
      <alignment/>
      <protection/>
    </xf>
    <xf numFmtId="0" fontId="2" fillId="0" borderId="0" xfId="0" applyFont="1" applyFill="1" applyAlignment="1">
      <alignment/>
    </xf>
    <xf numFmtId="0" fontId="4" fillId="0" borderId="0" xfId="20" applyFont="1" applyBorder="1" applyAlignment="1">
      <alignment horizontal="right"/>
      <protection/>
    </xf>
    <xf numFmtId="0" fontId="0" fillId="0" borderId="0" xfId="0" applyAlignment="1">
      <alignment horizontal="right"/>
    </xf>
    <xf numFmtId="0" fontId="6" fillId="0" borderId="0" xfId="20" applyFont="1" applyFill="1">
      <alignment/>
      <protection/>
    </xf>
    <xf numFmtId="0" fontId="2" fillId="0" borderId="0" xfId="20" applyFont="1" applyAlignment="1">
      <alignment horizontal="center"/>
      <protection/>
    </xf>
    <xf numFmtId="0" fontId="1" fillId="0" borderId="0" xfId="20" applyFont="1" applyFill="1" applyBorder="1">
      <alignment/>
      <protection/>
    </xf>
    <xf numFmtId="0" fontId="7" fillId="0" borderId="0" xfId="20" applyFont="1" applyFill="1" applyBorder="1">
      <alignment/>
      <protection/>
    </xf>
    <xf numFmtId="0" fontId="4" fillId="0" borderId="0" xfId="20" applyFont="1" applyFill="1" applyBorder="1">
      <alignment/>
      <protection/>
    </xf>
    <xf numFmtId="0" fontId="1" fillId="0" borderId="0" xfId="20" applyFont="1" applyBorder="1" applyAlignment="1">
      <alignment horizontal="right" wrapText="1"/>
      <protection/>
    </xf>
    <xf numFmtId="0" fontId="1" fillId="0" borderId="0" xfId="20" applyFont="1" applyAlignment="1">
      <alignment horizontal="right" wrapText="1"/>
      <protection/>
    </xf>
    <xf numFmtId="0" fontId="1" fillId="0" borderId="1" xfId="20" applyFont="1" applyFill="1" applyBorder="1">
      <alignment/>
      <protection/>
    </xf>
    <xf numFmtId="0" fontId="2" fillId="0" borderId="1" xfId="20" applyBorder="1">
      <alignment/>
      <protection/>
    </xf>
    <xf numFmtId="0" fontId="1" fillId="0" borderId="1" xfId="20" applyFont="1" applyBorder="1" applyAlignment="1">
      <alignment horizontal="right"/>
      <protection/>
    </xf>
    <xf numFmtId="172" fontId="2" fillId="0" borderId="0" xfId="20" applyNumberFormat="1">
      <alignment/>
      <protection/>
    </xf>
    <xf numFmtId="0" fontId="5" fillId="0" borderId="0" xfId="20" applyFont="1" applyFill="1">
      <alignment/>
      <protection/>
    </xf>
    <xf numFmtId="0" fontId="2" fillId="0" borderId="0" xfId="20" applyFont="1" applyFill="1" applyAlignment="1">
      <alignment wrapText="1"/>
      <protection/>
    </xf>
    <xf numFmtId="0" fontId="0" fillId="0" borderId="0" xfId="0" applyFill="1" applyAlignment="1">
      <alignment wrapText="1"/>
    </xf>
    <xf numFmtId="173" fontId="2" fillId="0" borderId="0" xfId="20" applyNumberFormat="1" applyFont="1" applyAlignment="1">
      <alignment vertical="center"/>
      <protection/>
    </xf>
    <xf numFmtId="174" fontId="2" fillId="0" borderId="0" xfId="20" applyNumberFormat="1" applyFont="1" applyAlignment="1">
      <alignment vertical="center"/>
      <protection/>
    </xf>
    <xf numFmtId="174" fontId="2" fillId="0" borderId="0" xfId="20" applyNumberFormat="1" applyFont="1" applyFill="1" applyAlignment="1">
      <alignment vertical="center"/>
      <protection/>
    </xf>
    <xf numFmtId="175" fontId="2" fillId="0" borderId="0" xfId="21" applyNumberFormat="1" applyFont="1" applyFill="1" applyBorder="1" applyAlignment="1">
      <alignment horizontal="right" vertical="center"/>
      <protection/>
    </xf>
    <xf numFmtId="0" fontId="2" fillId="0" borderId="0" xfId="20" applyFont="1" applyFill="1">
      <alignment/>
      <protection/>
    </xf>
    <xf numFmtId="173" fontId="2" fillId="0" borderId="0" xfId="20" applyNumberFormat="1" applyAlignment="1">
      <alignment vertical="center"/>
      <protection/>
    </xf>
    <xf numFmtId="174" fontId="2" fillId="0" borderId="0" xfId="20" applyNumberFormat="1" applyFont="1" applyFill="1" applyAlignment="1">
      <alignment horizontal="right" vertical="center"/>
      <protection/>
    </xf>
    <xf numFmtId="176" fontId="2" fillId="0" borderId="0" xfId="20" applyNumberFormat="1" applyFont="1" applyFill="1" applyAlignment="1">
      <alignment vertical="center"/>
      <protection/>
    </xf>
    <xf numFmtId="0" fontId="2" fillId="0" borderId="0" xfId="0" applyFont="1" applyFill="1" applyBorder="1" applyAlignment="1">
      <alignment horizontal="left"/>
    </xf>
    <xf numFmtId="0" fontId="2" fillId="0" borderId="0" xfId="20" applyFont="1" applyFill="1" applyBorder="1" applyAlignment="1">
      <alignment wrapText="1"/>
      <protection/>
    </xf>
    <xf numFmtId="173" fontId="2" fillId="0" borderId="0" xfId="20" applyNumberFormat="1" applyBorder="1" applyAlignment="1">
      <alignment vertical="center"/>
      <protection/>
    </xf>
    <xf numFmtId="174" fontId="2" fillId="0" borderId="0" xfId="20" applyNumberFormat="1" applyFont="1" applyBorder="1" applyAlignment="1">
      <alignment vertical="center"/>
      <protection/>
    </xf>
    <xf numFmtId="174" fontId="2" fillId="0" borderId="0" xfId="20" applyNumberFormat="1" applyFont="1" applyFill="1" applyBorder="1" applyAlignment="1">
      <alignment vertical="center"/>
      <protection/>
    </xf>
    <xf numFmtId="0" fontId="2" fillId="0" borderId="0" xfId="20" applyFont="1" applyFill="1" applyBorder="1">
      <alignment/>
      <protection/>
    </xf>
    <xf numFmtId="0" fontId="2" fillId="0" borderId="0" xfId="20" applyBorder="1">
      <alignment/>
      <protection/>
    </xf>
    <xf numFmtId="174" fontId="2" fillId="0" borderId="0" xfId="20" applyNumberFormat="1" applyFont="1" applyBorder="1" applyAlignment="1">
      <alignment horizontal="right" vertical="center"/>
      <protection/>
    </xf>
    <xf numFmtId="176" fontId="2" fillId="0" borderId="0" xfId="20" applyNumberFormat="1" applyFont="1" applyFill="1" applyBorder="1" applyAlignment="1">
      <alignment vertical="center"/>
      <protection/>
    </xf>
    <xf numFmtId="0" fontId="2" fillId="0" borderId="2" xfId="20" applyFont="1" applyFill="1" applyBorder="1">
      <alignment/>
      <protection/>
    </xf>
    <xf numFmtId="0" fontId="2" fillId="0" borderId="2" xfId="20" applyBorder="1">
      <alignment/>
      <protection/>
    </xf>
    <xf numFmtId="173" fontId="2" fillId="0" borderId="2" xfId="20" applyNumberFormat="1" applyBorder="1" applyAlignment="1">
      <alignment vertical="center"/>
      <protection/>
    </xf>
    <xf numFmtId="174" fontId="2" fillId="0" borderId="2" xfId="20" applyNumberFormat="1" applyFont="1" applyBorder="1" applyAlignment="1">
      <alignment vertical="center"/>
      <protection/>
    </xf>
    <xf numFmtId="174" fontId="2" fillId="0" borderId="2" xfId="20" applyNumberFormat="1" applyFont="1" applyFill="1" applyBorder="1" applyAlignment="1">
      <alignment vertical="center"/>
      <protection/>
    </xf>
    <xf numFmtId="174" fontId="2" fillId="0" borderId="2" xfId="20" applyNumberFormat="1" applyFont="1" applyBorder="1" applyAlignment="1">
      <alignment horizontal="right" vertical="center"/>
      <protection/>
    </xf>
    <xf numFmtId="176" fontId="2" fillId="0" borderId="2" xfId="20" applyNumberFormat="1" applyFont="1" applyFill="1" applyBorder="1" applyAlignment="1">
      <alignment vertical="center"/>
      <protection/>
    </xf>
    <xf numFmtId="0" fontId="2" fillId="0" borderId="0" xfId="20" applyFont="1" applyAlignment="1">
      <alignment horizontal="left" wrapText="1"/>
      <protection/>
    </xf>
    <xf numFmtId="0" fontId="2" fillId="0" borderId="1" xfId="20" applyFont="1" applyFill="1" applyBorder="1">
      <alignment/>
      <protection/>
    </xf>
    <xf numFmtId="173" fontId="2" fillId="0" borderId="1" xfId="20" applyNumberFormat="1" applyBorder="1" applyAlignment="1">
      <alignment vertical="center"/>
      <protection/>
    </xf>
    <xf numFmtId="174" fontId="2" fillId="0" borderId="1" xfId="20" applyNumberFormat="1" applyFont="1" applyBorder="1" applyAlignment="1">
      <alignment vertical="center"/>
      <protection/>
    </xf>
    <xf numFmtId="174" fontId="2" fillId="0" borderId="1" xfId="20" applyNumberFormat="1" applyFont="1" applyFill="1" applyBorder="1" applyAlignment="1">
      <alignment vertical="center"/>
      <protection/>
    </xf>
    <xf numFmtId="174" fontId="2" fillId="0" borderId="1" xfId="20" applyNumberFormat="1" applyFont="1" applyBorder="1" applyAlignment="1">
      <alignment horizontal="right" vertical="center"/>
      <protection/>
    </xf>
    <xf numFmtId="176" fontId="2" fillId="0" borderId="1" xfId="20" applyNumberFormat="1" applyFont="1" applyFill="1" applyBorder="1" applyAlignment="1">
      <alignment vertical="center"/>
      <protection/>
    </xf>
    <xf numFmtId="0" fontId="2" fillId="0" borderId="0" xfId="20" applyAlignment="1">
      <alignment vertical="center"/>
      <protection/>
    </xf>
    <xf numFmtId="176" fontId="2" fillId="0" borderId="0" xfId="20" applyNumberFormat="1" applyFont="1" applyAlignment="1">
      <alignment vertical="center"/>
      <protection/>
    </xf>
    <xf numFmtId="174" fontId="2" fillId="0" borderId="0" xfId="20" applyNumberFormat="1">
      <alignment/>
      <protection/>
    </xf>
    <xf numFmtId="176" fontId="2" fillId="0" borderId="1" xfId="20" applyNumberFormat="1" applyBorder="1">
      <alignment/>
      <protection/>
    </xf>
    <xf numFmtId="174" fontId="9" fillId="0" borderId="0" xfId="20" applyNumberFormat="1" applyFont="1">
      <alignment/>
      <protection/>
    </xf>
    <xf numFmtId="0" fontId="2" fillId="0" borderId="0" xfId="20" applyFont="1" applyFill="1" applyAlignment="1">
      <alignment horizontal="left"/>
      <protection/>
    </xf>
    <xf numFmtId="175" fontId="2" fillId="2" borderId="0" xfId="21" applyNumberFormat="1" applyFont="1" applyFill="1" applyBorder="1" applyAlignment="1">
      <alignment horizontal="right" vertical="center"/>
      <protection/>
    </xf>
    <xf numFmtId="174" fontId="2" fillId="2" borderId="0" xfId="20" applyNumberFormat="1" applyFont="1" applyFill="1" applyAlignment="1">
      <alignment vertical="center"/>
      <protection/>
    </xf>
    <xf numFmtId="176" fontId="2" fillId="2" borderId="0" xfId="20" applyNumberFormat="1" applyFont="1" applyFill="1" applyAlignment="1">
      <alignment vertical="center"/>
      <protection/>
    </xf>
    <xf numFmtId="174" fontId="2" fillId="0" borderId="0" xfId="20" applyNumberFormat="1" applyFont="1" applyAlignment="1">
      <alignment horizontal="right" vertical="center"/>
      <protection/>
    </xf>
    <xf numFmtId="0" fontId="2" fillId="0" borderId="0" xfId="20" applyFill="1" applyBorder="1">
      <alignment/>
      <protection/>
    </xf>
    <xf numFmtId="177" fontId="2" fillId="0" borderId="0" xfId="20" applyNumberFormat="1" applyBorder="1" applyAlignment="1">
      <alignment vertical="center"/>
      <protection/>
    </xf>
    <xf numFmtId="0" fontId="2" fillId="0" borderId="1" xfId="20" applyBorder="1" applyAlignment="1">
      <alignment vertical="center"/>
      <protection/>
    </xf>
    <xf numFmtId="176" fontId="2" fillId="0" borderId="1" xfId="20" applyNumberFormat="1" applyFont="1" applyBorder="1" applyAlignment="1">
      <alignment horizontal="right" vertical="center"/>
      <protection/>
    </xf>
    <xf numFmtId="178" fontId="2" fillId="0" borderId="0" xfId="20" applyNumberFormat="1">
      <alignment/>
      <protection/>
    </xf>
    <xf numFmtId="173" fontId="2" fillId="0" borderId="0" xfId="20" applyNumberFormat="1" applyFont="1" applyBorder="1" applyAlignment="1">
      <alignment vertical="center"/>
      <protection/>
    </xf>
    <xf numFmtId="174" fontId="2" fillId="2" borderId="0" xfId="20" applyNumberFormat="1" applyFont="1" applyFill="1" applyBorder="1" applyAlignment="1">
      <alignment vertical="center"/>
      <protection/>
    </xf>
    <xf numFmtId="173" fontId="2" fillId="0" borderId="2" xfId="20" applyNumberFormat="1" applyFont="1" applyBorder="1" applyAlignment="1">
      <alignment vertical="center"/>
      <protection/>
    </xf>
    <xf numFmtId="173" fontId="2" fillId="0" borderId="1" xfId="20" applyNumberFormat="1" applyFont="1" applyBorder="1" applyAlignment="1">
      <alignment vertical="center"/>
      <protection/>
    </xf>
    <xf numFmtId="177" fontId="2" fillId="0" borderId="0" xfId="20" applyNumberFormat="1" applyFont="1" applyBorder="1" applyAlignment="1">
      <alignment vertical="center"/>
      <protection/>
    </xf>
    <xf numFmtId="0" fontId="2" fillId="0" borderId="1" xfId="20" applyFont="1" applyBorder="1" applyAlignment="1">
      <alignment vertical="center"/>
      <protection/>
    </xf>
    <xf numFmtId="0" fontId="2" fillId="0" borderId="0" xfId="20" applyFont="1" applyAlignment="1">
      <alignment vertical="center"/>
      <protection/>
    </xf>
    <xf numFmtId="0" fontId="2" fillId="0" borderId="1" xfId="20" applyFont="1" applyBorder="1">
      <alignment/>
      <protection/>
    </xf>
    <xf numFmtId="176" fontId="2" fillId="0" borderId="1" xfId="20" applyNumberFormat="1" applyFont="1" applyBorder="1">
      <alignment/>
      <protection/>
    </xf>
    <xf numFmtId="0" fontId="10" fillId="0" borderId="0" xfId="21" applyFont="1">
      <alignment/>
      <protection/>
    </xf>
    <xf numFmtId="179" fontId="11" fillId="0" borderId="0" xfId="21" applyNumberFormat="1" applyFont="1" applyBorder="1" applyAlignment="1" applyProtection="1">
      <alignment vertical="center"/>
      <protection/>
    </xf>
    <xf numFmtId="0" fontId="12" fillId="0" borderId="0" xfId="21" applyFont="1">
      <alignment/>
      <protection/>
    </xf>
    <xf numFmtId="0" fontId="6" fillId="0" borderId="0" xfId="21" applyFont="1" quotePrefix="1">
      <alignment/>
      <protection/>
    </xf>
    <xf numFmtId="0" fontId="13" fillId="0" borderId="0" xfId="21" applyFont="1">
      <alignment/>
      <protection/>
    </xf>
    <xf numFmtId="0" fontId="14" fillId="0" borderId="0" xfId="21" applyFont="1">
      <alignment/>
      <protection/>
    </xf>
    <xf numFmtId="0" fontId="14" fillId="0" borderId="0" xfId="21" applyFont="1" applyAlignment="1">
      <alignment horizontal="justify" wrapText="1"/>
      <protection/>
    </xf>
    <xf numFmtId="0" fontId="14" fillId="0" borderId="0" xfId="0" applyFont="1" applyAlignment="1">
      <alignment horizontal="justify" wrapText="1"/>
    </xf>
    <xf numFmtId="0" fontId="7" fillId="0" borderId="0" xfId="21" applyFont="1">
      <alignment/>
      <protection/>
    </xf>
    <xf numFmtId="0" fontId="6" fillId="0" borderId="0" xfId="21" applyFont="1">
      <alignment/>
      <protection/>
    </xf>
    <xf numFmtId="0" fontId="15" fillId="0" borderId="0" xfId="0" applyFont="1" applyFill="1" applyAlignment="1">
      <alignment vertical="top"/>
    </xf>
    <xf numFmtId="0" fontId="3" fillId="0" borderId="0" xfId="0" applyNumberFormat="1" applyFont="1" applyAlignment="1">
      <alignment horizontal="left" vertical="top" wrapText="1"/>
    </xf>
    <xf numFmtId="0" fontId="14" fillId="0" borderId="0" xfId="0" applyNumberFormat="1" applyFont="1" applyAlignment="1">
      <alignment horizontal="left" vertical="top" wrapText="1"/>
    </xf>
    <xf numFmtId="0" fontId="16" fillId="0" borderId="0" xfId="0" applyNumberFormat="1" applyFont="1" applyAlignment="1">
      <alignment horizontal="left" vertical="top" wrapText="1"/>
    </xf>
    <xf numFmtId="0" fontId="17" fillId="0" borderId="0" xfId="0" applyFont="1" applyFill="1" applyAlignment="1">
      <alignment vertical="top"/>
    </xf>
    <xf numFmtId="0" fontId="16" fillId="0" borderId="0" xfId="0" applyFont="1" applyAlignment="1">
      <alignment vertical="top"/>
    </xf>
    <xf numFmtId="49" fontId="14" fillId="0" borderId="0" xfId="0" applyNumberFormat="1" applyFont="1" applyAlignment="1">
      <alignment vertical="top"/>
    </xf>
    <xf numFmtId="180" fontId="14" fillId="0" borderId="0" xfId="0" applyNumberFormat="1" applyFont="1" applyAlignment="1">
      <alignment vertical="top"/>
    </xf>
    <xf numFmtId="0" fontId="14" fillId="0" borderId="0" xfId="0" applyFont="1" applyAlignment="1">
      <alignment vertical="top"/>
    </xf>
    <xf numFmtId="49" fontId="18" fillId="0" borderId="0" xfId="0" applyNumberFormat="1" applyFont="1" applyAlignment="1">
      <alignment vertical="top"/>
    </xf>
    <xf numFmtId="0" fontId="14" fillId="0" borderId="0" xfId="0" applyFont="1" applyAlignment="1">
      <alignment horizontal="justify" vertical="top" wrapText="1"/>
    </xf>
    <xf numFmtId="180" fontId="6" fillId="0" borderId="0" xfId="0" applyNumberFormat="1" applyFont="1" applyAlignment="1">
      <alignment vertical="top"/>
    </xf>
    <xf numFmtId="180" fontId="6" fillId="0" borderId="0" xfId="0" applyNumberFormat="1" applyFont="1" applyAlignment="1">
      <alignment horizontal="right"/>
    </xf>
    <xf numFmtId="180" fontId="2" fillId="0" borderId="0" xfId="0" applyNumberFormat="1" applyFont="1" applyAlignment="1">
      <alignment vertical="top"/>
    </xf>
    <xf numFmtId="0" fontId="2" fillId="0" borderId="0" xfId="0" applyFont="1" applyBorder="1" applyAlignment="1">
      <alignment horizontal="left"/>
    </xf>
    <xf numFmtId="0" fontId="2" fillId="0" borderId="0" xfId="20" applyFont="1" applyFill="1" applyAlignment="1">
      <alignment horizontal="left" vertical="top" wrapText="1"/>
      <protection/>
    </xf>
    <xf numFmtId="0" fontId="2" fillId="0" borderId="0" xfId="20" applyFont="1" applyFill="1" applyAlignment="1">
      <alignment horizontal="left" wrapText="1"/>
      <protection/>
    </xf>
    <xf numFmtId="0" fontId="19" fillId="0" borderId="0" xfId="0" applyFont="1" applyAlignment="1">
      <alignment horizontal="right" vertical="top"/>
    </xf>
    <xf numFmtId="0" fontId="2" fillId="0" borderId="0" xfId="0" applyFont="1" applyAlignment="1">
      <alignment vertical="top"/>
    </xf>
    <xf numFmtId="49" fontId="14" fillId="0" borderId="1" xfId="0" applyNumberFormat="1" applyFont="1" applyBorder="1" applyAlignment="1">
      <alignment vertical="top"/>
    </xf>
    <xf numFmtId="180" fontId="14" fillId="0" borderId="1" xfId="0" applyNumberFormat="1" applyFont="1" applyBorder="1" applyAlignment="1">
      <alignment vertical="top"/>
    </xf>
    <xf numFmtId="49" fontId="1" fillId="0" borderId="1" xfId="0" applyNumberFormat="1" applyFont="1" applyBorder="1" applyAlignment="1">
      <alignment horizontal="right"/>
    </xf>
    <xf numFmtId="49" fontId="1" fillId="0" borderId="1" xfId="0" applyNumberFormat="1" applyFont="1" applyBorder="1" applyAlignment="1">
      <alignment horizontal="right" vertical="top"/>
    </xf>
    <xf numFmtId="49" fontId="1" fillId="0" borderId="0" xfId="0" applyNumberFormat="1" applyFont="1" applyBorder="1" applyAlignment="1">
      <alignment horizontal="right" vertical="top"/>
    </xf>
    <xf numFmtId="49" fontId="6" fillId="0" borderId="0" xfId="0" applyNumberFormat="1" applyFont="1" applyAlignment="1">
      <alignment vertical="top"/>
    </xf>
    <xf numFmtId="180" fontId="14" fillId="0" borderId="0" xfId="0" applyNumberFormat="1" applyFont="1" applyFill="1" applyAlignment="1">
      <alignment vertical="top"/>
    </xf>
    <xf numFmtId="180" fontId="14" fillId="0" borderId="0" xfId="0" applyNumberFormat="1" applyFont="1" applyFill="1" applyAlignment="1">
      <alignment horizontal="right" vertical="top"/>
    </xf>
    <xf numFmtId="180" fontId="2" fillId="0" borderId="0" xfId="0" applyNumberFormat="1" applyFont="1" applyBorder="1" applyAlignment="1">
      <alignment vertical="top"/>
    </xf>
    <xf numFmtId="180" fontId="14" fillId="0" borderId="0" xfId="0" applyNumberFormat="1" applyFont="1" applyAlignment="1">
      <alignment horizontal="right" vertical="top"/>
    </xf>
    <xf numFmtId="49" fontId="14" fillId="0" borderId="0" xfId="0" applyNumberFormat="1" applyFont="1" applyAlignment="1">
      <alignment horizontal="left" vertical="top" indent="1"/>
    </xf>
    <xf numFmtId="181" fontId="14" fillId="0" borderId="0" xfId="23" applyNumberFormat="1" applyFont="1" applyFill="1" applyAlignment="1">
      <alignment horizontal="right" vertical="top"/>
    </xf>
    <xf numFmtId="49" fontId="14" fillId="0" borderId="0" xfId="0" applyNumberFormat="1" applyFont="1" applyAlignment="1">
      <alignment horizontal="right" vertical="top"/>
    </xf>
    <xf numFmtId="0" fontId="2" fillId="0" borderId="0" xfId="0" applyFont="1" applyAlignment="1">
      <alignment horizontal="right" vertical="top"/>
    </xf>
    <xf numFmtId="182" fontId="14" fillId="0" borderId="0" xfId="0" applyNumberFormat="1" applyFont="1" applyAlignment="1">
      <alignment vertical="top"/>
    </xf>
    <xf numFmtId="183" fontId="14" fillId="0" borderId="0" xfId="0" applyNumberFormat="1" applyFont="1" applyAlignment="1">
      <alignment vertical="top"/>
    </xf>
    <xf numFmtId="181" fontId="2" fillId="0" borderId="0" xfId="23" applyNumberFormat="1" applyFont="1" applyAlignment="1">
      <alignment horizontal="right" vertical="top"/>
    </xf>
    <xf numFmtId="180" fontId="2" fillId="0" borderId="0" xfId="0" applyNumberFormat="1" applyFont="1" applyFill="1" applyAlignment="1">
      <alignment vertical="top"/>
    </xf>
    <xf numFmtId="180" fontId="2" fillId="0" borderId="0" xfId="0" applyNumberFormat="1" applyFont="1" applyAlignment="1">
      <alignment horizontal="right" vertical="top"/>
    </xf>
    <xf numFmtId="180" fontId="14" fillId="0" borderId="0" xfId="0" applyNumberFormat="1" applyFont="1" applyAlignment="1">
      <alignment horizontal="left" vertical="top" indent="1"/>
    </xf>
    <xf numFmtId="184" fontId="14" fillId="0" borderId="0" xfId="0" applyNumberFormat="1" applyFont="1" applyAlignment="1">
      <alignment horizontal="right" vertical="top"/>
    </xf>
    <xf numFmtId="10" fontId="14" fillId="0" borderId="0" xfId="0" applyNumberFormat="1" applyFont="1" applyAlignment="1">
      <alignment vertical="top"/>
    </xf>
    <xf numFmtId="10" fontId="6" fillId="0" borderId="0" xfId="0" applyNumberFormat="1" applyFont="1" applyAlignment="1">
      <alignment vertical="top"/>
    </xf>
    <xf numFmtId="180" fontId="2" fillId="0" borderId="0" xfId="0" applyNumberFormat="1" applyFont="1" applyAlignment="1" quotePrefix="1">
      <alignment horizontal="right" vertical="top"/>
    </xf>
    <xf numFmtId="0" fontId="2" fillId="0" borderId="0" xfId="20" applyFont="1" applyAlignment="1">
      <alignment horizontal="left" vertical="top" wrapText="1"/>
      <protection/>
    </xf>
    <xf numFmtId="180" fontId="2" fillId="0" borderId="0" xfId="0" applyNumberFormat="1" applyFont="1" applyFill="1" applyAlignment="1">
      <alignment horizontal="right" vertical="top"/>
    </xf>
    <xf numFmtId="0" fontId="14" fillId="0" borderId="0" xfId="0" applyFont="1" applyAlignment="1">
      <alignment horizontal="right" vertical="top"/>
    </xf>
    <xf numFmtId="183" fontId="14" fillId="0" borderId="0" xfId="0" applyNumberFormat="1" applyFont="1" applyAlignment="1">
      <alignment horizontal="right" vertical="top"/>
    </xf>
    <xf numFmtId="49" fontId="14" fillId="0" borderId="0" xfId="0" applyNumberFormat="1" applyFont="1" applyAlignment="1">
      <alignment horizontal="justify" vertical="top"/>
    </xf>
    <xf numFmtId="180" fontId="14" fillId="0" borderId="0" xfId="0" applyNumberFormat="1" applyFont="1" applyAlignment="1">
      <alignment horizontal="justify" vertical="top"/>
    </xf>
    <xf numFmtId="0" fontId="2" fillId="0" borderId="0" xfId="0" applyFont="1" applyBorder="1" applyAlignment="1">
      <alignment vertical="top"/>
    </xf>
    <xf numFmtId="0" fontId="1" fillId="0" borderId="0" xfId="0" applyFont="1" applyBorder="1" applyAlignment="1">
      <alignment horizontal="right" vertical="top"/>
    </xf>
    <xf numFmtId="0" fontId="2" fillId="0" borderId="0" xfId="0" applyFont="1" applyBorder="1" applyAlignment="1">
      <alignment horizontal="right" vertical="top"/>
    </xf>
    <xf numFmtId="181" fontId="2" fillId="0" borderId="0" xfId="23" applyNumberFormat="1" applyFont="1" applyFill="1" applyAlignment="1">
      <alignment horizontal="right" vertical="top"/>
    </xf>
    <xf numFmtId="0" fontId="6" fillId="0" borderId="0" xfId="21" applyFont="1" applyAlignment="1" quotePrefix="1">
      <alignment/>
      <protection/>
    </xf>
    <xf numFmtId="49" fontId="2" fillId="0" borderId="0" xfId="0" applyNumberFormat="1" applyFont="1" applyAlignment="1">
      <alignment/>
    </xf>
    <xf numFmtId="49" fontId="1" fillId="0" borderId="0" xfId="0" applyNumberFormat="1" applyFont="1" applyAlignment="1">
      <alignment horizontal="right"/>
    </xf>
    <xf numFmtId="0" fontId="2" fillId="0" borderId="0" xfId="0" applyFont="1" applyAlignment="1">
      <alignment/>
    </xf>
    <xf numFmtId="0" fontId="10" fillId="0" borderId="0" xfId="0" applyFont="1" applyFill="1" applyAlignment="1">
      <alignment vertical="top"/>
    </xf>
    <xf numFmtId="49" fontId="2" fillId="0" borderId="0" xfId="0" applyNumberFormat="1" applyFont="1" applyAlignment="1">
      <alignment vertical="top"/>
    </xf>
    <xf numFmtId="185" fontId="1" fillId="0" borderId="0" xfId="0" applyNumberFormat="1" applyFont="1" applyAlignment="1">
      <alignment horizontal="right" vertical="top"/>
    </xf>
    <xf numFmtId="0" fontId="2" fillId="0" borderId="0" xfId="0" applyFont="1" applyFill="1" applyAlignment="1">
      <alignment vertical="top"/>
    </xf>
    <xf numFmtId="49" fontId="1" fillId="0" borderId="0" xfId="0" applyNumberFormat="1" applyFont="1" applyAlignment="1">
      <alignment horizontal="right" vertical="top"/>
    </xf>
    <xf numFmtId="49" fontId="2" fillId="0" borderId="1" xfId="0" applyNumberFormat="1" applyFont="1" applyBorder="1" applyAlignment="1">
      <alignment vertical="top"/>
    </xf>
    <xf numFmtId="0" fontId="2" fillId="0" borderId="1" xfId="0" applyFont="1" applyFill="1" applyBorder="1" applyAlignment="1">
      <alignment vertical="top"/>
    </xf>
    <xf numFmtId="0" fontId="1" fillId="0" borderId="0" xfId="0" applyFont="1" applyAlignment="1">
      <alignment horizontal="right" vertical="top"/>
    </xf>
    <xf numFmtId="0" fontId="2" fillId="0" borderId="1" xfId="0" applyFont="1" applyBorder="1" applyAlignment="1">
      <alignment vertical="top"/>
    </xf>
    <xf numFmtId="49" fontId="2" fillId="0" borderId="0" xfId="0" applyNumberFormat="1" applyFont="1" applyFill="1" applyAlignment="1">
      <alignment vertical="top"/>
    </xf>
    <xf numFmtId="180" fontId="2" fillId="0" borderId="0" xfId="0" applyNumberFormat="1" applyFont="1" applyBorder="1" applyAlignment="1">
      <alignment horizontal="right" vertical="top"/>
    </xf>
    <xf numFmtId="0" fontId="10" fillId="0" borderId="0" xfId="0" applyFont="1" applyAlignment="1">
      <alignment vertical="top"/>
    </xf>
    <xf numFmtId="0" fontId="2" fillId="0" borderId="0" xfId="0" applyFont="1" applyAlignment="1">
      <alignment horizontal="justify" vertical="top" wrapText="1"/>
    </xf>
    <xf numFmtId="0" fontId="2" fillId="0" borderId="0" xfId="0" applyFont="1" applyAlignment="1">
      <alignment horizontal="justify" wrapText="1"/>
    </xf>
    <xf numFmtId="180" fontId="2" fillId="0" borderId="1" xfId="0" applyNumberFormat="1" applyFont="1" applyBorder="1" applyAlignment="1">
      <alignment vertical="top"/>
    </xf>
    <xf numFmtId="0" fontId="1" fillId="0" borderId="1" xfId="0" applyFont="1" applyBorder="1" applyAlignment="1">
      <alignment vertical="top"/>
    </xf>
    <xf numFmtId="0" fontId="2" fillId="0" borderId="0" xfId="0" applyFont="1" applyAlignment="1">
      <alignment horizontal="justify" vertical="top"/>
    </xf>
    <xf numFmtId="0" fontId="14" fillId="0" borderId="0" xfId="0" applyFont="1" applyAlignment="1">
      <alignment vertical="top" wrapText="1"/>
    </xf>
    <xf numFmtId="0" fontId="0" fillId="0" borderId="0" xfId="0" applyAlignment="1">
      <alignment/>
    </xf>
    <xf numFmtId="0" fontId="6" fillId="0" borderId="0" xfId="0" applyFont="1" applyAlignment="1">
      <alignment vertical="top"/>
    </xf>
    <xf numFmtId="180" fontId="14" fillId="0" borderId="0" xfId="0" applyNumberFormat="1" applyFont="1" applyBorder="1" applyAlignment="1">
      <alignment vertical="top"/>
    </xf>
    <xf numFmtId="181" fontId="14" fillId="0" borderId="0" xfId="23" applyNumberFormat="1" applyFont="1" applyBorder="1" applyAlignment="1">
      <alignment horizontal="right" vertical="top"/>
    </xf>
    <xf numFmtId="0" fontId="14" fillId="0" borderId="0" xfId="0" applyFont="1" applyBorder="1" applyAlignment="1">
      <alignment vertical="top"/>
    </xf>
    <xf numFmtId="0" fontId="10" fillId="0" borderId="0" xfId="0" applyFont="1" applyBorder="1" applyAlignment="1">
      <alignment vertical="top"/>
    </xf>
    <xf numFmtId="0" fontId="14" fillId="0" borderId="1" xfId="0" applyFont="1" applyBorder="1" applyAlignment="1">
      <alignment vertical="top"/>
    </xf>
    <xf numFmtId="0" fontId="14" fillId="0" borderId="1" xfId="0" applyFont="1" applyBorder="1" applyAlignment="1">
      <alignment horizontal="right" vertical="top"/>
    </xf>
    <xf numFmtId="0" fontId="2" fillId="0" borderId="0" xfId="21" applyFont="1">
      <alignment/>
      <protection/>
    </xf>
    <xf numFmtId="0" fontId="14" fillId="0" borderId="0" xfId="21" applyFont="1" applyAlignment="1">
      <alignment/>
      <protection/>
    </xf>
    <xf numFmtId="0" fontId="10" fillId="0" borderId="0" xfId="21" applyFont="1" applyAlignment="1">
      <alignment vertical="top"/>
      <protection/>
    </xf>
    <xf numFmtId="0" fontId="14" fillId="0" borderId="0" xfId="21" applyFont="1" applyAlignment="1">
      <alignment horizontal="justify" vertical="top" wrapText="1"/>
      <protection/>
    </xf>
    <xf numFmtId="0" fontId="14" fillId="0" borderId="0" xfId="21" applyFont="1" applyAlignment="1">
      <alignment vertical="top"/>
      <protection/>
    </xf>
    <xf numFmtId="0" fontId="14" fillId="0" borderId="0" xfId="21" applyFont="1" applyAlignment="1">
      <alignment horizontal="justify"/>
      <protection/>
    </xf>
    <xf numFmtId="0" fontId="14" fillId="0" borderId="2" xfId="21" applyFont="1" applyBorder="1" applyAlignment="1">
      <alignment vertical="top"/>
      <protection/>
    </xf>
    <xf numFmtId="0" fontId="14" fillId="0" borderId="2" xfId="21" applyFont="1" applyBorder="1" applyAlignment="1">
      <alignment horizontal="justify" wrapText="1"/>
      <protection/>
    </xf>
    <xf numFmtId="37" fontId="14" fillId="0" borderId="0" xfId="21" applyNumberFormat="1" applyFont="1" applyBorder="1" applyAlignment="1" applyProtection="1">
      <alignment vertical="top"/>
      <protection/>
    </xf>
    <xf numFmtId="0" fontId="0" fillId="0" borderId="0" xfId="0" applyFont="1" applyAlignment="1">
      <alignment horizontal="right" vertical="top"/>
    </xf>
    <xf numFmtId="0" fontId="14" fillId="0" borderId="0" xfId="21" applyFont="1" applyAlignment="1">
      <alignment horizontal="justify" vertical="top"/>
      <protection/>
    </xf>
    <xf numFmtId="37" fontId="14" fillId="0" borderId="1" xfId="21" applyNumberFormat="1" applyFont="1" applyBorder="1" applyAlignment="1" applyProtection="1">
      <alignment vertical="top"/>
      <protection/>
    </xf>
    <xf numFmtId="0" fontId="14" fillId="0" borderId="1" xfId="21" applyFont="1" applyBorder="1" applyAlignment="1">
      <alignment horizontal="justify" wrapText="1"/>
      <protection/>
    </xf>
    <xf numFmtId="0" fontId="0" fillId="0" borderId="1" xfId="0" applyFont="1" applyBorder="1" applyAlignment="1">
      <alignment horizontal="right" vertical="top"/>
    </xf>
    <xf numFmtId="0" fontId="10" fillId="0" borderId="0" xfId="21" applyFont="1" applyBorder="1" applyAlignment="1">
      <alignment/>
      <protection/>
    </xf>
    <xf numFmtId="0" fontId="0" fillId="0" borderId="0" xfId="0" applyFont="1" applyBorder="1" applyAlignment="1">
      <alignment horizontal="right" vertical="top"/>
    </xf>
    <xf numFmtId="0" fontId="14" fillId="0" borderId="0" xfId="20" applyFont="1">
      <alignment/>
      <protection/>
    </xf>
    <xf numFmtId="0" fontId="4" fillId="0" borderId="0" xfId="20" applyFont="1" applyAlignment="1">
      <alignment horizontal="right"/>
      <protection/>
    </xf>
    <xf numFmtId="0" fontId="14" fillId="0" borderId="0" xfId="20" applyFont="1" applyFill="1">
      <alignment/>
      <protection/>
    </xf>
    <xf numFmtId="0" fontId="1" fillId="0" borderId="0" xfId="20" applyFont="1" applyAlignment="1">
      <alignment horizontal="right"/>
      <protection/>
    </xf>
    <xf numFmtId="174" fontId="22" fillId="0" borderId="0" xfId="0" applyNumberFormat="1" applyFont="1" applyAlignment="1">
      <alignment/>
    </xf>
    <xf numFmtId="0" fontId="0" fillId="0" borderId="1" xfId="0" applyBorder="1" applyAlignment="1">
      <alignment/>
    </xf>
    <xf numFmtId="0" fontId="0" fillId="0" borderId="0" xfId="0" applyBorder="1" applyAlignment="1">
      <alignment/>
    </xf>
    <xf numFmtId="0" fontId="0" fillId="0" borderId="3" xfId="0" applyBorder="1" applyAlignment="1">
      <alignment/>
    </xf>
    <xf numFmtId="0" fontId="22" fillId="0" borderId="0" xfId="0" applyFont="1" applyAlignment="1">
      <alignment/>
    </xf>
    <xf numFmtId="0" fontId="0" fillId="0" borderId="0" xfId="0" applyAlignment="1">
      <alignment horizontal="center"/>
    </xf>
    <xf numFmtId="180" fontId="0" fillId="0" borderId="1" xfId="0" applyNumberFormat="1" applyFont="1" applyBorder="1" applyAlignment="1">
      <alignment vertical="top"/>
    </xf>
    <xf numFmtId="180" fontId="16" fillId="0" borderId="0" xfId="0" applyNumberFormat="1" applyFont="1" applyAlignment="1">
      <alignment vertical="top"/>
    </xf>
    <xf numFmtId="0" fontId="22" fillId="0" borderId="0" xfId="20" applyFont="1" applyFill="1" applyBorder="1">
      <alignment/>
      <protection/>
    </xf>
    <xf numFmtId="180" fontId="0" fillId="0" borderId="0" xfId="0" applyNumberFormat="1" applyFont="1" applyBorder="1" applyAlignment="1">
      <alignment vertical="top"/>
    </xf>
    <xf numFmtId="180" fontId="22" fillId="0" borderId="0" xfId="0" applyNumberFormat="1" applyFont="1" applyBorder="1" applyAlignment="1">
      <alignment horizontal="right" vertical="top"/>
    </xf>
    <xf numFmtId="180" fontId="0" fillId="0" borderId="0" xfId="0" applyNumberFormat="1" applyFont="1" applyAlignment="1">
      <alignment vertical="top"/>
    </xf>
    <xf numFmtId="49" fontId="22" fillId="0" borderId="0" xfId="0" applyNumberFormat="1" applyFont="1" applyAlignment="1">
      <alignment horizontal="right"/>
    </xf>
    <xf numFmtId="49" fontId="22" fillId="0" borderId="1" xfId="0" applyNumberFormat="1" applyFont="1" applyBorder="1" applyAlignment="1">
      <alignment horizontal="right"/>
    </xf>
    <xf numFmtId="49" fontId="0" fillId="0" borderId="0" xfId="0" applyNumberFormat="1" applyFont="1" applyAlignment="1">
      <alignment vertical="top"/>
    </xf>
    <xf numFmtId="49" fontId="0" fillId="0" borderId="0" xfId="0" applyNumberFormat="1" applyFont="1" applyAlignment="1">
      <alignment horizontal="left" vertical="top" wrapText="1" indent="1"/>
    </xf>
    <xf numFmtId="0" fontId="0" fillId="0" borderId="0" xfId="0" applyFont="1" applyAlignment="1">
      <alignment horizontal="justify" vertical="top" wrapText="1"/>
    </xf>
    <xf numFmtId="174" fontId="0" fillId="0" borderId="0" xfId="0" applyNumberFormat="1" applyFont="1" applyAlignment="1">
      <alignment/>
    </xf>
    <xf numFmtId="49" fontId="0" fillId="0" borderId="0" xfId="0" applyNumberFormat="1" applyFont="1" applyAlignment="1">
      <alignment horizontal="left" vertical="top" wrapText="1"/>
    </xf>
    <xf numFmtId="49" fontId="0" fillId="0" borderId="0" xfId="0" applyNumberFormat="1" applyFont="1" applyAlignment="1">
      <alignment horizontal="left" wrapText="1" indent="1"/>
    </xf>
    <xf numFmtId="0" fontId="14" fillId="0" borderId="0" xfId="20" applyFont="1" applyBorder="1">
      <alignment/>
      <protection/>
    </xf>
    <xf numFmtId="0" fontId="14" fillId="0" borderId="0" xfId="0" applyFont="1" applyBorder="1" applyAlignment="1">
      <alignment/>
    </xf>
    <xf numFmtId="0" fontId="6" fillId="0" borderId="0" xfId="0" applyFont="1" applyBorder="1" applyAlignment="1">
      <alignment horizontal="center"/>
    </xf>
    <xf numFmtId="0" fontId="1" fillId="0" borderId="0" xfId="20" applyFont="1" applyBorder="1">
      <alignment/>
      <protection/>
    </xf>
    <xf numFmtId="0" fontId="1" fillId="0" borderId="0" xfId="20" applyFont="1" applyBorder="1" applyAlignment="1">
      <alignment horizontal="center"/>
      <protection/>
    </xf>
    <xf numFmtId="0" fontId="1" fillId="0" borderId="1" xfId="20" applyFont="1" applyBorder="1">
      <alignment/>
      <protection/>
    </xf>
    <xf numFmtId="174" fontId="2" fillId="0" borderId="0" xfId="20" applyNumberFormat="1" applyFont="1">
      <alignment/>
      <protection/>
    </xf>
    <xf numFmtId="186" fontId="1" fillId="0" borderId="0" xfId="20" applyNumberFormat="1" applyFont="1">
      <alignment/>
      <protection/>
    </xf>
    <xf numFmtId="174" fontId="23" fillId="0" borderId="0" xfId="0" applyNumberFormat="1" applyFont="1" applyAlignment="1">
      <alignment/>
    </xf>
    <xf numFmtId="186" fontId="2" fillId="0" borderId="0" xfId="20" applyNumberFormat="1" applyFont="1">
      <alignment/>
      <protection/>
    </xf>
    <xf numFmtId="0" fontId="2" fillId="0" borderId="0" xfId="20" applyFont="1" applyFill="1">
      <alignment/>
      <protection/>
    </xf>
    <xf numFmtId="0" fontId="2" fillId="0" borderId="2" xfId="20" applyFont="1" applyFill="1" applyBorder="1">
      <alignment/>
      <protection/>
    </xf>
    <xf numFmtId="186" fontId="2" fillId="0" borderId="2" xfId="20" applyNumberFormat="1" applyFont="1" applyBorder="1">
      <alignment/>
      <protection/>
    </xf>
    <xf numFmtId="0" fontId="2" fillId="0" borderId="0" xfId="20" applyFont="1" applyBorder="1">
      <alignment/>
      <protection/>
    </xf>
    <xf numFmtId="186" fontId="1" fillId="0" borderId="0" xfId="20" applyNumberFormat="1" applyFont="1" applyBorder="1">
      <alignment/>
      <protection/>
    </xf>
    <xf numFmtId="186" fontId="2" fillId="0" borderId="0" xfId="20" applyNumberFormat="1" applyFont="1" applyBorder="1">
      <alignment/>
      <protection/>
    </xf>
    <xf numFmtId="186" fontId="2" fillId="0" borderId="1" xfId="20" applyNumberFormat="1" applyFont="1" applyBorder="1">
      <alignment/>
      <protection/>
    </xf>
    <xf numFmtId="174" fontId="2" fillId="0" borderId="0" xfId="0" applyNumberFormat="1" applyFont="1" applyBorder="1" applyAlignment="1">
      <alignment/>
    </xf>
    <xf numFmtId="0" fontId="2" fillId="0" borderId="0" xfId="0" applyFont="1" applyBorder="1" applyAlignment="1">
      <alignment/>
    </xf>
    <xf numFmtId="0" fontId="4" fillId="0" borderId="0" xfId="20" applyFont="1" applyBorder="1">
      <alignment/>
      <protection/>
    </xf>
    <xf numFmtId="0" fontId="24" fillId="0" borderId="0" xfId="0" applyFont="1" applyFill="1" applyBorder="1" applyAlignment="1">
      <alignment vertical="top"/>
    </xf>
    <xf numFmtId="180" fontId="15" fillId="0" borderId="0" xfId="0" applyNumberFormat="1" applyFont="1" applyFill="1" applyBorder="1" applyAlignment="1">
      <alignment vertical="top"/>
    </xf>
    <xf numFmtId="180" fontId="16" fillId="0" borderId="0" xfId="0" applyNumberFormat="1" applyFont="1" applyFill="1" applyBorder="1" applyAlignment="1">
      <alignment vertical="top"/>
    </xf>
    <xf numFmtId="49" fontId="19" fillId="0" borderId="0" xfId="0" applyNumberFormat="1" applyFont="1" applyAlignment="1">
      <alignment/>
    </xf>
    <xf numFmtId="0" fontId="1" fillId="0" borderId="0" xfId="0" applyFont="1" applyAlignment="1">
      <alignment horizontal="right" wrapText="1"/>
    </xf>
    <xf numFmtId="49" fontId="1" fillId="0" borderId="0" xfId="0" applyNumberFormat="1" applyFont="1" applyAlignment="1">
      <alignment horizontal="right" wrapText="1"/>
    </xf>
    <xf numFmtId="180" fontId="1" fillId="0" borderId="0" xfId="0" applyNumberFormat="1" applyFont="1" applyBorder="1" applyAlignment="1">
      <alignment horizontal="right" wrapText="1"/>
    </xf>
    <xf numFmtId="49" fontId="16" fillId="0" borderId="0" xfId="0" applyNumberFormat="1" applyFont="1" applyAlignment="1">
      <alignment vertical="top"/>
    </xf>
    <xf numFmtId="0" fontId="1" fillId="0" borderId="1" xfId="0" applyFont="1" applyBorder="1" applyAlignment="1">
      <alignment horizontal="center"/>
    </xf>
    <xf numFmtId="0" fontId="1" fillId="0" borderId="1" xfId="0" applyFont="1" applyBorder="1" applyAlignment="1">
      <alignment horizontal="right"/>
    </xf>
    <xf numFmtId="49" fontId="1" fillId="0" borderId="1" xfId="0" applyNumberFormat="1" applyFont="1" applyBorder="1" applyAlignment="1">
      <alignment horizontal="center"/>
    </xf>
    <xf numFmtId="49" fontId="19" fillId="0" borderId="1" xfId="0" applyNumberFormat="1" applyFont="1" applyBorder="1" applyAlignment="1">
      <alignment vertical="top"/>
    </xf>
    <xf numFmtId="180" fontId="1" fillId="0" borderId="0" xfId="0" applyNumberFormat="1" applyFont="1" applyAlignment="1">
      <alignment horizontal="right" vertical="top"/>
    </xf>
    <xf numFmtId="49" fontId="16" fillId="0" borderId="0" xfId="0" applyNumberFormat="1" applyFont="1" applyBorder="1" applyAlignment="1">
      <alignment vertical="top"/>
    </xf>
    <xf numFmtId="49" fontId="25" fillId="0" borderId="0" xfId="0" applyNumberFormat="1" applyFont="1" applyAlignment="1">
      <alignment vertical="top"/>
    </xf>
    <xf numFmtId="180" fontId="15" fillId="0" borderId="0" xfId="0" applyNumberFormat="1" applyFont="1" applyFill="1" applyBorder="1" applyAlignment="1">
      <alignment vertical="top"/>
    </xf>
    <xf numFmtId="180" fontId="16" fillId="0" borderId="0" xfId="0" applyNumberFormat="1" applyFont="1" applyFill="1" applyBorder="1" applyAlignment="1">
      <alignment vertical="top"/>
    </xf>
    <xf numFmtId="182" fontId="2" fillId="0" borderId="0" xfId="0" applyNumberFormat="1" applyFont="1" applyBorder="1" applyAlignment="1">
      <alignment vertical="top"/>
    </xf>
    <xf numFmtId="180" fontId="19" fillId="0" borderId="0" xfId="0" applyNumberFormat="1" applyFont="1" applyBorder="1" applyAlignment="1">
      <alignment vertical="top"/>
    </xf>
    <xf numFmtId="180" fontId="16" fillId="0" borderId="0" xfId="0" applyNumberFormat="1" applyFont="1" applyBorder="1" applyAlignment="1">
      <alignment vertical="top"/>
    </xf>
    <xf numFmtId="180" fontId="16" fillId="0" borderId="0" xfId="0" applyNumberFormat="1" applyFont="1" applyBorder="1" applyAlignment="1">
      <alignment vertical="top"/>
    </xf>
    <xf numFmtId="182" fontId="19" fillId="0" borderId="0" xfId="0" applyNumberFormat="1" applyFont="1" applyBorder="1" applyAlignment="1">
      <alignment vertical="top"/>
    </xf>
    <xf numFmtId="182" fontId="16" fillId="0" borderId="0" xfId="0" applyNumberFormat="1" applyFont="1" applyBorder="1" applyAlignment="1">
      <alignment vertical="top"/>
    </xf>
    <xf numFmtId="0" fontId="19" fillId="0" borderId="0" xfId="0" applyNumberFormat="1" applyFont="1" applyFill="1" applyBorder="1" applyAlignment="1">
      <alignment horizontal="right" wrapText="1"/>
    </xf>
    <xf numFmtId="0" fontId="2" fillId="0" borderId="4" xfId="20" applyFont="1" applyBorder="1">
      <alignment/>
      <protection/>
    </xf>
    <xf numFmtId="186" fontId="2" fillId="0" borderId="4" xfId="20" applyNumberFormat="1" applyFont="1" applyBorder="1">
      <alignment/>
      <protection/>
    </xf>
    <xf numFmtId="186" fontId="1" fillId="0" borderId="4" xfId="20" applyNumberFormat="1" applyFont="1" applyBorder="1">
      <alignment/>
      <protection/>
    </xf>
    <xf numFmtId="0" fontId="0" fillId="0" borderId="0" xfId="0" applyAlignment="1">
      <alignment horizontal="justify" wrapText="1"/>
    </xf>
    <xf numFmtId="0" fontId="0" fillId="0" borderId="1" xfId="0" applyBorder="1" applyAlignment="1">
      <alignment wrapText="1"/>
    </xf>
    <xf numFmtId="0" fontId="2" fillId="0" borderId="0" xfId="20" applyFont="1" applyFill="1" applyAlignment="1">
      <alignment vertical="top"/>
      <protection/>
    </xf>
    <xf numFmtId="49" fontId="16" fillId="0" borderId="0" xfId="0" applyNumberFormat="1" applyFont="1" applyAlignment="1">
      <alignment vertical="top" wrapText="1"/>
    </xf>
    <xf numFmtId="0" fontId="20" fillId="0" borderId="0" xfId="0" applyFont="1" applyAlignment="1">
      <alignment horizontal="right" wrapText="1"/>
    </xf>
    <xf numFmtId="0" fontId="21" fillId="0" borderId="0" xfId="0" applyFont="1" applyAlignment="1">
      <alignment horizontal="right" wrapText="1"/>
    </xf>
    <xf numFmtId="0" fontId="16" fillId="0" borderId="0" xfId="0" applyFont="1" applyFill="1" applyBorder="1" applyAlignment="1">
      <alignment vertical="top"/>
    </xf>
    <xf numFmtId="0" fontId="2" fillId="0" borderId="1" xfId="20" applyFont="1" applyBorder="1" applyAlignment="1">
      <alignment horizontal="right"/>
      <protection/>
    </xf>
    <xf numFmtId="0" fontId="2" fillId="0" borderId="0" xfId="20" applyFont="1" applyAlignment="1">
      <alignment horizontal="right"/>
      <protection/>
    </xf>
    <xf numFmtId="174" fontId="2" fillId="0" borderId="0" xfId="20" applyNumberFormat="1" applyFont="1" applyAlignment="1">
      <alignment horizontal="right"/>
      <protection/>
    </xf>
    <xf numFmtId="0" fontId="2" fillId="0" borderId="4" xfId="20" applyFill="1" applyBorder="1">
      <alignment/>
      <protection/>
    </xf>
    <xf numFmtId="0" fontId="2" fillId="0" borderId="4" xfId="20" applyBorder="1">
      <alignment/>
      <protection/>
    </xf>
    <xf numFmtId="174" fontId="1" fillId="0" borderId="4" xfId="20" applyNumberFormat="1" applyFont="1" applyBorder="1" applyAlignment="1">
      <alignment horizontal="right"/>
      <protection/>
    </xf>
    <xf numFmtId="174" fontId="2" fillId="0" borderId="4" xfId="20" applyNumberFormat="1" applyFont="1" applyBorder="1" applyAlignment="1">
      <alignment horizontal="right"/>
      <protection/>
    </xf>
    <xf numFmtId="174" fontId="1" fillId="0" borderId="0" xfId="20" applyNumberFormat="1" applyFont="1" applyBorder="1" applyAlignment="1">
      <alignment horizontal="right"/>
      <protection/>
    </xf>
    <xf numFmtId="174" fontId="2" fillId="0" borderId="0" xfId="20" applyNumberFormat="1" applyFont="1" applyBorder="1" applyAlignment="1">
      <alignment horizontal="right"/>
      <protection/>
    </xf>
    <xf numFmtId="174" fontId="1" fillId="0" borderId="0" xfId="20" applyNumberFormat="1" applyFont="1" applyAlignment="1">
      <alignment horizontal="right"/>
      <protection/>
    </xf>
    <xf numFmtId="0" fontId="0" fillId="0" borderId="0" xfId="0" applyFill="1" applyAlignment="1">
      <alignment/>
    </xf>
    <xf numFmtId="0" fontId="2" fillId="0" borderId="1" xfId="20" applyFill="1" applyBorder="1">
      <alignment/>
      <protection/>
    </xf>
    <xf numFmtId="172" fontId="1" fillId="0" borderId="1" xfId="20" applyNumberFormat="1" applyFont="1" applyBorder="1">
      <alignment/>
      <protection/>
    </xf>
    <xf numFmtId="172" fontId="2" fillId="0" borderId="0" xfId="20" applyNumberFormat="1" applyBorder="1">
      <alignment/>
      <protection/>
    </xf>
    <xf numFmtId="0" fontId="2" fillId="0" borderId="0" xfId="20" applyFill="1" applyAlignment="1">
      <alignment horizontal="left"/>
      <protection/>
    </xf>
    <xf numFmtId="0" fontId="14" fillId="0" borderId="0" xfId="20" applyFont="1" applyAlignment="1">
      <alignment horizontal="right"/>
      <protection/>
    </xf>
    <xf numFmtId="0" fontId="1" fillId="0" borderId="0" xfId="20" applyFont="1" applyBorder="1" applyAlignment="1">
      <alignment horizontal="right"/>
      <protection/>
    </xf>
    <xf numFmtId="0" fontId="2" fillId="0" borderId="0" xfId="20" applyFill="1" applyAlignment="1">
      <alignment horizontal="right"/>
      <protection/>
    </xf>
    <xf numFmtId="0" fontId="2" fillId="0" borderId="1" xfId="20" applyBorder="1" applyAlignment="1">
      <alignment horizontal="right"/>
      <protection/>
    </xf>
    <xf numFmtId="174" fontId="2" fillId="0" borderId="0" xfId="20" applyNumberFormat="1" applyAlignment="1">
      <alignment horizontal="right" vertical="center"/>
      <protection/>
    </xf>
    <xf numFmtId="174" fontId="1" fillId="0" borderId="0" xfId="20" applyNumberFormat="1" applyFont="1" applyAlignment="1">
      <alignment vertical="center"/>
      <protection/>
    </xf>
    <xf numFmtId="174" fontId="1" fillId="0" borderId="0" xfId="20" applyNumberFormat="1" applyFont="1" applyAlignment="1" quotePrefix="1">
      <alignment horizontal="right" vertical="center"/>
      <protection/>
    </xf>
    <xf numFmtId="174" fontId="2" fillId="0" borderId="0" xfId="20" applyNumberFormat="1" applyFont="1" applyAlignment="1" quotePrefix="1">
      <alignment horizontal="right" vertical="center"/>
      <protection/>
    </xf>
    <xf numFmtId="0" fontId="2" fillId="0" borderId="4" xfId="20" applyFont="1" applyFill="1" applyBorder="1">
      <alignment/>
      <protection/>
    </xf>
    <xf numFmtId="174" fontId="2" fillId="0" borderId="4" xfId="20" applyNumberFormat="1" applyBorder="1" applyAlignment="1">
      <alignment horizontal="right" vertical="center"/>
      <protection/>
    </xf>
    <xf numFmtId="174" fontId="1" fillId="0" borderId="4" xfId="20" applyNumberFormat="1" applyFont="1" applyBorder="1" applyAlignment="1">
      <alignment/>
      <protection/>
    </xf>
    <xf numFmtId="174" fontId="2" fillId="0" borderId="4" xfId="20" applyNumberFormat="1" applyFont="1" applyBorder="1" applyAlignment="1">
      <alignment/>
      <protection/>
    </xf>
    <xf numFmtId="174" fontId="1" fillId="0" borderId="0" xfId="20" applyNumberFormat="1" applyFont="1">
      <alignment/>
      <protection/>
    </xf>
    <xf numFmtId="0" fontId="1" fillId="0" borderId="1" xfId="20" applyFont="1" applyFill="1" applyBorder="1" applyAlignment="1">
      <alignment horizontal="right"/>
      <protection/>
    </xf>
    <xf numFmtId="0" fontId="1" fillId="0" borderId="0" xfId="20" applyFont="1" applyFill="1" applyBorder="1" applyAlignment="1">
      <alignment horizontal="right"/>
      <protection/>
    </xf>
    <xf numFmtId="186" fontId="2" fillId="0" borderId="0" xfId="20" applyNumberFormat="1" applyFont="1" applyFill="1" applyBorder="1" applyAlignment="1">
      <alignment vertical="center"/>
      <protection/>
    </xf>
    <xf numFmtId="186" fontId="1" fillId="0" borderId="0" xfId="20" applyNumberFormat="1" applyFont="1" applyAlignment="1">
      <alignment vertical="center"/>
      <protection/>
    </xf>
    <xf numFmtId="186" fontId="2" fillId="0" borderId="0" xfId="20" applyNumberFormat="1" applyFont="1" applyAlignment="1">
      <alignment vertical="center"/>
      <protection/>
    </xf>
    <xf numFmtId="186" fontId="1" fillId="0" borderId="0" xfId="20" applyNumberFormat="1" applyFont="1" applyBorder="1" applyAlignment="1">
      <alignment vertical="center"/>
      <protection/>
    </xf>
    <xf numFmtId="186" fontId="2" fillId="0" borderId="0" xfId="20" applyNumberFormat="1" applyFont="1" applyBorder="1" applyAlignment="1">
      <alignment vertical="center"/>
      <protection/>
    </xf>
    <xf numFmtId="186" fontId="2" fillId="0" borderId="1" xfId="20" applyNumberFormat="1" applyFont="1" applyFill="1" applyBorder="1" applyAlignment="1">
      <alignment vertical="center"/>
      <protection/>
    </xf>
    <xf numFmtId="186" fontId="1" fillId="0" borderId="4" xfId="20" applyNumberFormat="1" applyFont="1" applyBorder="1" applyAlignment="1">
      <alignment/>
      <protection/>
    </xf>
    <xf numFmtId="186" fontId="2" fillId="0" borderId="4" xfId="20" applyNumberFormat="1" applyFont="1" applyBorder="1" applyAlignment="1">
      <alignment/>
      <protection/>
    </xf>
    <xf numFmtId="172" fontId="2" fillId="0" borderId="0" xfId="20" applyNumberFormat="1" applyFill="1" applyBorder="1" applyAlignment="1">
      <alignment vertical="center"/>
      <protection/>
    </xf>
    <xf numFmtId="172" fontId="2" fillId="0" borderId="0" xfId="20" applyNumberFormat="1" applyBorder="1" applyAlignment="1">
      <alignment vertical="center"/>
      <protection/>
    </xf>
    <xf numFmtId="174" fontId="2" fillId="0" borderId="0" xfId="20" applyNumberFormat="1" applyBorder="1">
      <alignment/>
      <protection/>
    </xf>
    <xf numFmtId="0" fontId="16" fillId="0" borderId="0" xfId="0" applyFont="1" applyAlignment="1">
      <alignment vertical="top"/>
    </xf>
    <xf numFmtId="0" fontId="0" fillId="0" borderId="0" xfId="0" applyAlignment="1">
      <alignment horizontal="justify"/>
    </xf>
    <xf numFmtId="0" fontId="2" fillId="0" borderId="3" xfId="20" applyBorder="1">
      <alignment/>
      <protection/>
    </xf>
    <xf numFmtId="0" fontId="6" fillId="0" borderId="0" xfId="20" applyFont="1" applyFill="1" applyBorder="1">
      <alignment/>
      <protection/>
    </xf>
    <xf numFmtId="0" fontId="2" fillId="0" borderId="0" xfId="20" applyFont="1" applyBorder="1" applyAlignment="1">
      <alignment horizontal="right"/>
      <protection/>
    </xf>
    <xf numFmtId="0" fontId="2" fillId="0" borderId="0" xfId="20" applyFont="1" applyBorder="1" applyAlignment="1">
      <alignment horizontal="center"/>
      <protection/>
    </xf>
    <xf numFmtId="0" fontId="4" fillId="0" borderId="0" xfId="20" applyFont="1" applyFill="1">
      <alignment/>
      <protection/>
    </xf>
    <xf numFmtId="174" fontId="1" fillId="0" borderId="4" xfId="20" applyNumberFormat="1" applyFont="1" applyBorder="1">
      <alignment/>
      <protection/>
    </xf>
    <xf numFmtId="174" fontId="1" fillId="0" borderId="1" xfId="20" applyNumberFormat="1" applyFont="1" applyBorder="1">
      <alignment/>
      <protection/>
    </xf>
    <xf numFmtId="186" fontId="2" fillId="0" borderId="0" xfId="20" applyNumberFormat="1" applyFill="1" applyAlignment="1">
      <alignment vertical="center"/>
      <protection/>
    </xf>
    <xf numFmtId="186" fontId="2" fillId="0" borderId="0" xfId="20" applyNumberFormat="1" applyAlignment="1">
      <alignment vertical="center"/>
      <protection/>
    </xf>
    <xf numFmtId="0" fontId="2" fillId="0" borderId="0" xfId="20" applyFont="1" applyFill="1" applyAlignment="1">
      <alignment vertical="top"/>
      <protection/>
    </xf>
    <xf numFmtId="187" fontId="2" fillId="0" borderId="0" xfId="20" applyNumberFormat="1" applyFont="1">
      <alignment/>
      <protection/>
    </xf>
    <xf numFmtId="187" fontId="2" fillId="0" borderId="0" xfId="20" applyNumberFormat="1" applyFont="1" applyBorder="1">
      <alignment/>
      <protection/>
    </xf>
    <xf numFmtId="186" fontId="2" fillId="0" borderId="5" xfId="20" applyNumberFormat="1" applyFont="1" applyBorder="1">
      <alignment/>
      <protection/>
    </xf>
    <xf numFmtId="186" fontId="2" fillId="0" borderId="6" xfId="20" applyNumberFormat="1" applyFont="1" applyBorder="1">
      <alignment/>
      <protection/>
    </xf>
    <xf numFmtId="186" fontId="2" fillId="0" borderId="7" xfId="20" applyNumberFormat="1" applyFont="1" applyBorder="1">
      <alignment/>
      <protection/>
    </xf>
    <xf numFmtId="0" fontId="2" fillId="0" borderId="4" xfId="20" applyFont="1" applyBorder="1">
      <alignment/>
      <protection/>
    </xf>
    <xf numFmtId="0" fontId="2" fillId="0" borderId="0" xfId="20" applyFont="1" applyBorder="1">
      <alignment/>
      <protection/>
    </xf>
    <xf numFmtId="0" fontId="2" fillId="0" borderId="8" xfId="20" applyFont="1" applyFill="1" applyBorder="1">
      <alignment/>
      <protection/>
    </xf>
    <xf numFmtId="0" fontId="2" fillId="0" borderId="8" xfId="20" applyBorder="1">
      <alignment/>
      <protection/>
    </xf>
    <xf numFmtId="186" fontId="2" fillId="0" borderId="3" xfId="20" applyNumberFormat="1" applyFont="1" applyBorder="1">
      <alignment/>
      <protection/>
    </xf>
    <xf numFmtId="0" fontId="2" fillId="0" borderId="0" xfId="20" applyFill="1" applyAlignment="1">
      <alignment vertical="top"/>
      <protection/>
    </xf>
    <xf numFmtId="187" fontId="2" fillId="0" borderId="0" xfId="20" applyNumberFormat="1">
      <alignment/>
      <protection/>
    </xf>
    <xf numFmtId="172" fontId="1" fillId="0" borderId="0" xfId="20" applyNumberFormat="1" applyFont="1" applyAlignment="1">
      <alignment horizontal="right"/>
      <protection/>
    </xf>
    <xf numFmtId="172" fontId="1" fillId="0" borderId="1" xfId="20" applyNumberFormat="1" applyFont="1" applyBorder="1" applyAlignment="1">
      <alignment horizontal="right" wrapText="1"/>
      <protection/>
    </xf>
    <xf numFmtId="0" fontId="2" fillId="0" borderId="1" xfId="20" applyFont="1" applyBorder="1">
      <alignment/>
      <protection/>
    </xf>
    <xf numFmtId="174" fontId="1" fillId="0" borderId="0" xfId="20" applyNumberFormat="1" applyFont="1" applyBorder="1">
      <alignment/>
      <protection/>
    </xf>
    <xf numFmtId="174" fontId="1" fillId="0" borderId="0" xfId="20" applyNumberFormat="1" applyFont="1" quotePrefix="1">
      <alignment/>
      <protection/>
    </xf>
    <xf numFmtId="174" fontId="1" fillId="0" borderId="1" xfId="20" applyNumberFormat="1" applyFont="1" applyBorder="1" quotePrefix="1">
      <alignment/>
      <protection/>
    </xf>
    <xf numFmtId="174" fontId="1" fillId="0" borderId="2" xfId="20" applyNumberFormat="1" applyFont="1" applyBorder="1" quotePrefix="1">
      <alignment/>
      <protection/>
    </xf>
    <xf numFmtId="174" fontId="1" fillId="0" borderId="0" xfId="20" applyNumberFormat="1" applyFont="1" applyBorder="1" quotePrefix="1">
      <alignment/>
      <protection/>
    </xf>
    <xf numFmtId="0" fontId="2" fillId="0" borderId="4" xfId="20" applyFont="1" applyFill="1" applyBorder="1">
      <alignment/>
      <protection/>
    </xf>
    <xf numFmtId="0" fontId="0" fillId="0" borderId="4" xfId="0" applyBorder="1" applyAlignment="1">
      <alignment/>
    </xf>
    <xf numFmtId="174" fontId="1" fillId="0" borderId="2" xfId="20" applyNumberFormat="1" applyFont="1" applyBorder="1">
      <alignment/>
      <protection/>
    </xf>
    <xf numFmtId="0" fontId="0" fillId="0" borderId="1" xfId="0" applyFill="1" applyBorder="1" applyAlignment="1">
      <alignment/>
    </xf>
    <xf numFmtId="188" fontId="1" fillId="0" borderId="0" xfId="15" applyNumberFormat="1" applyFont="1" applyAlignment="1">
      <alignment/>
    </xf>
    <xf numFmtId="0" fontId="2" fillId="0" borderId="0" xfId="20" applyFont="1" applyFill="1" applyAlignment="1">
      <alignment vertical="top" wrapText="1"/>
      <protection/>
    </xf>
    <xf numFmtId="14" fontId="2" fillId="0" borderId="0" xfId="20" applyNumberFormat="1" applyFill="1">
      <alignment/>
      <protection/>
    </xf>
    <xf numFmtId="0" fontId="14" fillId="0" borderId="0" xfId="20" applyFont="1" applyFill="1" applyBorder="1">
      <alignment/>
      <protection/>
    </xf>
    <xf numFmtId="0" fontId="14" fillId="0" borderId="0" xfId="0" applyFont="1" applyFill="1" applyBorder="1" applyAlignment="1">
      <alignment/>
    </xf>
    <xf numFmtId="0" fontId="1" fillId="0" borderId="0" xfId="20" applyFont="1" applyFill="1" applyAlignment="1">
      <alignment horizontal="right"/>
      <protection/>
    </xf>
    <xf numFmtId="0" fontId="1" fillId="0" borderId="0" xfId="20" applyFont="1" applyFill="1" applyBorder="1" applyAlignment="1">
      <alignment horizontal="left"/>
      <protection/>
    </xf>
    <xf numFmtId="0" fontId="19" fillId="0" borderId="0" xfId="0" applyFont="1" applyFill="1" applyAlignment="1">
      <alignment horizontal="right"/>
    </xf>
    <xf numFmtId="174" fontId="1" fillId="0" borderId="0" xfId="20" applyNumberFormat="1" applyFont="1" applyFill="1">
      <alignment/>
      <protection/>
    </xf>
    <xf numFmtId="0" fontId="1" fillId="0" borderId="0" xfId="0" applyFont="1" applyFill="1" applyBorder="1" applyAlignment="1">
      <alignment horizontal="left"/>
    </xf>
    <xf numFmtId="0" fontId="2" fillId="0" borderId="0" xfId="0" applyFont="1" applyFill="1" applyBorder="1" applyAlignment="1">
      <alignment/>
    </xf>
    <xf numFmtId="174" fontId="1" fillId="0" borderId="0" xfId="20" applyNumberFormat="1" applyFont="1" applyFill="1" applyBorder="1">
      <alignment/>
      <protection/>
    </xf>
    <xf numFmtId="174" fontId="1" fillId="0" borderId="0" xfId="20" applyNumberFormat="1" applyFont="1" applyFill="1" applyBorder="1" quotePrefix="1">
      <alignment/>
      <protection/>
    </xf>
    <xf numFmtId="0" fontId="27" fillId="0" borderId="0" xfId="0" applyFont="1" applyFill="1" applyBorder="1" applyAlignment="1">
      <alignment/>
    </xf>
    <xf numFmtId="0" fontId="27" fillId="0" borderId="1" xfId="0" applyFont="1" applyFill="1" applyBorder="1" applyAlignment="1">
      <alignment/>
    </xf>
    <xf numFmtId="174" fontId="2" fillId="0" borderId="1" xfId="20" applyNumberFormat="1" applyFont="1" applyFill="1" applyBorder="1">
      <alignment/>
      <protection/>
    </xf>
    <xf numFmtId="0" fontId="1" fillId="0" borderId="0" xfId="0" applyFont="1" applyFill="1" applyBorder="1" applyAlignment="1">
      <alignment/>
    </xf>
    <xf numFmtId="174" fontId="2" fillId="0" borderId="0" xfId="20" applyNumberFormat="1" applyFill="1" applyBorder="1">
      <alignment/>
      <protection/>
    </xf>
    <xf numFmtId="0" fontId="2" fillId="0" borderId="0" xfId="20" applyFill="1" applyBorder="1" quotePrefix="1">
      <alignment/>
      <protection/>
    </xf>
    <xf numFmtId="174" fontId="2" fillId="0" borderId="0" xfId="20" applyNumberFormat="1" applyFont="1" applyFill="1" applyBorder="1">
      <alignment/>
      <protection/>
    </xf>
    <xf numFmtId="0" fontId="1" fillId="0" borderId="3" xfId="20" applyFont="1" applyFill="1" applyBorder="1">
      <alignment/>
      <protection/>
    </xf>
    <xf numFmtId="174" fontId="1" fillId="0" borderId="3" xfId="20" applyNumberFormat="1" applyFont="1" applyFill="1" applyBorder="1">
      <alignment/>
      <protection/>
    </xf>
    <xf numFmtId="0" fontId="2" fillId="0" borderId="0" xfId="20" applyFont="1" applyFill="1" applyBorder="1">
      <alignment/>
      <protection/>
    </xf>
    <xf numFmtId="0" fontId="5" fillId="0" borderId="0" xfId="20" applyFont="1" applyFill="1" applyBorder="1">
      <alignment/>
      <protection/>
    </xf>
    <xf numFmtId="0" fontId="2" fillId="0" borderId="0" xfId="20" applyFont="1" applyFill="1" applyBorder="1" applyAlignment="1">
      <alignment horizontal="justify" vertical="top" wrapText="1"/>
      <protection/>
    </xf>
    <xf numFmtId="0" fontId="2" fillId="0" borderId="0" xfId="20" applyFill="1" applyBorder="1" applyAlignment="1">
      <alignment wrapText="1"/>
      <protection/>
    </xf>
    <xf numFmtId="174" fontId="2" fillId="0" borderId="0" xfId="20" applyNumberFormat="1" applyFill="1" applyBorder="1" applyAlignment="1">
      <alignment wrapText="1"/>
      <protection/>
    </xf>
    <xf numFmtId="0" fontId="2" fillId="0" borderId="0" xfId="20" applyFont="1" applyFill="1" applyBorder="1" applyAlignment="1">
      <alignment horizontal="justify" vertical="top" wrapText="1"/>
      <protection/>
    </xf>
    <xf numFmtId="0" fontId="2" fillId="0" borderId="1" xfId="20" applyFont="1" applyFill="1" applyBorder="1" applyAlignment="1">
      <alignment wrapText="1"/>
      <protection/>
    </xf>
    <xf numFmtId="174" fontId="1" fillId="0" borderId="1" xfId="20" applyNumberFormat="1" applyFont="1" applyFill="1" applyBorder="1">
      <alignment/>
      <protection/>
    </xf>
    <xf numFmtId="0" fontId="2" fillId="0" borderId="1" xfId="0" applyFont="1" applyFill="1" applyBorder="1" applyAlignment="1">
      <alignment/>
    </xf>
    <xf numFmtId="0" fontId="2" fillId="0" borderId="3" xfId="0" applyFont="1" applyFill="1" applyBorder="1" applyAlignment="1">
      <alignment/>
    </xf>
    <xf numFmtId="0" fontId="0" fillId="0" borderId="3" xfId="0" applyFill="1" applyBorder="1" applyAlignment="1">
      <alignment/>
    </xf>
    <xf numFmtId="174" fontId="2" fillId="0" borderId="3" xfId="20" applyNumberFormat="1" applyFont="1" applyFill="1" applyBorder="1">
      <alignment/>
      <protection/>
    </xf>
    <xf numFmtId="0" fontId="28" fillId="0" borderId="0" xfId="20" applyFont="1" applyFill="1">
      <alignment/>
      <protection/>
    </xf>
    <xf numFmtId="0" fontId="2" fillId="0" borderId="0" xfId="0" applyFont="1" applyAlignment="1">
      <alignment wrapText="1"/>
    </xf>
    <xf numFmtId="0" fontId="1" fillId="0" borderId="1" xfId="0" applyFont="1" applyBorder="1" applyAlignment="1">
      <alignment horizontal="right" wrapText="1"/>
    </xf>
    <xf numFmtId="0" fontId="2" fillId="0" borderId="1" xfId="0" applyFont="1" applyBorder="1" applyAlignment="1">
      <alignment wrapText="1"/>
    </xf>
    <xf numFmtId="0" fontId="1" fillId="0" borderId="0" xfId="0" applyFont="1" applyAlignment="1">
      <alignment wrapText="1"/>
    </xf>
    <xf numFmtId="0" fontId="1" fillId="0" borderId="1" xfId="0" applyFont="1" applyFill="1" applyBorder="1" applyAlignment="1">
      <alignment/>
    </xf>
    <xf numFmtId="0" fontId="1" fillId="0" borderId="3" xfId="0" applyFont="1" applyFill="1" applyBorder="1" applyAlignment="1">
      <alignment/>
    </xf>
    <xf numFmtId="0" fontId="4" fillId="0" borderId="0" xfId="0" applyFont="1" applyAlignment="1">
      <alignment horizontal="right" vertical="top"/>
    </xf>
    <xf numFmtId="49" fontId="29" fillId="0" borderId="0" xfId="0" applyNumberFormat="1" applyFont="1" applyAlignment="1">
      <alignment vertical="top"/>
    </xf>
    <xf numFmtId="49" fontId="30" fillId="0" borderId="0" xfId="0" applyNumberFormat="1" applyFont="1" applyAlignment="1">
      <alignment vertical="top"/>
    </xf>
    <xf numFmtId="0" fontId="2" fillId="0" borderId="0" xfId="0" applyFont="1" applyAlignment="1">
      <alignment/>
    </xf>
    <xf numFmtId="49" fontId="31" fillId="0" borderId="0" xfId="0" applyNumberFormat="1" applyFont="1" applyAlignment="1">
      <alignment vertical="top"/>
    </xf>
    <xf numFmtId="49" fontId="2" fillId="0" borderId="0" xfId="0" applyNumberFormat="1" applyFont="1" applyAlignment="1">
      <alignment horizontal="left" vertical="top" wrapText="1"/>
    </xf>
    <xf numFmtId="49" fontId="2" fillId="0" borderId="0" xfId="0" applyNumberFormat="1" applyFont="1" applyAlignment="1">
      <alignment horizontal="left" vertical="top"/>
    </xf>
    <xf numFmtId="49" fontId="1" fillId="0" borderId="0" xfId="0" applyNumberFormat="1" applyFont="1" applyFill="1" applyBorder="1" applyAlignment="1">
      <alignment horizontal="right" wrapText="1"/>
    </xf>
    <xf numFmtId="180" fontId="1" fillId="0" borderId="0" xfId="0" applyNumberFormat="1" applyFont="1" applyFill="1" applyBorder="1" applyAlignment="1">
      <alignment horizontal="right" wrapText="1"/>
    </xf>
    <xf numFmtId="0" fontId="1" fillId="0" borderId="0" xfId="0" applyFont="1" applyFill="1" applyBorder="1" applyAlignment="1">
      <alignment horizontal="right" wrapText="1"/>
    </xf>
    <xf numFmtId="49" fontId="2" fillId="0" borderId="1" xfId="0" applyNumberFormat="1" applyFont="1" applyFill="1" applyBorder="1" applyAlignment="1">
      <alignment vertical="top"/>
    </xf>
    <xf numFmtId="180" fontId="2" fillId="0" borderId="1" xfId="0" applyNumberFormat="1" applyFont="1" applyFill="1" applyBorder="1" applyAlignment="1">
      <alignment vertical="top"/>
    </xf>
    <xf numFmtId="0" fontId="1" fillId="0" borderId="1" xfId="0" applyFont="1" applyFill="1" applyBorder="1" applyAlignment="1">
      <alignment horizontal="right" vertical="top"/>
    </xf>
    <xf numFmtId="49" fontId="1" fillId="0" borderId="0" xfId="0" applyNumberFormat="1" applyFont="1" applyFill="1" applyAlignment="1">
      <alignment vertical="top"/>
    </xf>
    <xf numFmtId="186" fontId="2" fillId="0" borderId="8" xfId="0" applyNumberFormat="1" applyFont="1" applyFill="1" applyBorder="1" applyAlignment="1">
      <alignment vertical="top"/>
    </xf>
    <xf numFmtId="186" fontId="2" fillId="0" borderId="0" xfId="0" applyNumberFormat="1" applyFont="1" applyFill="1" applyAlignment="1">
      <alignment vertical="top"/>
    </xf>
    <xf numFmtId="186" fontId="2" fillId="0" borderId="0" xfId="0" applyNumberFormat="1" applyFont="1" applyAlignment="1">
      <alignment/>
    </xf>
    <xf numFmtId="186" fontId="2" fillId="0" borderId="1" xfId="0" applyNumberFormat="1" applyFont="1" applyFill="1" applyBorder="1" applyAlignment="1">
      <alignment vertical="top"/>
    </xf>
    <xf numFmtId="49" fontId="2" fillId="0" borderId="0" xfId="0" applyNumberFormat="1" applyFont="1" applyFill="1" applyBorder="1" applyAlignment="1">
      <alignment vertical="top"/>
    </xf>
    <xf numFmtId="180" fontId="2" fillId="0" borderId="0" xfId="0" applyNumberFormat="1" applyFont="1" applyFill="1" applyBorder="1" applyAlignment="1">
      <alignment vertical="top"/>
    </xf>
    <xf numFmtId="186" fontId="2" fillId="0" borderId="0" xfId="0" applyNumberFormat="1" applyFont="1" applyFill="1" applyBorder="1" applyAlignment="1">
      <alignment vertical="top"/>
    </xf>
    <xf numFmtId="0" fontId="2" fillId="0" borderId="0" xfId="0" applyFont="1" applyFill="1" applyAlignment="1">
      <alignment/>
    </xf>
    <xf numFmtId="49" fontId="4" fillId="0" borderId="0" xfId="0" applyNumberFormat="1" applyFont="1" applyFill="1" applyBorder="1" applyAlignment="1">
      <alignment vertical="top"/>
    </xf>
    <xf numFmtId="180" fontId="1" fillId="0" borderId="0" xfId="0" applyNumberFormat="1" applyFont="1" applyFill="1" applyBorder="1" applyAlignment="1">
      <alignment horizontal="right" vertical="top" wrapText="1"/>
    </xf>
    <xf numFmtId="49" fontId="1" fillId="0" borderId="0" xfId="0" applyNumberFormat="1" applyFont="1" applyAlignment="1">
      <alignment vertical="top"/>
    </xf>
    <xf numFmtId="186" fontId="1" fillId="0" borderId="0" xfId="0" applyNumberFormat="1" applyFont="1" applyFill="1" applyBorder="1" applyAlignment="1">
      <alignment horizontal="right" vertical="top"/>
    </xf>
    <xf numFmtId="180" fontId="1" fillId="0" borderId="0" xfId="0" applyNumberFormat="1" applyFont="1" applyFill="1" applyBorder="1" applyAlignment="1">
      <alignment horizontal="right" vertical="top"/>
    </xf>
    <xf numFmtId="49" fontId="2" fillId="0" borderId="4" xfId="0" applyNumberFormat="1" applyFont="1" applyBorder="1" applyAlignment="1">
      <alignment vertical="top"/>
    </xf>
    <xf numFmtId="49" fontId="2" fillId="0" borderId="4" xfId="0" applyNumberFormat="1" applyFont="1" applyFill="1" applyBorder="1" applyAlignment="1">
      <alignment vertical="top"/>
    </xf>
    <xf numFmtId="189" fontId="2" fillId="0" borderId="0" xfId="23" applyNumberFormat="1" applyFont="1" applyBorder="1" applyAlignment="1">
      <alignment vertical="top"/>
    </xf>
    <xf numFmtId="49" fontId="2" fillId="0" borderId="0" xfId="0" applyNumberFormat="1" applyFont="1" applyBorder="1" applyAlignment="1">
      <alignment vertical="top"/>
    </xf>
    <xf numFmtId="49" fontId="1" fillId="0" borderId="0" xfId="0" applyNumberFormat="1" applyFont="1" applyAlignment="1">
      <alignment vertical="center"/>
    </xf>
    <xf numFmtId="189" fontId="2" fillId="0" borderId="0" xfId="23" applyNumberFormat="1" applyFont="1" applyBorder="1" applyAlignment="1">
      <alignment horizontal="right" wrapText="1"/>
    </xf>
    <xf numFmtId="49" fontId="2" fillId="0" borderId="2" xfId="0" applyNumberFormat="1" applyFont="1" applyBorder="1" applyAlignment="1">
      <alignment vertical="top"/>
    </xf>
    <xf numFmtId="49" fontId="2" fillId="0" borderId="2" xfId="0" applyNumberFormat="1" applyFont="1" applyFill="1" applyBorder="1" applyAlignment="1">
      <alignment vertical="top"/>
    </xf>
    <xf numFmtId="180" fontId="2" fillId="0" borderId="2" xfId="0" applyNumberFormat="1" applyFont="1" applyFill="1" applyBorder="1" applyAlignment="1">
      <alignment vertical="top"/>
    </xf>
    <xf numFmtId="186" fontId="2" fillId="0" borderId="2" xfId="0" applyNumberFormat="1" applyFont="1" applyFill="1" applyBorder="1" applyAlignment="1">
      <alignment vertical="top"/>
    </xf>
    <xf numFmtId="186" fontId="2" fillId="0" borderId="2" xfId="0" applyNumberFormat="1" applyFont="1" applyFill="1" applyBorder="1" applyAlignment="1">
      <alignment horizontal="right" wrapText="1"/>
    </xf>
    <xf numFmtId="189" fontId="2" fillId="0" borderId="2" xfId="23" applyNumberFormat="1" applyFont="1" applyBorder="1" applyAlignment="1">
      <alignment horizontal="right" wrapText="1"/>
    </xf>
    <xf numFmtId="174" fontId="2" fillId="0" borderId="0" xfId="0" applyNumberFormat="1" applyFont="1" applyFill="1" applyBorder="1" applyAlignment="1">
      <alignment vertical="top"/>
    </xf>
    <xf numFmtId="190" fontId="2" fillId="0" borderId="0" xfId="23" applyNumberFormat="1" applyFont="1" applyBorder="1" applyAlignment="1">
      <alignment vertical="top"/>
    </xf>
    <xf numFmtId="189" fontId="2" fillId="0" borderId="1" xfId="23" applyNumberFormat="1" applyFont="1" applyBorder="1" applyAlignment="1">
      <alignment vertical="top"/>
    </xf>
    <xf numFmtId="0" fontId="2" fillId="2" borderId="0" xfId="0" applyFont="1" applyFill="1" applyAlignment="1">
      <alignment/>
    </xf>
    <xf numFmtId="0" fontId="6" fillId="0" borderId="0" xfId="20" applyFont="1">
      <alignment/>
      <protection/>
    </xf>
    <xf numFmtId="0" fontId="6" fillId="0" borderId="0" xfId="20" applyFont="1" applyBorder="1">
      <alignment/>
      <protection/>
    </xf>
    <xf numFmtId="0" fontId="7" fillId="0" borderId="0" xfId="20" applyFont="1" applyBorder="1">
      <alignment/>
      <protection/>
    </xf>
    <xf numFmtId="0" fontId="7" fillId="0" borderId="0" xfId="20" applyFont="1" applyAlignment="1">
      <alignment horizontal="left"/>
      <protection/>
    </xf>
    <xf numFmtId="0" fontId="7" fillId="0" borderId="0" xfId="20" applyFont="1">
      <alignment/>
      <protection/>
    </xf>
    <xf numFmtId="182" fontId="2" fillId="0" borderId="0" xfId="20" applyNumberFormat="1">
      <alignment/>
      <protection/>
    </xf>
    <xf numFmtId="191" fontId="1" fillId="0" borderId="0" xfId="20" applyNumberFormat="1" applyFont="1">
      <alignment/>
      <protection/>
    </xf>
    <xf numFmtId="175" fontId="1" fillId="0" borderId="0" xfId="21" applyNumberFormat="1" applyFont="1" applyFill="1" applyBorder="1" applyAlignment="1">
      <alignment horizontal="right"/>
      <protection/>
    </xf>
    <xf numFmtId="191" fontId="1" fillId="0" borderId="0" xfId="20" applyNumberFormat="1" applyFont="1" applyFill="1">
      <alignment/>
      <protection/>
    </xf>
    <xf numFmtId="192" fontId="1" fillId="0" borderId="0" xfId="20" applyNumberFormat="1" applyFont="1">
      <alignment/>
      <protection/>
    </xf>
    <xf numFmtId="191" fontId="1" fillId="0" borderId="0" xfId="20" applyNumberFormat="1" applyFont="1" applyAlignment="1">
      <alignment horizontal="right"/>
      <protection/>
    </xf>
    <xf numFmtId="0" fontId="5" fillId="0" borderId="0" xfId="20" applyFont="1">
      <alignment/>
      <protection/>
    </xf>
    <xf numFmtId="0" fontId="2" fillId="0" borderId="2" xfId="20" applyFont="1" applyBorder="1">
      <alignment/>
      <protection/>
    </xf>
    <xf numFmtId="191" fontId="1" fillId="0" borderId="2" xfId="20" applyNumberFormat="1" applyFont="1" applyBorder="1">
      <alignment/>
      <protection/>
    </xf>
    <xf numFmtId="191" fontId="1" fillId="0" borderId="2" xfId="20" applyNumberFormat="1" applyFont="1" applyFill="1" applyBorder="1">
      <alignment/>
      <protection/>
    </xf>
    <xf numFmtId="191" fontId="1" fillId="0" borderId="2" xfId="20" applyNumberFormat="1" applyFont="1" applyBorder="1" applyAlignment="1">
      <alignment horizontal="right"/>
      <protection/>
    </xf>
    <xf numFmtId="192" fontId="1" fillId="0" borderId="2" xfId="20" applyNumberFormat="1" applyFont="1" applyBorder="1">
      <alignment/>
      <protection/>
    </xf>
    <xf numFmtId="191" fontId="1" fillId="0" borderId="0" xfId="20" applyNumberFormat="1" applyFont="1" applyBorder="1">
      <alignment/>
      <protection/>
    </xf>
    <xf numFmtId="193" fontId="2" fillId="0" borderId="1" xfId="20" applyNumberFormat="1" applyBorder="1">
      <alignment/>
      <protection/>
    </xf>
    <xf numFmtId="194" fontId="2" fillId="0" borderId="1" xfId="20" applyNumberFormat="1" applyBorder="1">
      <alignment/>
      <protection/>
    </xf>
    <xf numFmtId="0" fontId="9" fillId="0" borderId="0" xfId="20" applyFont="1">
      <alignment/>
      <protection/>
    </xf>
    <xf numFmtId="191" fontId="2" fillId="0" borderId="0" xfId="20" applyNumberFormat="1" applyFont="1">
      <alignment/>
      <protection/>
    </xf>
    <xf numFmtId="175" fontId="2" fillId="0" borderId="0" xfId="21" applyNumberFormat="1" applyFont="1" applyFill="1" applyBorder="1" applyAlignment="1">
      <alignment horizontal="right"/>
      <protection/>
    </xf>
    <xf numFmtId="191" fontId="2" fillId="0" borderId="0" xfId="20" applyNumberFormat="1" applyFont="1" applyFill="1">
      <alignment/>
      <protection/>
    </xf>
    <xf numFmtId="192" fontId="2" fillId="0" borderId="0" xfId="20" applyNumberFormat="1" applyFont="1">
      <alignment/>
      <protection/>
    </xf>
    <xf numFmtId="191" fontId="2" fillId="0" borderId="0" xfId="20" applyNumberFormat="1" applyFont="1" applyAlignment="1">
      <alignment horizontal="right"/>
      <protection/>
    </xf>
    <xf numFmtId="191" fontId="2" fillId="0" borderId="1" xfId="20" applyNumberFormat="1" applyFont="1" applyBorder="1">
      <alignment/>
      <protection/>
    </xf>
    <xf numFmtId="191" fontId="2" fillId="0" borderId="1" xfId="20" applyNumberFormat="1" applyFont="1" applyFill="1" applyBorder="1">
      <alignment/>
      <protection/>
    </xf>
    <xf numFmtId="192" fontId="2" fillId="0" borderId="1" xfId="20" applyNumberFormat="1" applyFont="1" applyBorder="1">
      <alignment/>
      <protection/>
    </xf>
    <xf numFmtId="191" fontId="2" fillId="0" borderId="2" xfId="20" applyNumberFormat="1" applyFont="1" applyBorder="1">
      <alignment/>
      <protection/>
    </xf>
    <xf numFmtId="191" fontId="2" fillId="0" borderId="2" xfId="20" applyNumberFormat="1" applyFont="1" applyFill="1" applyBorder="1">
      <alignment/>
      <protection/>
    </xf>
    <xf numFmtId="191" fontId="2" fillId="0" borderId="2" xfId="20" applyNumberFormat="1" applyFont="1" applyBorder="1" applyAlignment="1">
      <alignment horizontal="right"/>
      <protection/>
    </xf>
    <xf numFmtId="192" fontId="2" fillId="0" borderId="2" xfId="20" applyNumberFormat="1" applyFont="1" applyBorder="1">
      <alignment/>
      <protection/>
    </xf>
    <xf numFmtId="191" fontId="2" fillId="0" borderId="0" xfId="20" applyNumberFormat="1" applyFont="1" applyBorder="1">
      <alignment/>
      <protection/>
    </xf>
    <xf numFmtId="193" fontId="2" fillId="0" borderId="1" xfId="20" applyNumberFormat="1" applyFont="1" applyBorder="1">
      <alignment/>
      <protection/>
    </xf>
    <xf numFmtId="194" fontId="2" fillId="0" borderId="1" xfId="20" applyNumberFormat="1" applyFont="1" applyBorder="1">
      <alignment/>
      <protection/>
    </xf>
    <xf numFmtId="0" fontId="2" fillId="0" borderId="0" xfId="20" applyFont="1" applyAlignment="1">
      <alignment vertical="top" wrapText="1"/>
      <protection/>
    </xf>
    <xf numFmtId="182" fontId="1" fillId="0" borderId="0" xfId="20" applyNumberFormat="1" applyFont="1">
      <alignment/>
      <protection/>
    </xf>
    <xf numFmtId="180" fontId="1" fillId="0" borderId="0" xfId="20" applyNumberFormat="1" applyFont="1">
      <alignment/>
      <protection/>
    </xf>
    <xf numFmtId="180" fontId="2" fillId="0" borderId="0" xfId="20" applyNumberFormat="1" applyFont="1">
      <alignment/>
      <protection/>
    </xf>
    <xf numFmtId="195" fontId="1" fillId="0" borderId="0" xfId="20" applyNumberFormat="1" applyFont="1">
      <alignment/>
      <protection/>
    </xf>
    <xf numFmtId="196" fontId="2" fillId="0" borderId="0" xfId="20" applyNumberFormat="1" applyFont="1" applyFill="1">
      <alignment/>
      <protection/>
    </xf>
    <xf numFmtId="196" fontId="2" fillId="0" borderId="0" xfId="20" applyNumberFormat="1" applyFont="1">
      <alignment/>
      <protection/>
    </xf>
    <xf numFmtId="0" fontId="2" fillId="0" borderId="0" xfId="20" applyAlignment="1">
      <alignment horizontal="left" indent="8"/>
      <protection/>
    </xf>
    <xf numFmtId="0" fontId="2" fillId="0" borderId="0" xfId="20" applyAlignment="1">
      <alignment horizontal="left" indent="9"/>
      <protection/>
    </xf>
    <xf numFmtId="0" fontId="2" fillId="0" borderId="0" xfId="20" applyFont="1" applyAlignment="1">
      <alignment horizontal="left" indent="9"/>
      <protection/>
    </xf>
    <xf numFmtId="191" fontId="2" fillId="0" borderId="0" xfId="20" applyNumberFormat="1" applyBorder="1">
      <alignment/>
      <protection/>
    </xf>
    <xf numFmtId="191" fontId="2" fillId="0" borderId="1" xfId="20" applyNumberFormat="1" applyBorder="1">
      <alignment/>
      <protection/>
    </xf>
    <xf numFmtId="0" fontId="2" fillId="0" borderId="0" xfId="20" applyFont="1" applyAlignment="1">
      <alignment horizontal="left" indent="15"/>
      <protection/>
    </xf>
    <xf numFmtId="193" fontId="1" fillId="0" borderId="0" xfId="20" applyNumberFormat="1" applyFont="1">
      <alignment/>
      <protection/>
    </xf>
    <xf numFmtId="193" fontId="2" fillId="0" borderId="0" xfId="20" applyNumberFormat="1">
      <alignment/>
      <protection/>
    </xf>
    <xf numFmtId="193" fontId="2" fillId="0" borderId="0" xfId="20" applyNumberFormat="1" applyBorder="1">
      <alignment/>
      <protection/>
    </xf>
    <xf numFmtId="192" fontId="2" fillId="0" borderId="0" xfId="20" applyNumberFormat="1" applyBorder="1">
      <alignment/>
      <protection/>
    </xf>
    <xf numFmtId="10" fontId="2" fillId="0" borderId="0" xfId="20" applyNumberFormat="1" applyBorder="1">
      <alignment/>
      <protection/>
    </xf>
    <xf numFmtId="180" fontId="2" fillId="0" borderId="0" xfId="20" applyNumberFormat="1">
      <alignment/>
      <protection/>
    </xf>
    <xf numFmtId="0" fontId="1" fillId="0" borderId="4" xfId="20" applyFont="1" applyBorder="1">
      <alignment/>
      <protection/>
    </xf>
    <xf numFmtId="191" fontId="2" fillId="0" borderId="0" xfId="20" applyNumberFormat="1" applyFont="1" applyFill="1" applyBorder="1">
      <alignment/>
      <protection/>
    </xf>
    <xf numFmtId="0" fontId="2" fillId="0" borderId="1" xfId="20" applyBorder="1" applyAlignment="1">
      <alignment horizontal="left" indent="9"/>
      <protection/>
    </xf>
    <xf numFmtId="0" fontId="2" fillId="0" borderId="0" xfId="20" applyBorder="1" applyAlignment="1">
      <alignment horizontal="left" indent="8"/>
      <protection/>
    </xf>
    <xf numFmtId="0" fontId="2" fillId="0" borderId="0" xfId="20" applyBorder="1" applyAlignment="1">
      <alignment horizontal="left" indent="9"/>
      <protection/>
    </xf>
    <xf numFmtId="191" fontId="2" fillId="0" borderId="0" xfId="20" applyNumberFormat="1">
      <alignment/>
      <protection/>
    </xf>
    <xf numFmtId="0" fontId="1" fillId="0" borderId="0" xfId="20" applyFont="1" applyAlignment="1">
      <alignment horizontal="left" wrapText="1"/>
      <protection/>
    </xf>
    <xf numFmtId="0" fontId="2" fillId="0" borderId="0" xfId="20" applyAlignment="1">
      <alignment wrapText="1"/>
      <protection/>
    </xf>
    <xf numFmtId="180" fontId="1" fillId="0" borderId="0" xfId="20" applyNumberFormat="1" applyFont="1" applyBorder="1">
      <alignment/>
      <protection/>
    </xf>
    <xf numFmtId="191" fontId="2" fillId="0" borderId="2" xfId="20" applyNumberFormat="1" applyBorder="1">
      <alignment/>
      <protection/>
    </xf>
    <xf numFmtId="0" fontId="2" fillId="0" borderId="0" xfId="21" applyFont="1" applyFill="1" applyBorder="1" applyAlignment="1">
      <alignment vertical="top"/>
      <protection/>
    </xf>
    <xf numFmtId="174" fontId="1" fillId="0" borderId="0" xfId="20" applyNumberFormat="1" applyFont="1" applyBorder="1" applyAlignment="1">
      <alignment vertical="center"/>
      <protection/>
    </xf>
    <xf numFmtId="174" fontId="2" fillId="0" borderId="0" xfId="20" applyNumberFormat="1" applyFont="1" applyBorder="1" applyAlignment="1">
      <alignment vertical="center"/>
      <protection/>
    </xf>
    <xf numFmtId="174" fontId="2" fillId="0" borderId="0" xfId="20" applyNumberFormat="1" applyBorder="1" applyAlignment="1">
      <alignment vertical="center"/>
      <protection/>
    </xf>
    <xf numFmtId="0" fontId="2" fillId="0" borderId="0" xfId="20" applyFont="1" applyBorder="1" applyAlignment="1">
      <alignment horizontal="left" indent="2"/>
      <protection/>
    </xf>
    <xf numFmtId="174" fontId="1" fillId="0" borderId="9" xfId="20" applyNumberFormat="1" applyFont="1" applyBorder="1" applyAlignment="1">
      <alignment vertical="center"/>
      <protection/>
    </xf>
    <xf numFmtId="174" fontId="2" fillId="0" borderId="9" xfId="20" applyNumberFormat="1" applyFont="1" applyBorder="1" applyAlignment="1">
      <alignment horizontal="right" vertical="center"/>
      <protection/>
    </xf>
    <xf numFmtId="174" fontId="2" fillId="0" borderId="9" xfId="20" applyNumberFormat="1" applyFont="1" applyBorder="1" applyAlignment="1">
      <alignment vertical="center"/>
      <protection/>
    </xf>
    <xf numFmtId="174" fontId="1" fillId="0" borderId="10" xfId="20" applyNumberFormat="1" applyFont="1" applyBorder="1" applyAlignment="1">
      <alignment vertical="center"/>
      <protection/>
    </xf>
    <xf numFmtId="174" fontId="2" fillId="0" borderId="10" xfId="20" applyNumberFormat="1" applyFont="1" applyBorder="1" applyAlignment="1">
      <alignment horizontal="right" vertical="center"/>
      <protection/>
    </xf>
    <xf numFmtId="174" fontId="2" fillId="0" borderId="10" xfId="20" applyNumberFormat="1" applyFont="1" applyBorder="1" applyAlignment="1">
      <alignment vertical="center"/>
      <protection/>
    </xf>
    <xf numFmtId="174" fontId="1" fillId="0" borderId="2" xfId="20" applyNumberFormat="1" applyFont="1" applyBorder="1" applyAlignment="1">
      <alignment vertical="center"/>
      <protection/>
    </xf>
    <xf numFmtId="174" fontId="2" fillId="0" borderId="2" xfId="20" applyNumberFormat="1" applyBorder="1" applyAlignment="1">
      <alignment vertical="center"/>
      <protection/>
    </xf>
    <xf numFmtId="174" fontId="1" fillId="0" borderId="1" xfId="20" applyNumberFormat="1" applyFont="1" applyBorder="1" applyAlignment="1">
      <alignment vertical="center"/>
      <protection/>
    </xf>
    <xf numFmtId="174" fontId="2" fillId="0" borderId="1" xfId="20" applyNumberFormat="1" applyBorder="1" applyAlignment="1">
      <alignment vertical="center"/>
      <protection/>
    </xf>
    <xf numFmtId="0" fontId="2" fillId="0" borderId="0" xfId="20" applyFont="1" applyBorder="1" applyAlignment="1">
      <alignment horizontal="left"/>
      <protection/>
    </xf>
    <xf numFmtId="0" fontId="2" fillId="0" borderId="0" xfId="20" applyFont="1" applyBorder="1" applyAlignment="1">
      <alignment horizontal="left" wrapText="1" indent="2"/>
      <protection/>
    </xf>
    <xf numFmtId="174" fontId="2" fillId="0" borderId="9" xfId="20" applyNumberFormat="1" applyBorder="1" applyAlignment="1">
      <alignment vertical="center"/>
      <protection/>
    </xf>
    <xf numFmtId="174" fontId="2" fillId="0" borderId="10" xfId="20" applyNumberFormat="1" applyBorder="1" applyAlignment="1">
      <alignment vertical="center"/>
      <protection/>
    </xf>
    <xf numFmtId="174" fontId="1" fillId="0" borderId="11" xfId="20" applyNumberFormat="1" applyFont="1" applyBorder="1" applyAlignment="1">
      <alignment vertical="center"/>
      <protection/>
    </xf>
    <xf numFmtId="174" fontId="2" fillId="0" borderId="11" xfId="20" applyNumberFormat="1" applyBorder="1" applyAlignment="1">
      <alignment vertical="center"/>
      <protection/>
    </xf>
    <xf numFmtId="174" fontId="2" fillId="0" borderId="11" xfId="20" applyNumberFormat="1" applyFont="1" applyBorder="1" applyAlignment="1">
      <alignment vertical="center"/>
      <protection/>
    </xf>
    <xf numFmtId="174" fontId="1" fillId="0" borderId="12" xfId="20" applyNumberFormat="1" applyFont="1" applyBorder="1" applyAlignment="1">
      <alignment vertical="center"/>
      <protection/>
    </xf>
    <xf numFmtId="174" fontId="2" fillId="0" borderId="12" xfId="20" applyNumberFormat="1" applyBorder="1" applyAlignment="1">
      <alignment vertical="center"/>
      <protection/>
    </xf>
    <xf numFmtId="174" fontId="2" fillId="0" borderId="12" xfId="20" applyNumberFormat="1" applyFont="1" applyBorder="1" applyAlignment="1">
      <alignment vertical="center"/>
      <protection/>
    </xf>
    <xf numFmtId="0" fontId="2" fillId="0" borderId="0" xfId="20" applyFont="1" applyBorder="1" applyAlignment="1">
      <alignment wrapText="1"/>
      <protection/>
    </xf>
    <xf numFmtId="0" fontId="2" fillId="0" borderId="13" xfId="20" applyBorder="1">
      <alignment/>
      <protection/>
    </xf>
    <xf numFmtId="174" fontId="1" fillId="0" borderId="13" xfId="20" applyNumberFormat="1" applyFont="1" applyBorder="1" applyAlignment="1">
      <alignment vertical="center"/>
      <protection/>
    </xf>
    <xf numFmtId="174" fontId="2" fillId="0" borderId="13" xfId="20" applyNumberFormat="1" applyBorder="1" applyAlignment="1">
      <alignment vertical="center"/>
      <protection/>
    </xf>
    <xf numFmtId="174" fontId="2" fillId="0" borderId="13" xfId="20" applyNumberFormat="1" applyFont="1" applyBorder="1" applyAlignment="1">
      <alignment vertical="center"/>
      <protection/>
    </xf>
    <xf numFmtId="174" fontId="1" fillId="0" borderId="0" xfId="20" applyNumberFormat="1" applyFont="1" applyBorder="1" applyAlignment="1">
      <alignment/>
      <protection/>
    </xf>
    <xf numFmtId="0" fontId="2" fillId="0" borderId="0" xfId="20" applyAlignment="1">
      <alignment/>
      <protection/>
    </xf>
    <xf numFmtId="174" fontId="2" fillId="0" borderId="0" xfId="20" applyNumberFormat="1" applyBorder="1" applyAlignment="1">
      <alignment/>
      <protection/>
    </xf>
    <xf numFmtId="174" fontId="2" fillId="0" borderId="0" xfId="20" applyNumberFormat="1" applyFont="1" applyBorder="1" applyAlignment="1">
      <alignment/>
      <protection/>
    </xf>
    <xf numFmtId="174" fontId="1" fillId="0" borderId="3" xfId="20" applyNumberFormat="1" applyFont="1" applyBorder="1" applyAlignment="1">
      <alignment vertical="center"/>
      <protection/>
    </xf>
    <xf numFmtId="174" fontId="2" fillId="0" borderId="3" xfId="20" applyNumberFormat="1" applyBorder="1" applyAlignment="1">
      <alignment vertical="center"/>
      <protection/>
    </xf>
    <xf numFmtId="174" fontId="2" fillId="0" borderId="3" xfId="20" applyNumberFormat="1" applyFont="1" applyBorder="1" applyAlignment="1">
      <alignment vertical="center"/>
      <protection/>
    </xf>
    <xf numFmtId="0" fontId="1" fillId="0" borderId="1" xfId="20" applyFont="1" applyBorder="1" applyAlignment="1">
      <alignment horizontal="left"/>
      <protection/>
    </xf>
    <xf numFmtId="195" fontId="1" fillId="0" borderId="0" xfId="20" applyNumberFormat="1" applyFont="1" applyBorder="1">
      <alignment/>
      <protection/>
    </xf>
    <xf numFmtId="0" fontId="30" fillId="0" borderId="0" xfId="20" applyFont="1" applyBorder="1">
      <alignment/>
      <protection/>
    </xf>
    <xf numFmtId="0" fontId="2" fillId="0" borderId="13" xfId="20" applyFont="1" applyBorder="1">
      <alignment/>
      <protection/>
    </xf>
    <xf numFmtId="191" fontId="2" fillId="0" borderId="13" xfId="20" applyNumberFormat="1" applyBorder="1">
      <alignment/>
      <protection/>
    </xf>
    <xf numFmtId="0" fontId="5" fillId="0" borderId="0" xfId="20" applyFont="1" applyBorder="1">
      <alignment/>
      <protection/>
    </xf>
    <xf numFmtId="0" fontId="2" fillId="0" borderId="0" xfId="20" applyFont="1" applyBorder="1" applyAlignment="1">
      <alignment vertical="center"/>
      <protection/>
    </xf>
    <xf numFmtId="0" fontId="2" fillId="0" borderId="0" xfId="20" applyFont="1" applyBorder="1" applyAlignment="1">
      <alignment vertical="top"/>
      <protection/>
    </xf>
    <xf numFmtId="191" fontId="2" fillId="0" borderId="0" xfId="20" applyNumberFormat="1" applyFont="1" applyBorder="1" applyAlignment="1">
      <alignment horizontal="right"/>
      <protection/>
    </xf>
    <xf numFmtId="0" fontId="2" fillId="0" borderId="0" xfId="20" applyFont="1" applyBorder="1" applyAlignment="1">
      <alignment horizontal="left" indent="3"/>
      <protection/>
    </xf>
    <xf numFmtId="191" fontId="2" fillId="0" borderId="14" xfId="20" applyNumberFormat="1" applyBorder="1">
      <alignment/>
      <protection/>
    </xf>
    <xf numFmtId="0" fontId="22" fillId="0" borderId="0" xfId="0" applyFont="1" applyAlignment="1">
      <alignment horizontal="right"/>
    </xf>
    <xf numFmtId="0" fontId="5" fillId="0" borderId="0" xfId="20" applyFont="1" applyAlignment="1">
      <alignment horizontal="right"/>
      <protection/>
    </xf>
    <xf numFmtId="0" fontId="1" fillId="0" borderId="0" xfId="20" applyFont="1" applyAlignment="1">
      <alignment horizontal="center"/>
      <protection/>
    </xf>
    <xf numFmtId="199" fontId="1" fillId="0" borderId="0" xfId="20" applyNumberFormat="1" applyFont="1" applyAlignment="1">
      <alignment horizontal="right"/>
      <protection/>
    </xf>
    <xf numFmtId="199" fontId="2" fillId="0" borderId="0" xfId="20" applyNumberFormat="1" applyFont="1">
      <alignment/>
      <protection/>
    </xf>
    <xf numFmtId="199" fontId="2" fillId="0" borderId="0" xfId="20" applyNumberFormat="1" applyFont="1" applyAlignment="1">
      <alignment horizontal="right"/>
      <protection/>
    </xf>
    <xf numFmtId="199" fontId="1" fillId="0" borderId="1" xfId="20" applyNumberFormat="1" applyFont="1" applyBorder="1" applyAlignment="1">
      <alignment horizontal="right"/>
      <protection/>
    </xf>
    <xf numFmtId="199" fontId="2" fillId="0" borderId="1" xfId="20" applyNumberFormat="1" applyFont="1" applyBorder="1">
      <alignment/>
      <protection/>
    </xf>
    <xf numFmtId="199" fontId="2" fillId="0" borderId="1" xfId="20" applyNumberFormat="1" applyFont="1" applyBorder="1" applyAlignment="1">
      <alignment horizontal="right"/>
      <protection/>
    </xf>
    <xf numFmtId="200" fontId="2" fillId="0" borderId="0" xfId="20" applyNumberFormat="1" applyFont="1" applyAlignment="1">
      <alignment horizontal="right"/>
      <protection/>
    </xf>
    <xf numFmtId="199" fontId="1" fillId="0" borderId="4" xfId="20" applyNumberFormat="1" applyFont="1" applyBorder="1" applyAlignment="1">
      <alignment horizontal="right"/>
      <protection/>
    </xf>
    <xf numFmtId="199" fontId="2" fillId="0" borderId="4" xfId="20" applyNumberFormat="1" applyFont="1" applyBorder="1" applyAlignment="1">
      <alignment horizontal="right"/>
      <protection/>
    </xf>
    <xf numFmtId="199" fontId="1" fillId="0" borderId="0" xfId="20" applyNumberFormat="1" applyFont="1" applyBorder="1" applyAlignment="1">
      <alignment horizontal="right"/>
      <protection/>
    </xf>
    <xf numFmtId="199" fontId="2" fillId="0" borderId="0" xfId="20" applyNumberFormat="1" applyFont="1" applyBorder="1" applyAlignment="1">
      <alignment horizontal="right"/>
      <protection/>
    </xf>
    <xf numFmtId="201" fontId="2" fillId="0" borderId="0" xfId="20" applyNumberFormat="1" applyFont="1" applyBorder="1">
      <alignment/>
      <protection/>
    </xf>
    <xf numFmtId="201" fontId="2" fillId="0" borderId="0" xfId="20" applyNumberFormat="1" applyFont="1">
      <alignment/>
      <protection/>
    </xf>
    <xf numFmtId="0" fontId="2" fillId="0" borderId="0" xfId="20" applyFont="1" applyAlignment="1">
      <alignment horizontal="justify" vertical="top" wrapText="1"/>
      <protection/>
    </xf>
    <xf numFmtId="0" fontId="2" fillId="0" borderId="0" xfId="20" applyFont="1" applyAlignment="1">
      <alignment/>
      <protection/>
    </xf>
    <xf numFmtId="0" fontId="4" fillId="0" borderId="0" xfId="20" applyFont="1" applyAlignment="1">
      <alignment horizontal="centerContinuous" vertical="center" wrapText="1"/>
      <protection/>
    </xf>
    <xf numFmtId="0" fontId="2" fillId="0" borderId="0" xfId="20" applyFont="1" applyAlignment="1">
      <alignment horizontal="centerContinuous" wrapText="1"/>
      <protection/>
    </xf>
    <xf numFmtId="0" fontId="22" fillId="0" borderId="0" xfId="0" applyFont="1" applyAlignment="1">
      <alignment horizontal="centerContinuous" vertical="center" wrapText="1"/>
    </xf>
    <xf numFmtId="0" fontId="1" fillId="0" borderId="0" xfId="20" applyFont="1" applyAlignment="1">
      <alignment horizontal="left"/>
      <protection/>
    </xf>
    <xf numFmtId="0" fontId="1" fillId="0" borderId="0" xfId="20" applyFont="1" applyAlignment="1">
      <alignment/>
      <protection/>
    </xf>
    <xf numFmtId="0" fontId="1" fillId="0" borderId="0" xfId="20" applyFont="1" applyAlignment="1">
      <alignment horizontal="centerContinuous"/>
      <protection/>
    </xf>
    <xf numFmtId="0" fontId="1" fillId="0" borderId="0" xfId="20" applyFont="1" applyAlignment="1">
      <alignment horizontal="centerContinuous" vertical="center"/>
      <protection/>
    </xf>
    <xf numFmtId="0" fontId="1" fillId="0" borderId="0" xfId="20" applyFont="1" applyAlignment="1">
      <alignment horizontal="left" vertical="center"/>
      <protection/>
    </xf>
    <xf numFmtId="0" fontId="2" fillId="0" borderId="0" xfId="20" applyFont="1" applyAlignment="1">
      <alignment horizontal="centerContinuous"/>
      <protection/>
    </xf>
    <xf numFmtId="0" fontId="4" fillId="0" borderId="0" xfId="20" applyFont="1" applyAlignment="1">
      <alignment/>
      <protection/>
    </xf>
    <xf numFmtId="0" fontId="1" fillId="0" borderId="0" xfId="20" applyFont="1" applyBorder="1" applyAlignment="1" quotePrefix="1">
      <alignment horizontal="right"/>
      <protection/>
    </xf>
    <xf numFmtId="0" fontId="2" fillId="0" borderId="0" xfId="20" applyFont="1" applyBorder="1" applyAlignment="1" quotePrefix="1">
      <alignment horizontal="right"/>
      <protection/>
    </xf>
    <xf numFmtId="0" fontId="4" fillId="0" borderId="0" xfId="20" applyFont="1" applyAlignment="1">
      <alignment horizontal="center"/>
      <protection/>
    </xf>
    <xf numFmtId="202" fontId="1" fillId="0" borderId="0" xfId="20" applyNumberFormat="1" applyFont="1" applyAlignment="1">
      <alignment horizontal="right"/>
      <protection/>
    </xf>
    <xf numFmtId="202" fontId="2" fillId="0" borderId="0" xfId="20" applyNumberFormat="1" applyFont="1" applyAlignment="1">
      <alignment horizontal="right"/>
      <protection/>
    </xf>
    <xf numFmtId="202" fontId="2" fillId="0" borderId="0" xfId="20" applyNumberFormat="1" applyFont="1" applyFill="1" applyAlignment="1" quotePrefix="1">
      <alignment horizontal="right"/>
      <protection/>
    </xf>
    <xf numFmtId="202" fontId="32" fillId="0" borderId="0" xfId="20" applyNumberFormat="1" applyFont="1" applyFill="1" applyAlignment="1" quotePrefix="1">
      <alignment horizontal="right"/>
      <protection/>
    </xf>
    <xf numFmtId="202" fontId="33" fillId="0" borderId="0" xfId="20" applyNumberFormat="1" applyFont="1" applyFill="1" applyAlignment="1" quotePrefix="1">
      <alignment horizontal="right"/>
      <protection/>
    </xf>
    <xf numFmtId="195" fontId="2" fillId="0" borderId="0" xfId="20" applyNumberFormat="1" applyFont="1">
      <alignment/>
      <protection/>
    </xf>
    <xf numFmtId="202" fontId="2" fillId="0" borderId="0" xfId="20" applyNumberFormat="1" applyFont="1" applyFill="1" applyAlignment="1">
      <alignment horizontal="right"/>
      <protection/>
    </xf>
    <xf numFmtId="202" fontId="32" fillId="0" borderId="0" xfId="20" applyNumberFormat="1" applyFont="1" applyAlignment="1">
      <alignment horizontal="right"/>
      <protection/>
    </xf>
    <xf numFmtId="202" fontId="33" fillId="0" borderId="0" xfId="20" applyNumberFormat="1" applyFont="1" applyAlignment="1">
      <alignment horizontal="right"/>
      <protection/>
    </xf>
    <xf numFmtId="202" fontId="34" fillId="0" borderId="0" xfId="20" applyNumberFormat="1" applyFont="1" applyAlignment="1">
      <alignment horizontal="right"/>
      <protection/>
    </xf>
    <xf numFmtId="202" fontId="28" fillId="0" borderId="0" xfId="20" applyNumberFormat="1" applyFont="1" applyAlignment="1">
      <alignment horizontal="right"/>
      <protection/>
    </xf>
    <xf numFmtId="202" fontId="28" fillId="0" borderId="0" xfId="20" applyNumberFormat="1" applyFont="1" applyFill="1" applyAlignment="1" quotePrefix="1">
      <alignment horizontal="right"/>
      <protection/>
    </xf>
    <xf numFmtId="202" fontId="1" fillId="0" borderId="4" xfId="20" applyNumberFormat="1" applyFont="1" applyBorder="1" applyAlignment="1">
      <alignment horizontal="right"/>
      <protection/>
    </xf>
    <xf numFmtId="202" fontId="2" fillId="0" borderId="4" xfId="20" applyNumberFormat="1" applyFont="1" applyBorder="1" applyAlignment="1">
      <alignment horizontal="right"/>
      <protection/>
    </xf>
    <xf numFmtId="195" fontId="2" fillId="0" borderId="0" xfId="20" applyNumberFormat="1" applyFont="1" applyBorder="1">
      <alignment/>
      <protection/>
    </xf>
    <xf numFmtId="195" fontId="2" fillId="0" borderId="14" xfId="20" applyNumberFormat="1" applyFont="1" applyBorder="1">
      <alignment/>
      <protection/>
    </xf>
    <xf numFmtId="174" fontId="2" fillId="0" borderId="14" xfId="20" applyNumberFormat="1" applyFont="1" applyBorder="1">
      <alignment/>
      <protection/>
    </xf>
    <xf numFmtId="182" fontId="2" fillId="0" borderId="0" xfId="20" applyNumberFormat="1" applyFont="1">
      <alignment/>
      <protection/>
    </xf>
    <xf numFmtId="174" fontId="2" fillId="0" borderId="0" xfId="20" applyNumberFormat="1" applyFont="1" applyAlignment="1">
      <alignment/>
      <protection/>
    </xf>
    <xf numFmtId="174" fontId="2" fillId="0" borderId="0" xfId="20" applyNumberFormat="1" applyFont="1" applyAlignment="1">
      <alignment horizontal="center"/>
      <protection/>
    </xf>
    <xf numFmtId="2" fontId="5" fillId="0" borderId="0" xfId="20" applyNumberFormat="1" applyFont="1" applyBorder="1" applyAlignment="1">
      <alignment/>
      <protection/>
    </xf>
    <xf numFmtId="201" fontId="28" fillId="0" borderId="0" xfId="20" applyNumberFormat="1" applyFont="1" applyFill="1" applyAlignment="1" quotePrefix="1">
      <alignment horizontal="right"/>
      <protection/>
    </xf>
    <xf numFmtId="0" fontId="28" fillId="0" borderId="0" xfId="20" applyNumberFormat="1" applyFont="1" applyFill="1" applyAlignment="1" quotePrefix="1">
      <alignment horizontal="right"/>
      <protection/>
    </xf>
    <xf numFmtId="0" fontId="2" fillId="0" borderId="0" xfId="20" applyFont="1" applyAlignment="1" quotePrefix="1">
      <alignment/>
      <protection/>
    </xf>
    <xf numFmtId="2" fontId="1" fillId="0" borderId="0" xfId="20" applyNumberFormat="1" applyFont="1">
      <alignment/>
      <protection/>
    </xf>
    <xf numFmtId="2" fontId="2" fillId="0" borderId="0" xfId="20" applyNumberFormat="1" applyFont="1">
      <alignment/>
      <protection/>
    </xf>
    <xf numFmtId="2" fontId="2" fillId="0" borderId="0" xfId="20" applyNumberFormat="1">
      <alignment/>
      <protection/>
    </xf>
    <xf numFmtId="0" fontId="2" fillId="0" borderId="0" xfId="19" applyFont="1" applyAlignment="1">
      <alignment vertical="center"/>
      <protection/>
    </xf>
    <xf numFmtId="0" fontId="2" fillId="0" borderId="0" xfId="19" applyFont="1" applyBorder="1" applyAlignment="1">
      <alignment vertical="center"/>
      <protection/>
    </xf>
    <xf numFmtId="0" fontId="1" fillId="0" borderId="0" xfId="19" applyFont="1" applyAlignment="1">
      <alignment vertical="center"/>
      <protection/>
    </xf>
    <xf numFmtId="0" fontId="2" fillId="0" borderId="0" xfId="19" applyFont="1" applyFill="1" applyAlignment="1">
      <alignment vertical="center"/>
      <protection/>
    </xf>
    <xf numFmtId="0" fontId="2" fillId="0" borderId="0" xfId="19" applyFont="1" applyFill="1">
      <alignment/>
      <protection/>
    </xf>
    <xf numFmtId="0" fontId="2" fillId="0" borderId="0" xfId="19" applyFont="1">
      <alignment/>
      <protection/>
    </xf>
    <xf numFmtId="0" fontId="2" fillId="0" borderId="0" xfId="19" applyFont="1" applyFill="1" applyAlignment="1">
      <alignment horizontal="right"/>
      <protection/>
    </xf>
    <xf numFmtId="0" fontId="2" fillId="0" borderId="0" xfId="19" applyFont="1" applyBorder="1">
      <alignment/>
      <protection/>
    </xf>
    <xf numFmtId="0" fontId="1" fillId="0" borderId="0" xfId="19" applyFont="1" applyAlignment="1">
      <alignment horizontal="right"/>
      <protection/>
    </xf>
    <xf numFmtId="179" fontId="4" fillId="0" borderId="0" xfId="19" applyNumberFormat="1" applyFont="1" applyFill="1" applyBorder="1" applyAlignment="1" applyProtection="1">
      <alignment horizontal="left"/>
      <protection/>
    </xf>
    <xf numFmtId="0" fontId="1" fillId="0" borderId="0" xfId="19" applyFont="1">
      <alignment/>
      <protection/>
    </xf>
    <xf numFmtId="0" fontId="2" fillId="0" borderId="0" xfId="19" applyFont="1" applyAlignment="1">
      <alignment horizontal="right"/>
      <protection/>
    </xf>
    <xf numFmtId="179" fontId="4" fillId="0" borderId="0" xfId="19" applyNumberFormat="1" applyFont="1" applyFill="1" applyBorder="1" applyAlignment="1" applyProtection="1">
      <alignment horizontal="right"/>
      <protection/>
    </xf>
    <xf numFmtId="0" fontId="5" fillId="0" borderId="0" xfId="19" applyFont="1" applyBorder="1">
      <alignment/>
      <protection/>
    </xf>
    <xf numFmtId="0" fontId="2" fillId="0" borderId="1" xfId="19" applyFont="1" applyBorder="1">
      <alignment/>
      <protection/>
    </xf>
    <xf numFmtId="0" fontId="1" fillId="0" borderId="1" xfId="19" applyFont="1" applyBorder="1">
      <alignment/>
      <protection/>
    </xf>
    <xf numFmtId="0" fontId="1" fillId="0" borderId="1" xfId="19" applyFont="1" applyBorder="1" applyAlignment="1">
      <alignment horizontal="right"/>
      <protection/>
    </xf>
    <xf numFmtId="179" fontId="2" fillId="0" borderId="1" xfId="19" applyNumberFormat="1" applyFont="1" applyFill="1" applyBorder="1" applyAlignment="1" applyProtection="1">
      <alignment horizontal="right"/>
      <protection/>
    </xf>
    <xf numFmtId="203" fontId="2" fillId="0" borderId="0" xfId="19" applyNumberFormat="1" applyFont="1" applyAlignment="1" applyProtection="1">
      <alignment horizontal="right"/>
      <protection/>
    </xf>
    <xf numFmtId="0" fontId="2" fillId="0" borderId="0" xfId="19" applyFont="1" applyFill="1" applyBorder="1">
      <alignment/>
      <protection/>
    </xf>
    <xf numFmtId="0" fontId="1" fillId="0" borderId="0" xfId="19" applyFont="1" applyFill="1" applyBorder="1">
      <alignment/>
      <protection/>
    </xf>
    <xf numFmtId="174" fontId="1" fillId="0" borderId="0" xfId="19" applyNumberFormat="1" applyFont="1" applyFill="1" applyBorder="1">
      <alignment/>
      <protection/>
    </xf>
    <xf numFmtId="174" fontId="2" fillId="0" borderId="0" xfId="19" applyNumberFormat="1" applyFont="1" applyFill="1" applyBorder="1" applyAlignment="1">
      <alignment horizontal="right"/>
      <protection/>
    </xf>
    <xf numFmtId="174" fontId="1" fillId="0" borderId="1" xfId="19" applyNumberFormat="1" applyFont="1" applyFill="1" applyBorder="1">
      <alignment/>
      <protection/>
    </xf>
    <xf numFmtId="174" fontId="2" fillId="0" borderId="1" xfId="19" applyNumberFormat="1" applyFont="1" applyFill="1" applyBorder="1" applyAlignment="1">
      <alignment horizontal="right"/>
      <protection/>
    </xf>
    <xf numFmtId="174" fontId="1" fillId="0" borderId="0" xfId="19" applyNumberFormat="1" applyFont="1" applyFill="1" applyBorder="1" applyAlignment="1">
      <alignment horizontal="right"/>
      <protection/>
    </xf>
    <xf numFmtId="174" fontId="2" fillId="0" borderId="1" xfId="19" applyNumberFormat="1" applyFont="1" applyFill="1" applyBorder="1">
      <alignment/>
      <protection/>
    </xf>
    <xf numFmtId="37" fontId="2" fillId="0" borderId="0" xfId="19" applyNumberFormat="1" applyFont="1" applyBorder="1" applyAlignment="1" applyProtection="1">
      <alignment horizontal="left"/>
      <protection/>
    </xf>
    <xf numFmtId="174" fontId="2" fillId="0" borderId="0" xfId="19" applyNumberFormat="1" applyFont="1" applyFill="1" applyBorder="1">
      <alignment/>
      <protection/>
    </xf>
    <xf numFmtId="174" fontId="2" fillId="0" borderId="0" xfId="19" applyNumberFormat="1" applyFont="1">
      <alignment/>
      <protection/>
    </xf>
    <xf numFmtId="174" fontId="2" fillId="0" borderId="1" xfId="19" applyNumberFormat="1" applyFont="1" applyBorder="1">
      <alignment/>
      <protection/>
    </xf>
    <xf numFmtId="174" fontId="2" fillId="0" borderId="0" xfId="19" applyNumberFormat="1" applyFont="1" applyBorder="1" applyAlignment="1">
      <alignment horizontal="right"/>
      <protection/>
    </xf>
    <xf numFmtId="174" fontId="2" fillId="0" borderId="0" xfId="19" applyNumberFormat="1" applyFont="1" applyFill="1" applyBorder="1" applyProtection="1">
      <alignment/>
      <protection/>
    </xf>
    <xf numFmtId="174" fontId="1" fillId="0" borderId="1" xfId="19" applyNumberFormat="1" applyFont="1" applyFill="1" applyBorder="1" applyAlignment="1">
      <alignment horizontal="right"/>
      <protection/>
    </xf>
    <xf numFmtId="174" fontId="2" fillId="0" borderId="1" xfId="19" applyNumberFormat="1" applyFont="1" applyFill="1" applyBorder="1" applyAlignment="1" applyProtection="1">
      <alignment horizontal="right"/>
      <protection/>
    </xf>
    <xf numFmtId="203" fontId="2" fillId="0" borderId="0" xfId="19" applyNumberFormat="1" applyFont="1" applyFill="1" applyBorder="1" applyAlignment="1" applyProtection="1">
      <alignment horizontal="right"/>
      <protection/>
    </xf>
    <xf numFmtId="203" fontId="2" fillId="0" borderId="0" xfId="19" applyNumberFormat="1" applyFont="1" applyFill="1" applyBorder="1" applyAlignment="1">
      <alignment horizontal="right"/>
      <protection/>
    </xf>
    <xf numFmtId="37" fontId="2" fillId="0" borderId="0" xfId="19" applyNumberFormat="1" applyFont="1">
      <alignment/>
      <protection/>
    </xf>
    <xf numFmtId="37" fontId="2" fillId="0" borderId="0" xfId="19" applyNumberFormat="1" applyFont="1" applyAlignment="1">
      <alignment horizontal="centerContinuous"/>
      <protection/>
    </xf>
    <xf numFmtId="37" fontId="2" fillId="0" borderId="1" xfId="19" applyNumberFormat="1" applyFont="1" applyBorder="1">
      <alignment/>
      <protection/>
    </xf>
    <xf numFmtId="37" fontId="1" fillId="0" borderId="1" xfId="19" applyNumberFormat="1" applyFont="1" applyBorder="1" applyAlignment="1" applyProtection="1">
      <alignment horizontal="right"/>
      <protection/>
    </xf>
    <xf numFmtId="37" fontId="2" fillId="0" borderId="1" xfId="19" applyNumberFormat="1" applyFont="1" applyBorder="1" applyAlignment="1">
      <alignment horizontal="right"/>
      <protection/>
    </xf>
    <xf numFmtId="0" fontId="1" fillId="0" borderId="0" xfId="19" applyFont="1" applyBorder="1">
      <alignment/>
      <protection/>
    </xf>
    <xf numFmtId="37" fontId="2" fillId="0" borderId="0" xfId="19" applyNumberFormat="1" applyFont="1" applyBorder="1">
      <alignment/>
      <protection/>
    </xf>
    <xf numFmtId="37" fontId="1" fillId="0" borderId="0" xfId="19" applyNumberFormat="1" applyFont="1" applyBorder="1" applyAlignment="1" applyProtection="1">
      <alignment horizontal="right"/>
      <protection/>
    </xf>
    <xf numFmtId="37" fontId="2" fillId="0" borderId="0" xfId="19" applyNumberFormat="1" applyFont="1" applyBorder="1" applyAlignment="1">
      <alignment horizontal="right"/>
      <protection/>
    </xf>
    <xf numFmtId="179" fontId="2" fillId="0" borderId="0" xfId="19" applyNumberFormat="1" applyFont="1" applyFill="1" applyBorder="1" applyAlignment="1" applyProtection="1">
      <alignment horizontal="right"/>
      <protection/>
    </xf>
    <xf numFmtId="37" fontId="2" fillId="0" borderId="0" xfId="19" applyNumberFormat="1" applyFont="1" applyBorder="1" applyProtection="1">
      <alignment/>
      <protection/>
    </xf>
    <xf numFmtId="37" fontId="2" fillId="0" borderId="0" xfId="19" applyNumberFormat="1" applyFont="1" applyBorder="1" applyAlignment="1" applyProtection="1">
      <alignment horizontal="right"/>
      <protection/>
    </xf>
    <xf numFmtId="203" fontId="2" fillId="0" borderId="0" xfId="19" applyNumberFormat="1" applyFont="1" applyBorder="1" applyAlignment="1" applyProtection="1">
      <alignment/>
      <protection/>
    </xf>
    <xf numFmtId="203" fontId="2" fillId="0" borderId="0" xfId="19" applyNumberFormat="1" applyFont="1" applyBorder="1" applyProtection="1">
      <alignment/>
      <protection/>
    </xf>
    <xf numFmtId="204" fontId="1" fillId="0" borderId="0" xfId="19" applyNumberFormat="1" applyFont="1" applyBorder="1" applyProtection="1">
      <alignment/>
      <protection/>
    </xf>
    <xf numFmtId="174" fontId="1" fillId="0" borderId="0" xfId="19" applyNumberFormat="1" applyFont="1" applyBorder="1" applyProtection="1">
      <alignment/>
      <protection/>
    </xf>
    <xf numFmtId="174" fontId="2" fillId="0" borderId="0" xfId="19" applyNumberFormat="1" applyFont="1" applyBorder="1" applyProtection="1">
      <alignment/>
      <protection/>
    </xf>
    <xf numFmtId="37" fontId="2" fillId="0" borderId="0" xfId="19" applyNumberFormat="1" applyFont="1" applyBorder="1" applyAlignment="1">
      <alignment horizontal="left"/>
      <protection/>
    </xf>
    <xf numFmtId="37" fontId="2" fillId="0" borderId="0" xfId="19" applyNumberFormat="1" applyFont="1" applyBorder="1" applyAlignment="1" applyProtection="1" quotePrefix="1">
      <alignment horizontal="right"/>
      <protection/>
    </xf>
    <xf numFmtId="174" fontId="2" fillId="0" borderId="1" xfId="19" applyNumberFormat="1" applyFont="1" applyBorder="1" applyAlignment="1" applyProtection="1" quotePrefix="1">
      <alignment horizontal="right"/>
      <protection/>
    </xf>
    <xf numFmtId="174" fontId="1" fillId="0" borderId="0" xfId="19" applyNumberFormat="1" applyFont="1" applyBorder="1" applyAlignment="1" applyProtection="1">
      <alignment/>
      <protection/>
    </xf>
    <xf numFmtId="174" fontId="2" fillId="0" borderId="0" xfId="19" applyNumberFormat="1" applyFont="1" applyBorder="1" applyAlignment="1" applyProtection="1">
      <alignment horizontal="right"/>
      <protection/>
    </xf>
    <xf numFmtId="174" fontId="2" fillId="0" borderId="0" xfId="19" applyNumberFormat="1" applyFont="1" applyBorder="1" applyAlignment="1" applyProtection="1">
      <alignment/>
      <protection/>
    </xf>
    <xf numFmtId="174" fontId="1" fillId="0" borderId="0" xfId="19" applyNumberFormat="1" applyFont="1" applyBorder="1" applyAlignment="1" applyProtection="1">
      <alignment horizontal="right"/>
      <protection/>
    </xf>
    <xf numFmtId="174" fontId="2" fillId="0" borderId="0" xfId="19" applyNumberFormat="1" applyFont="1" applyFill="1" applyBorder="1" applyAlignment="1" applyProtection="1">
      <alignment horizontal="right"/>
      <protection/>
    </xf>
    <xf numFmtId="174" fontId="2" fillId="0" borderId="0" xfId="19" applyNumberFormat="1" applyFont="1" applyProtection="1" quotePrefix="1">
      <alignment/>
      <protection/>
    </xf>
    <xf numFmtId="174" fontId="1" fillId="0" borderId="1" xfId="19" applyNumberFormat="1" applyFont="1" applyBorder="1" applyProtection="1">
      <alignment/>
      <protection/>
    </xf>
    <xf numFmtId="174" fontId="2" fillId="0" borderId="1" xfId="19" applyNumberFormat="1" applyFont="1" applyBorder="1" applyProtection="1" quotePrefix="1">
      <alignment/>
      <protection/>
    </xf>
    <xf numFmtId="174" fontId="2" fillId="0" borderId="1" xfId="19" applyNumberFormat="1" applyFont="1" applyBorder="1" applyProtection="1">
      <alignment/>
      <protection/>
    </xf>
    <xf numFmtId="174" fontId="2" fillId="0" borderId="1" xfId="19" applyNumberFormat="1" applyFont="1" applyFill="1" applyBorder="1" applyProtection="1">
      <alignment/>
      <protection/>
    </xf>
    <xf numFmtId="179" fontId="2" fillId="0" borderId="0" xfId="19" applyNumberFormat="1" applyFont="1" applyBorder="1" applyProtection="1">
      <alignment/>
      <protection/>
    </xf>
    <xf numFmtId="174" fontId="1" fillId="0" borderId="4" xfId="19" applyNumberFormat="1" applyFont="1" applyBorder="1" applyAlignment="1">
      <alignment/>
      <protection/>
    </xf>
    <xf numFmtId="174" fontId="2" fillId="0" borderId="4" xfId="19" applyNumberFormat="1" applyFont="1" applyBorder="1" applyAlignment="1">
      <alignment/>
      <protection/>
    </xf>
    <xf numFmtId="179" fontId="2" fillId="0" borderId="0" xfId="19" applyNumberFormat="1" applyFont="1" applyBorder="1" applyAlignment="1" applyProtection="1">
      <alignment horizontal="left"/>
      <protection/>
    </xf>
    <xf numFmtId="174" fontId="2" fillId="0" borderId="1" xfId="15" applyNumberFormat="1" applyFont="1" applyFill="1" applyBorder="1" applyAlignment="1">
      <alignment/>
    </xf>
    <xf numFmtId="203" fontId="2" fillId="0" borderId="0" xfId="19" applyNumberFormat="1" applyFont="1" applyBorder="1" applyAlignment="1" applyProtection="1">
      <alignment horizontal="right"/>
      <protection/>
    </xf>
    <xf numFmtId="179" fontId="5" fillId="0" borderId="0" xfId="19" applyNumberFormat="1" applyFont="1" applyBorder="1" applyProtection="1">
      <alignment/>
      <protection/>
    </xf>
    <xf numFmtId="203" fontId="1" fillId="0" borderId="0" xfId="19" applyNumberFormat="1" applyFont="1" applyBorder="1" applyAlignment="1" applyProtection="1" quotePrefix="1">
      <alignment horizontal="left"/>
      <protection/>
    </xf>
    <xf numFmtId="179" fontId="2" fillId="0" borderId="0" xfId="19" applyNumberFormat="1" applyFont="1" applyBorder="1" applyAlignment="1" applyProtection="1">
      <alignment horizontal="justify" vertical="top"/>
      <protection/>
    </xf>
    <xf numFmtId="0" fontId="2" fillId="0" borderId="0" xfId="19" applyFont="1" applyFill="1" applyBorder="1" applyAlignment="1">
      <alignment horizontal="justify" vertical="top"/>
      <protection/>
    </xf>
    <xf numFmtId="0" fontId="2" fillId="0" borderId="0" xfId="19" applyFont="1" applyBorder="1" applyAlignment="1">
      <alignment horizontal="justify" vertical="top"/>
      <protection/>
    </xf>
    <xf numFmtId="0" fontId="2" fillId="0" borderId="0" xfId="19" applyFont="1" applyAlignment="1">
      <alignment horizontal="justify" vertical="top"/>
      <protection/>
    </xf>
    <xf numFmtId="15" fontId="1" fillId="0" borderId="0" xfId="19" applyNumberFormat="1" applyFont="1" applyAlignment="1">
      <alignment horizontal="right"/>
      <protection/>
    </xf>
    <xf numFmtId="180" fontId="1" fillId="0" borderId="0" xfId="19" applyNumberFormat="1" applyFont="1" applyFill="1" applyBorder="1">
      <alignment/>
      <protection/>
    </xf>
    <xf numFmtId="180" fontId="2" fillId="0" borderId="0" xfId="19" applyNumberFormat="1" applyFont="1">
      <alignment/>
      <protection/>
    </xf>
    <xf numFmtId="180" fontId="2" fillId="0" borderId="0" xfId="19" applyNumberFormat="1" applyFont="1" applyFill="1" applyBorder="1" applyAlignment="1">
      <alignment horizontal="right"/>
      <protection/>
    </xf>
    <xf numFmtId="180" fontId="32" fillId="0" borderId="14" xfId="19" applyNumberFormat="1" applyFont="1" applyFill="1" applyBorder="1" applyAlignment="1">
      <alignment horizontal="right"/>
      <protection/>
    </xf>
    <xf numFmtId="180" fontId="1" fillId="0" borderId="14" xfId="19" applyNumberFormat="1" applyFont="1" applyFill="1" applyBorder="1" applyAlignment="1">
      <alignment horizontal="right"/>
      <protection/>
    </xf>
    <xf numFmtId="180" fontId="2" fillId="0" borderId="14" xfId="19" applyNumberFormat="1" applyFont="1" applyFill="1" applyBorder="1" applyAlignment="1">
      <alignment horizontal="right"/>
      <protection/>
    </xf>
    <xf numFmtId="180" fontId="33" fillId="0" borderId="14" xfId="19" applyNumberFormat="1" applyFont="1" applyFill="1" applyBorder="1" applyAlignment="1">
      <alignment horizontal="right"/>
      <protection/>
    </xf>
    <xf numFmtId="37" fontId="2" fillId="0" borderId="1" xfId="19" applyNumberFormat="1" applyFont="1" applyBorder="1" applyAlignment="1" applyProtection="1">
      <alignment horizontal="left"/>
      <protection/>
    </xf>
    <xf numFmtId="0" fontId="2" fillId="0" borderId="1" xfId="19" applyFont="1" applyFill="1" applyBorder="1">
      <alignment/>
      <protection/>
    </xf>
    <xf numFmtId="0" fontId="1" fillId="0" borderId="1" xfId="19" applyFont="1" applyFill="1" applyBorder="1">
      <alignment/>
      <protection/>
    </xf>
    <xf numFmtId="180" fontId="1" fillId="0" borderId="1" xfId="19" applyNumberFormat="1" applyFont="1" applyFill="1" applyBorder="1" applyAlignment="1">
      <alignment horizontal="right"/>
      <protection/>
    </xf>
    <xf numFmtId="180" fontId="2" fillId="0" borderId="1" xfId="19" applyNumberFormat="1" applyFont="1" applyFill="1" applyBorder="1" applyAlignment="1">
      <alignment horizontal="right"/>
      <protection/>
    </xf>
    <xf numFmtId="180" fontId="2" fillId="0" borderId="0" xfId="19" applyNumberFormat="1" applyFont="1" applyBorder="1">
      <alignment/>
      <protection/>
    </xf>
    <xf numFmtId="180" fontId="2" fillId="0" borderId="0" xfId="19" applyNumberFormat="1" applyFont="1" applyBorder="1" applyAlignment="1">
      <alignment horizontal="right"/>
      <protection/>
    </xf>
    <xf numFmtId="180" fontId="1" fillId="0" borderId="1" xfId="19" applyNumberFormat="1" applyFont="1" applyFill="1" applyBorder="1">
      <alignment/>
      <protection/>
    </xf>
    <xf numFmtId="180" fontId="2" fillId="0" borderId="1" xfId="19" applyNumberFormat="1" applyFont="1" applyFill="1" applyBorder="1">
      <alignment/>
      <protection/>
    </xf>
    <xf numFmtId="180" fontId="1" fillId="0" borderId="0" xfId="19" applyNumberFormat="1" applyFont="1" applyFill="1" applyBorder="1" applyAlignment="1">
      <alignment horizontal="right"/>
      <protection/>
    </xf>
    <xf numFmtId="180" fontId="1" fillId="0" borderId="0" xfId="19" applyNumberFormat="1" applyFont="1" applyFill="1" applyBorder="1" applyProtection="1">
      <alignment/>
      <protection/>
    </xf>
    <xf numFmtId="180" fontId="2" fillId="0" borderId="0" xfId="19" applyNumberFormat="1" applyFont="1" applyFill="1" applyBorder="1" applyProtection="1">
      <alignment/>
      <protection/>
    </xf>
    <xf numFmtId="180" fontId="1" fillId="0" borderId="14" xfId="19" applyNumberFormat="1" applyFont="1" applyFill="1" applyBorder="1">
      <alignment/>
      <protection/>
    </xf>
    <xf numFmtId="180" fontId="2" fillId="0" borderId="14" xfId="19" applyNumberFormat="1" applyFont="1" applyFill="1" applyBorder="1">
      <alignment/>
      <protection/>
    </xf>
    <xf numFmtId="203" fontId="2" fillId="0" borderId="0" xfId="19" applyNumberFormat="1" applyFont="1" applyBorder="1" applyAlignment="1" applyProtection="1" quotePrefix="1">
      <alignment horizontal="right"/>
      <protection/>
    </xf>
    <xf numFmtId="203" fontId="2" fillId="0" borderId="0" xfId="19" applyNumberFormat="1" applyFont="1" applyFill="1" applyBorder="1" applyAlignment="1" applyProtection="1" quotePrefix="1">
      <alignment horizontal="right"/>
      <protection/>
    </xf>
    <xf numFmtId="203" fontId="35" fillId="0" borderId="0" xfId="19" applyNumberFormat="1" applyFont="1" applyBorder="1">
      <alignment/>
      <protection/>
    </xf>
    <xf numFmtId="0" fontId="2" fillId="0" borderId="0" xfId="19" applyFont="1" applyBorder="1" applyAlignment="1">
      <alignment horizontal="left"/>
      <protection/>
    </xf>
    <xf numFmtId="49" fontId="1" fillId="0" borderId="0" xfId="0" applyNumberFormat="1" applyFont="1" applyBorder="1" applyAlignment="1">
      <alignment horizontal="justify" vertical="center" wrapText="1"/>
    </xf>
    <xf numFmtId="0" fontId="0" fillId="0" borderId="0" xfId="0" applyAlignment="1">
      <alignment horizontal="justify" vertical="center" wrapText="1"/>
    </xf>
    <xf numFmtId="174" fontId="22" fillId="0" borderId="0" xfId="0" applyNumberFormat="1" applyFont="1" applyBorder="1" applyAlignment="1">
      <alignment/>
    </xf>
    <xf numFmtId="0" fontId="0" fillId="0" borderId="0" xfId="0" applyBorder="1" applyAlignment="1">
      <alignment horizontal="left" indent="1"/>
    </xf>
    <xf numFmtId="0" fontId="2" fillId="0" borderId="0" xfId="20" applyFill="1" applyAlignment="1">
      <alignment horizontal="left" indent="1"/>
      <protection/>
    </xf>
    <xf numFmtId="0" fontId="1" fillId="2" borderId="0" xfId="20" applyFont="1" applyFill="1" applyBorder="1" applyAlignment="1">
      <alignment vertical="top"/>
      <protection/>
    </xf>
    <xf numFmtId="0" fontId="1" fillId="2" borderId="0" xfId="20" applyFont="1" applyFill="1" applyAlignment="1">
      <alignment horizontal="right" vertical="top"/>
      <protection/>
    </xf>
    <xf numFmtId="0" fontId="1" fillId="2" borderId="0" xfId="20" applyFont="1" applyFill="1" applyBorder="1" applyAlignment="1">
      <alignment horizontal="right" vertical="top"/>
      <protection/>
    </xf>
    <xf numFmtId="0" fontId="2" fillId="2" borderId="0" xfId="20" applyFont="1" applyFill="1" applyBorder="1" applyAlignment="1">
      <alignment vertical="top"/>
      <protection/>
    </xf>
    <xf numFmtId="174" fontId="2" fillId="2" borderId="0" xfId="20" applyNumberFormat="1" applyFont="1" applyFill="1" applyBorder="1" applyAlignment="1">
      <alignment vertical="top"/>
      <protection/>
    </xf>
    <xf numFmtId="174" fontId="1" fillId="2" borderId="0" xfId="20" applyNumberFormat="1" applyFont="1" applyFill="1" applyBorder="1" applyAlignment="1">
      <alignment vertical="top"/>
      <protection/>
    </xf>
    <xf numFmtId="0" fontId="19" fillId="0" borderId="0" xfId="0" applyFont="1" applyAlignment="1">
      <alignment vertical="top"/>
    </xf>
    <xf numFmtId="180" fontId="19" fillId="0" borderId="0" xfId="0" applyNumberFormat="1" applyFont="1" applyAlignment="1">
      <alignment vertical="top"/>
    </xf>
    <xf numFmtId="180" fontId="16" fillId="0" borderId="0" xfId="0" applyNumberFormat="1" applyFont="1" applyAlignment="1">
      <alignment vertical="top"/>
    </xf>
    <xf numFmtId="189" fontId="19" fillId="0" borderId="0" xfId="23" applyNumberFormat="1" applyFont="1" applyAlignment="1">
      <alignment vertical="top"/>
    </xf>
    <xf numFmtId="189" fontId="16" fillId="0" borderId="0" xfId="23" applyNumberFormat="1" applyFont="1" applyAlignment="1">
      <alignment vertical="top"/>
    </xf>
    <xf numFmtId="180" fontId="19" fillId="0" borderId="4" xfId="0" applyNumberFormat="1" applyFont="1" applyBorder="1" applyAlignment="1">
      <alignment vertical="top"/>
    </xf>
    <xf numFmtId="180" fontId="16" fillId="0" borderId="4" xfId="0" applyNumberFormat="1" applyFont="1" applyBorder="1" applyAlignment="1">
      <alignment vertical="top"/>
    </xf>
    <xf numFmtId="180" fontId="1" fillId="0" borderId="1" xfId="0" applyNumberFormat="1" applyFont="1" applyFill="1" applyBorder="1" applyAlignment="1" quotePrefix="1">
      <alignment vertical="top"/>
    </xf>
    <xf numFmtId="180" fontId="1" fillId="0" borderId="1" xfId="0" applyNumberFormat="1" applyFont="1" applyFill="1" applyBorder="1" applyAlignment="1">
      <alignment vertical="top"/>
    </xf>
    <xf numFmtId="0" fontId="1" fillId="0" borderId="1" xfId="0" applyFont="1" applyFill="1" applyBorder="1" applyAlignment="1">
      <alignment vertical="top"/>
    </xf>
    <xf numFmtId="180" fontId="2" fillId="0" borderId="1" xfId="0" applyNumberFormat="1" applyFont="1" applyFill="1" applyBorder="1" applyAlignment="1" quotePrefix="1">
      <alignment vertical="top"/>
    </xf>
    <xf numFmtId="180" fontId="1" fillId="0" borderId="0" xfId="0" applyNumberFormat="1" applyFont="1" applyFill="1" applyBorder="1" applyAlignment="1">
      <alignment vertical="top"/>
    </xf>
    <xf numFmtId="0" fontId="1" fillId="0" borderId="0" xfId="0" applyFont="1" applyFill="1" applyBorder="1" applyAlignment="1">
      <alignment vertical="top"/>
    </xf>
    <xf numFmtId="0" fontId="1" fillId="0" borderId="0" xfId="0" applyFont="1" applyBorder="1" applyAlignment="1">
      <alignment vertical="top"/>
    </xf>
    <xf numFmtId="180" fontId="2" fillId="0" borderId="0" xfId="0" applyNumberFormat="1" applyFont="1" applyFill="1" applyBorder="1" applyAlignment="1">
      <alignment horizontal="right" vertical="top"/>
    </xf>
    <xf numFmtId="180" fontId="1" fillId="0" borderId="0" xfId="0" applyNumberFormat="1" applyFont="1" applyAlignment="1">
      <alignment horizontal="right" vertical="top" wrapText="1"/>
    </xf>
    <xf numFmtId="180" fontId="2" fillId="0" borderId="0" xfId="0" applyNumberFormat="1" applyFont="1" applyAlignment="1">
      <alignment horizontal="right" vertical="top" wrapText="1"/>
    </xf>
    <xf numFmtId="189" fontId="19" fillId="0" borderId="4" xfId="23" applyNumberFormat="1" applyFont="1" applyBorder="1" applyAlignment="1">
      <alignment vertical="top"/>
    </xf>
    <xf numFmtId="189" fontId="16" fillId="0" borderId="4" xfId="23" applyNumberFormat="1" applyFont="1" applyBorder="1" applyAlignment="1">
      <alignment vertical="top"/>
    </xf>
    <xf numFmtId="186" fontId="1" fillId="0" borderId="2" xfId="0" applyNumberFormat="1" applyFont="1" applyFill="1" applyBorder="1" applyAlignment="1">
      <alignment horizontal="right" wrapText="1"/>
    </xf>
    <xf numFmtId="0" fontId="22" fillId="0" borderId="1" xfId="0" applyFont="1" applyBorder="1" applyAlignment="1">
      <alignment/>
    </xf>
    <xf numFmtId="180" fontId="1" fillId="0" borderId="2" xfId="0" applyNumberFormat="1" applyFont="1" applyBorder="1" applyAlignment="1">
      <alignment horizontal="right" vertical="top" wrapText="1"/>
    </xf>
    <xf numFmtId="180" fontId="1" fillId="0" borderId="1" xfId="0" applyNumberFormat="1" applyFont="1" applyBorder="1" applyAlignment="1">
      <alignment horizontal="right" vertical="top" wrapText="1"/>
    </xf>
    <xf numFmtId="180" fontId="19" fillId="0" borderId="0" xfId="0" applyNumberFormat="1" applyFont="1" applyBorder="1" applyAlignment="1" quotePrefix="1">
      <alignment horizontal="center" vertical="top"/>
    </xf>
    <xf numFmtId="186" fontId="2" fillId="0" borderId="1" xfId="0" applyNumberFormat="1" applyFont="1" applyFill="1" applyBorder="1" applyAlignment="1">
      <alignment horizontal="right" wrapText="1"/>
    </xf>
    <xf numFmtId="180" fontId="16" fillId="0" borderId="0" xfId="0" applyNumberFormat="1" applyFont="1" applyBorder="1" applyAlignment="1" quotePrefix="1">
      <alignment horizontal="center" vertical="top"/>
    </xf>
    <xf numFmtId="180" fontId="2" fillId="0" borderId="0" xfId="0" applyNumberFormat="1" applyFont="1" applyBorder="1" applyAlignment="1">
      <alignment horizontal="right" vertical="top" wrapText="1"/>
    </xf>
    <xf numFmtId="186" fontId="1" fillId="0" borderId="0" xfId="0" applyNumberFormat="1" applyFont="1" applyFill="1" applyBorder="1" applyAlignment="1">
      <alignment horizontal="right" wrapText="1"/>
    </xf>
    <xf numFmtId="180" fontId="16" fillId="0" borderId="1" xfId="0" applyNumberFormat="1" applyFont="1" applyBorder="1" applyAlignment="1" quotePrefix="1">
      <alignment horizontal="centerContinuous" vertical="top" wrapText="1"/>
    </xf>
    <xf numFmtId="0" fontId="2" fillId="0" borderId="1" xfId="0" applyFont="1" applyBorder="1" applyAlignment="1">
      <alignment/>
    </xf>
    <xf numFmtId="180" fontId="19" fillId="0" borderId="1" xfId="0" applyNumberFormat="1" applyFont="1" applyBorder="1" applyAlignment="1" quotePrefix="1">
      <alignment horizontal="centerContinuous"/>
    </xf>
    <xf numFmtId="180" fontId="16" fillId="0" borderId="1" xfId="0" applyNumberFormat="1" applyFont="1" applyBorder="1" applyAlignment="1" quotePrefix="1">
      <alignment horizontal="centerContinuous" wrapText="1"/>
    </xf>
    <xf numFmtId="173" fontId="1" fillId="0" borderId="0" xfId="20" applyNumberFormat="1" applyFont="1" applyAlignment="1">
      <alignment vertical="center"/>
      <protection/>
    </xf>
    <xf numFmtId="174" fontId="1" fillId="0" borderId="0" xfId="20" applyNumberFormat="1" applyFont="1" applyFill="1" applyAlignment="1">
      <alignment vertical="center"/>
      <protection/>
    </xf>
    <xf numFmtId="173" fontId="1" fillId="0" borderId="0" xfId="20" applyNumberFormat="1" applyFont="1" applyBorder="1" applyAlignment="1">
      <alignment vertical="center"/>
      <protection/>
    </xf>
    <xf numFmtId="175" fontId="1" fillId="2" borderId="0" xfId="21" applyNumberFormat="1" applyFont="1" applyFill="1" applyBorder="1" applyAlignment="1">
      <alignment horizontal="right" vertical="center"/>
      <protection/>
    </xf>
    <xf numFmtId="174" fontId="1" fillId="0" borderId="0" xfId="20" applyNumberFormat="1" applyFont="1" applyFill="1" applyBorder="1" applyAlignment="1">
      <alignment vertical="center"/>
      <protection/>
    </xf>
    <xf numFmtId="174" fontId="1" fillId="0" borderId="0" xfId="20" applyNumberFormat="1" applyFont="1" applyBorder="1" applyAlignment="1">
      <alignment horizontal="right" vertical="center"/>
      <protection/>
    </xf>
    <xf numFmtId="176" fontId="1" fillId="0" borderId="0" xfId="20" applyNumberFormat="1" applyFont="1" applyFill="1" applyBorder="1" applyAlignment="1">
      <alignment vertical="center"/>
      <protection/>
    </xf>
    <xf numFmtId="173" fontId="1" fillId="0" borderId="2" xfId="20" applyNumberFormat="1" applyFont="1" applyBorder="1" applyAlignment="1">
      <alignment vertical="center"/>
      <protection/>
    </xf>
    <xf numFmtId="174" fontId="1" fillId="0" borderId="2" xfId="20" applyNumberFormat="1" applyFont="1" applyFill="1" applyBorder="1" applyAlignment="1">
      <alignment vertical="center"/>
      <protection/>
    </xf>
    <xf numFmtId="174" fontId="1" fillId="0" borderId="2" xfId="20" applyNumberFormat="1" applyFont="1" applyBorder="1" applyAlignment="1">
      <alignment horizontal="right" vertical="center"/>
      <protection/>
    </xf>
    <xf numFmtId="176" fontId="1" fillId="0" borderId="2" xfId="20" applyNumberFormat="1" applyFont="1" applyFill="1" applyBorder="1" applyAlignment="1">
      <alignment vertical="center"/>
      <protection/>
    </xf>
    <xf numFmtId="176" fontId="1" fillId="0" borderId="0" xfId="20" applyNumberFormat="1" applyFont="1" applyFill="1" applyAlignment="1">
      <alignment vertical="center"/>
      <protection/>
    </xf>
    <xf numFmtId="174" fontId="1" fillId="0" borderId="0" xfId="20" applyNumberFormat="1" applyFont="1" applyFill="1" applyAlignment="1">
      <alignment horizontal="right" vertical="center"/>
      <protection/>
    </xf>
    <xf numFmtId="0" fontId="1" fillId="0" borderId="0" xfId="20" applyFont="1" applyAlignment="1">
      <alignment vertical="center"/>
      <protection/>
    </xf>
    <xf numFmtId="176" fontId="1" fillId="0" borderId="0" xfId="20" applyNumberFormat="1" applyFont="1" applyAlignment="1">
      <alignment vertical="center"/>
      <protection/>
    </xf>
    <xf numFmtId="0" fontId="2" fillId="0" borderId="2" xfId="20" applyFont="1" applyBorder="1">
      <alignment/>
      <protection/>
    </xf>
    <xf numFmtId="174" fontId="0" fillId="0" borderId="0" xfId="0" applyNumberFormat="1" applyFont="1" applyAlignment="1">
      <alignment/>
    </xf>
    <xf numFmtId="174" fontId="0" fillId="0" borderId="1" xfId="0" applyNumberFormat="1" applyFont="1" applyBorder="1" applyAlignment="1">
      <alignment/>
    </xf>
    <xf numFmtId="174" fontId="0" fillId="0" borderId="2" xfId="0" applyNumberFormat="1" applyFont="1" applyBorder="1" applyAlignment="1">
      <alignment/>
    </xf>
    <xf numFmtId="174" fontId="0" fillId="0" borderId="5" xfId="0" applyNumberFormat="1" applyFont="1" applyBorder="1" applyAlignment="1">
      <alignment/>
    </xf>
    <xf numFmtId="174" fontId="0" fillId="0" borderId="0" xfId="0" applyNumberFormat="1" applyFont="1" applyBorder="1" applyAlignment="1">
      <alignment/>
    </xf>
    <xf numFmtId="174" fontId="0" fillId="0" borderId="7" xfId="0" applyNumberFormat="1" applyFont="1" applyBorder="1" applyAlignment="1">
      <alignment/>
    </xf>
    <xf numFmtId="174" fontId="0" fillId="0" borderId="6" xfId="0" applyNumberFormat="1" applyFont="1" applyBorder="1" applyAlignment="1">
      <alignment/>
    </xf>
    <xf numFmtId="174" fontId="0" fillId="0" borderId="3" xfId="0" applyNumberFormat="1" applyFont="1" applyBorder="1" applyAlignment="1">
      <alignment/>
    </xf>
    <xf numFmtId="174" fontId="22" fillId="0" borderId="3" xfId="0" applyNumberFormat="1" applyFont="1" applyBorder="1" applyAlignment="1">
      <alignment/>
    </xf>
    <xf numFmtId="180" fontId="22" fillId="0" borderId="0" xfId="0" applyNumberFormat="1" applyFont="1" applyAlignment="1">
      <alignment vertical="top"/>
    </xf>
    <xf numFmtId="0" fontId="22" fillId="0" borderId="0" xfId="0" applyFont="1" applyAlignment="1">
      <alignment horizontal="justify" vertical="top" wrapText="1"/>
    </xf>
    <xf numFmtId="174" fontId="22" fillId="0" borderId="0" xfId="0" applyNumberFormat="1" applyFont="1" applyAlignment="1">
      <alignment/>
    </xf>
    <xf numFmtId="0" fontId="0" fillId="0" borderId="0" xfId="0" applyFill="1" applyBorder="1" applyAlignment="1">
      <alignment/>
    </xf>
    <xf numFmtId="0" fontId="0" fillId="0" borderId="0" xfId="0" applyFont="1" applyFill="1" applyBorder="1" applyAlignment="1">
      <alignment/>
    </xf>
    <xf numFmtId="173" fontId="1" fillId="0" borderId="0" xfId="20" applyNumberFormat="1" applyFont="1" applyAlignment="1">
      <alignment horizontal="right"/>
      <protection/>
    </xf>
    <xf numFmtId="173" fontId="2" fillId="0" borderId="0" xfId="20" applyNumberFormat="1" applyFont="1" applyAlignment="1">
      <alignment horizontal="right"/>
      <protection/>
    </xf>
    <xf numFmtId="173" fontId="2" fillId="0" borderId="0" xfId="20" applyNumberFormat="1" applyFont="1" applyFill="1" applyAlignment="1">
      <alignment horizontal="right"/>
      <protection/>
    </xf>
    <xf numFmtId="173" fontId="1" fillId="0" borderId="2" xfId="20" applyNumberFormat="1" applyFont="1" applyBorder="1" applyAlignment="1">
      <alignment horizontal="right"/>
      <protection/>
    </xf>
    <xf numFmtId="173" fontId="2" fillId="0" borderId="2" xfId="20" applyNumberFormat="1" applyFont="1" applyBorder="1" applyAlignment="1">
      <alignment horizontal="right"/>
      <protection/>
    </xf>
    <xf numFmtId="173" fontId="2" fillId="0" borderId="2" xfId="20" applyNumberFormat="1" applyFont="1" applyFill="1" applyBorder="1" applyAlignment="1">
      <alignment horizontal="right"/>
      <protection/>
    </xf>
    <xf numFmtId="173" fontId="1" fillId="0" borderId="0" xfId="20" applyNumberFormat="1" applyFont="1" applyBorder="1" applyAlignment="1">
      <alignment horizontal="right"/>
      <protection/>
    </xf>
    <xf numFmtId="173" fontId="2" fillId="0" borderId="0" xfId="20" applyNumberFormat="1" applyFont="1" applyBorder="1" applyAlignment="1">
      <alignment horizontal="right"/>
      <protection/>
    </xf>
    <xf numFmtId="173" fontId="1" fillId="0" borderId="1" xfId="20" applyNumberFormat="1" applyFont="1" applyBorder="1" applyAlignment="1">
      <alignment horizontal="right"/>
      <protection/>
    </xf>
    <xf numFmtId="173" fontId="2" fillId="0" borderId="1" xfId="20" applyNumberFormat="1" applyFont="1" applyBorder="1" applyAlignment="1">
      <alignment horizontal="right"/>
      <protection/>
    </xf>
    <xf numFmtId="173" fontId="2" fillId="0" borderId="1" xfId="20" applyNumberFormat="1" applyFont="1" applyFill="1" applyBorder="1" applyAlignment="1">
      <alignment horizontal="right"/>
      <protection/>
    </xf>
    <xf numFmtId="173" fontId="2" fillId="0" borderId="0" xfId="20" applyNumberFormat="1" applyAlignment="1">
      <alignment horizontal="right"/>
      <protection/>
    </xf>
    <xf numFmtId="173" fontId="1" fillId="0" borderId="0" xfId="20" applyNumberFormat="1" applyFont="1" applyFill="1" applyAlignment="1">
      <alignment horizontal="right"/>
      <protection/>
    </xf>
    <xf numFmtId="173" fontId="2" fillId="0" borderId="0" xfId="20" applyNumberFormat="1" applyBorder="1" applyAlignment="1">
      <alignment horizontal="right"/>
      <protection/>
    </xf>
    <xf numFmtId="180" fontId="1" fillId="0" borderId="4" xfId="20" applyNumberFormat="1" applyFont="1" applyFill="1" applyBorder="1">
      <alignment/>
      <protection/>
    </xf>
    <xf numFmtId="180" fontId="2" fillId="0" borderId="4" xfId="20" applyNumberFormat="1" applyFont="1" applyBorder="1">
      <alignment/>
      <protection/>
    </xf>
    <xf numFmtId="180" fontId="2" fillId="0" borderId="4" xfId="20" applyNumberFormat="1" applyFont="1" applyFill="1" applyBorder="1">
      <alignment/>
      <protection/>
    </xf>
    <xf numFmtId="180" fontId="1" fillId="0" borderId="0" xfId="20" applyNumberFormat="1" applyFont="1" applyFill="1" applyBorder="1">
      <alignment/>
      <protection/>
    </xf>
    <xf numFmtId="180" fontId="2" fillId="0" borderId="0" xfId="20" applyNumberFormat="1" applyFont="1" applyBorder="1">
      <alignment/>
      <protection/>
    </xf>
    <xf numFmtId="180" fontId="2" fillId="0" borderId="0" xfId="20" applyNumberFormat="1" applyFont="1" applyFill="1" applyBorder="1">
      <alignment/>
      <protection/>
    </xf>
    <xf numFmtId="180" fontId="1" fillId="0" borderId="0" xfId="20" applyNumberFormat="1" applyFont="1" applyFill="1">
      <alignment/>
      <protection/>
    </xf>
    <xf numFmtId="180" fontId="2" fillId="0" borderId="0" xfId="20" applyNumberFormat="1" applyFont="1" applyFill="1">
      <alignment/>
      <protection/>
    </xf>
    <xf numFmtId="180" fontId="1" fillId="0" borderId="1" xfId="20" applyNumberFormat="1" applyFont="1" applyFill="1" applyBorder="1">
      <alignment/>
      <protection/>
    </xf>
    <xf numFmtId="180" fontId="2" fillId="0" borderId="1" xfId="20" applyNumberFormat="1" applyFont="1" applyBorder="1">
      <alignment/>
      <protection/>
    </xf>
    <xf numFmtId="180" fontId="2" fillId="0" borderId="1" xfId="20" applyNumberFormat="1" applyFont="1" applyFill="1" applyBorder="1">
      <alignment/>
      <protection/>
    </xf>
    <xf numFmtId="180" fontId="1" fillId="0" borderId="2" xfId="20" applyNumberFormat="1" applyFont="1" applyFill="1" applyBorder="1">
      <alignment/>
      <protection/>
    </xf>
    <xf numFmtId="180" fontId="2" fillId="0" borderId="2" xfId="20" applyNumberFormat="1" applyFont="1" applyBorder="1">
      <alignment/>
      <protection/>
    </xf>
    <xf numFmtId="180" fontId="2" fillId="0" borderId="2" xfId="20" applyNumberFormat="1" applyFont="1" applyFill="1" applyBorder="1">
      <alignment/>
      <protection/>
    </xf>
    <xf numFmtId="180" fontId="1" fillId="0" borderId="0" xfId="20" applyNumberFormat="1" applyFont="1" applyAlignment="1">
      <alignment horizontal="right" wrapText="1"/>
      <protection/>
    </xf>
    <xf numFmtId="180" fontId="1" fillId="0" borderId="1" xfId="20" applyNumberFormat="1" applyFont="1" applyBorder="1" applyAlignment="1">
      <alignment horizontal="right"/>
      <protection/>
    </xf>
    <xf numFmtId="180" fontId="1" fillId="0" borderId="0" xfId="20" applyNumberFormat="1" applyFont="1" applyBorder="1" applyAlignment="1">
      <alignment horizontal="right"/>
      <protection/>
    </xf>
    <xf numFmtId="180" fontId="2" fillId="0" borderId="0" xfId="20" applyNumberFormat="1" applyFont="1" applyBorder="1" applyAlignment="1">
      <alignment horizontal="right"/>
      <protection/>
    </xf>
    <xf numFmtId="180" fontId="1" fillId="0" borderId="1" xfId="20" applyNumberFormat="1" applyFont="1" applyBorder="1">
      <alignment/>
      <protection/>
    </xf>
    <xf numFmtId="180" fontId="2" fillId="0" borderId="1" xfId="20" applyNumberFormat="1" applyBorder="1">
      <alignment/>
      <protection/>
    </xf>
    <xf numFmtId="180" fontId="1" fillId="0" borderId="4" xfId="20" applyNumberFormat="1" applyFont="1" applyBorder="1">
      <alignment/>
      <protection/>
    </xf>
    <xf numFmtId="180" fontId="2" fillId="0" borderId="4" xfId="20" applyNumberFormat="1" applyBorder="1">
      <alignment/>
      <protection/>
    </xf>
    <xf numFmtId="180" fontId="2" fillId="0" borderId="0" xfId="20" applyNumberFormat="1" applyFont="1" applyAlignment="1">
      <alignment vertical="center"/>
      <protection/>
    </xf>
    <xf numFmtId="180" fontId="1" fillId="0" borderId="2" xfId="20" applyNumberFormat="1" applyFont="1" applyBorder="1">
      <alignment/>
      <protection/>
    </xf>
    <xf numFmtId="180" fontId="2" fillId="0" borderId="0" xfId="20" applyNumberFormat="1" applyBorder="1">
      <alignment/>
      <protection/>
    </xf>
    <xf numFmtId="180" fontId="1" fillId="0" borderId="0" xfId="20" applyNumberFormat="1" applyFont="1" applyAlignment="1">
      <alignment horizontal="left" indent="9"/>
      <protection/>
    </xf>
    <xf numFmtId="0" fontId="2" fillId="0" borderId="0" xfId="20" applyFont="1" applyFill="1" applyBorder="1" applyAlignment="1">
      <alignment horizontal="left" wrapText="1" indent="1"/>
      <protection/>
    </xf>
    <xf numFmtId="180" fontId="2" fillId="0" borderId="2" xfId="20" applyNumberFormat="1" applyBorder="1">
      <alignment/>
      <protection/>
    </xf>
    <xf numFmtId="174" fontId="1" fillId="0" borderId="0" xfId="20" applyNumberFormat="1" applyFont="1" applyAlignment="1">
      <alignment/>
      <protection/>
    </xf>
    <xf numFmtId="173" fontId="1" fillId="0" borderId="0" xfId="20" applyNumberFormat="1" applyFont="1" applyAlignment="1">
      <alignment/>
      <protection/>
    </xf>
    <xf numFmtId="176" fontId="1" fillId="0" borderId="0" xfId="20" applyNumberFormat="1" applyFont="1" applyFill="1" applyAlignment="1">
      <alignment/>
      <protection/>
    </xf>
    <xf numFmtId="175" fontId="1" fillId="2" borderId="0" xfId="21" applyNumberFormat="1" applyFont="1" applyFill="1" applyBorder="1" applyAlignment="1">
      <alignment horizontal="right"/>
      <protection/>
    </xf>
    <xf numFmtId="174" fontId="22" fillId="0" borderId="15" xfId="0" applyNumberFormat="1" applyFont="1" applyBorder="1" applyAlignment="1">
      <alignment/>
    </xf>
    <xf numFmtId="174" fontId="22" fillId="0" borderId="16" xfId="0" applyNumberFormat="1" applyFont="1" applyBorder="1" applyAlignment="1">
      <alignment/>
    </xf>
    <xf numFmtId="174" fontId="22" fillId="0" borderId="17" xfId="0" applyNumberFormat="1" applyFont="1" applyBorder="1" applyAlignment="1">
      <alignment/>
    </xf>
    <xf numFmtId="0" fontId="22" fillId="0" borderId="1" xfId="0" applyFont="1" applyBorder="1" applyAlignment="1">
      <alignment/>
    </xf>
    <xf numFmtId="0" fontId="1" fillId="0" borderId="1" xfId="0" applyFont="1" applyBorder="1" applyAlignment="1">
      <alignment wrapText="1"/>
    </xf>
    <xf numFmtId="0" fontId="2" fillId="0" borderId="0" xfId="20" applyFont="1" quotePrefix="1">
      <alignment/>
      <protection/>
    </xf>
    <xf numFmtId="180" fontId="37" fillId="0" borderId="0" xfId="0" applyNumberFormat="1" applyFont="1" applyAlignment="1">
      <alignment vertical="top"/>
    </xf>
    <xf numFmtId="49" fontId="0" fillId="0" borderId="3" xfId="0" applyNumberFormat="1" applyFont="1" applyBorder="1" applyAlignment="1">
      <alignment vertical="center"/>
    </xf>
    <xf numFmtId="180" fontId="0" fillId="0" borderId="3" xfId="0" applyNumberFormat="1" applyFont="1" applyBorder="1" applyAlignment="1">
      <alignment vertical="center"/>
    </xf>
    <xf numFmtId="174" fontId="22" fillId="0" borderId="3" xfId="0" applyNumberFormat="1" applyFont="1" applyBorder="1" applyAlignment="1">
      <alignment vertical="center"/>
    </xf>
    <xf numFmtId="174" fontId="0" fillId="0" borderId="3" xfId="0" applyNumberFormat="1" applyFont="1" applyBorder="1" applyAlignment="1">
      <alignment vertical="center"/>
    </xf>
    <xf numFmtId="0" fontId="38" fillId="0" borderId="0" xfId="0" applyAlignment="1">
      <alignment/>
    </xf>
    <xf numFmtId="0" fontId="41" fillId="3" borderId="18" xfId="0" applyNumberFormat="1" applyFont="1" applyFill="1" applyBorder="1" applyAlignment="1">
      <alignment horizontal="left" vertical="center"/>
    </xf>
    <xf numFmtId="0" fontId="41" fillId="3" borderId="19" xfId="0" applyNumberFormat="1" applyFont="1" applyFill="1" applyBorder="1" applyAlignment="1">
      <alignment horizontal="left" vertical="center"/>
    </xf>
    <xf numFmtId="0" fontId="41" fillId="3" borderId="19" xfId="0" applyNumberFormat="1" applyFont="1" applyFill="1" applyBorder="1" applyAlignment="1">
      <alignment horizontal="center" vertical="center"/>
    </xf>
    <xf numFmtId="0" fontId="41" fillId="3" borderId="19" xfId="0" applyNumberFormat="1" applyFont="1" applyFill="1" applyBorder="1" applyAlignment="1">
      <alignment horizontal="right" vertical="center"/>
    </xf>
    <xf numFmtId="0" fontId="43" fillId="3" borderId="19" xfId="0" applyNumberFormat="1" applyFont="1" applyFill="1" applyBorder="1" applyAlignment="1">
      <alignment horizontal="left" vertical="center"/>
    </xf>
    <xf numFmtId="0" fontId="41" fillId="3" borderId="20" xfId="0" applyNumberFormat="1" applyFont="1" applyFill="1" applyBorder="1" applyAlignment="1">
      <alignment horizontal="left" vertical="center"/>
    </xf>
    <xf numFmtId="0" fontId="41" fillId="3" borderId="0" xfId="0" applyNumberFormat="1" applyFont="1" applyFill="1" applyBorder="1" applyAlignment="1">
      <alignment horizontal="left" vertical="center"/>
    </xf>
    <xf numFmtId="0" fontId="41" fillId="4" borderId="0" xfId="0" applyNumberFormat="1" applyFont="1" applyFill="1" applyBorder="1" applyAlignment="1">
      <alignment horizontal="right" vertical="center"/>
    </xf>
    <xf numFmtId="0" fontId="41" fillId="4" borderId="20" xfId="0" applyNumberFormat="1" applyFont="1" applyFill="1" applyBorder="1" applyAlignment="1">
      <alignment horizontal="right" vertical="center"/>
    </xf>
    <xf numFmtId="0" fontId="41" fillId="4" borderId="21" xfId="0" applyNumberFormat="1" applyFont="1" applyFill="1" applyBorder="1" applyAlignment="1">
      <alignment horizontal="right" vertical="center"/>
    </xf>
    <xf numFmtId="0" fontId="41" fillId="3" borderId="0" xfId="0" applyNumberFormat="1" applyFont="1" applyFill="1" applyBorder="1" applyAlignment="1">
      <alignment horizontal="right" vertical="center"/>
    </xf>
    <xf numFmtId="0" fontId="41" fillId="3" borderId="0" xfId="0" applyNumberFormat="1" applyFont="1" applyFill="1" applyBorder="1" applyAlignment="1">
      <alignment horizontal="center" vertical="center"/>
    </xf>
    <xf numFmtId="0" fontId="41" fillId="3" borderId="20" xfId="0" applyNumberFormat="1" applyFont="1" applyFill="1" applyBorder="1" applyAlignment="1">
      <alignment horizontal="right" vertical="center"/>
    </xf>
    <xf numFmtId="0" fontId="41" fillId="3" borderId="21" xfId="0" applyNumberFormat="1" applyFont="1" applyFill="1" applyBorder="1" applyAlignment="1">
      <alignment horizontal="center" vertical="center"/>
    </xf>
    <xf numFmtId="0" fontId="41" fillId="3" borderId="22" xfId="0" applyNumberFormat="1" applyFont="1" applyFill="1" applyBorder="1" applyAlignment="1">
      <alignment horizontal="left" vertical="center"/>
    </xf>
    <xf numFmtId="0" fontId="41" fillId="3" borderId="23" xfId="0" applyNumberFormat="1" applyFont="1" applyFill="1" applyBorder="1" applyAlignment="1">
      <alignment horizontal="left" vertical="center"/>
    </xf>
    <xf numFmtId="0" fontId="41" fillId="3" borderId="21" xfId="0" applyNumberFormat="1" applyFont="1" applyFill="1" applyBorder="1" applyAlignment="1">
      <alignment horizontal="right" vertical="center"/>
    </xf>
    <xf numFmtId="0" fontId="41" fillId="3" borderId="18" xfId="0" applyNumberFormat="1" applyFont="1" applyFill="1" applyBorder="1" applyAlignment="1">
      <alignment horizontal="right" vertical="center"/>
    </xf>
    <xf numFmtId="0" fontId="41" fillId="3" borderId="24" xfId="0" applyNumberFormat="1" applyFont="1" applyFill="1" applyBorder="1" applyAlignment="1">
      <alignment horizontal="right" vertical="center"/>
    </xf>
    <xf numFmtId="0" fontId="36" fillId="3" borderId="20" xfId="0" applyNumberFormat="1" applyFont="1" applyFill="1" applyBorder="1" applyAlignment="1">
      <alignment horizontal="left" vertical="center"/>
    </xf>
    <xf numFmtId="0" fontId="36" fillId="3" borderId="0" xfId="0" applyNumberFormat="1" applyFont="1" applyFill="1" applyBorder="1" applyAlignment="1">
      <alignment horizontal="left" vertical="center"/>
    </xf>
    <xf numFmtId="203" fontId="36" fillId="4" borderId="0" xfId="0" applyNumberFormat="1" applyFont="1" applyFill="1" applyBorder="1" applyAlignment="1">
      <alignment horizontal="right" vertical="center"/>
    </xf>
    <xf numFmtId="203" fontId="26" fillId="4" borderId="0" xfId="0" applyNumberFormat="1" applyFont="1" applyFill="1" applyBorder="1" applyAlignment="1">
      <alignment horizontal="right" vertical="center"/>
    </xf>
    <xf numFmtId="205" fontId="26" fillId="3" borderId="0" xfId="23" applyNumberFormat="1" applyFont="1" applyFill="1" applyBorder="1" applyAlignment="1">
      <alignment horizontal="right" vertical="center"/>
    </xf>
    <xf numFmtId="0" fontId="26" fillId="3" borderId="0" xfId="0" applyNumberFormat="1" applyFont="1" applyFill="1" applyBorder="1" applyAlignment="1">
      <alignment horizontal="right" vertical="center"/>
    </xf>
    <xf numFmtId="203" fontId="36" fillId="4" borderId="20" xfId="0" applyNumberFormat="1" applyFont="1" applyFill="1" applyBorder="1" applyAlignment="1">
      <alignment horizontal="right" vertical="center"/>
    </xf>
    <xf numFmtId="0" fontId="26" fillId="3" borderId="21" xfId="0" applyNumberFormat="1" applyFont="1" applyFill="1" applyBorder="1" applyAlignment="1">
      <alignment horizontal="right" vertical="center"/>
    </xf>
    <xf numFmtId="203" fontId="36" fillId="3" borderId="0" xfId="0" applyNumberFormat="1" applyFont="1" applyFill="1" applyBorder="1" applyAlignment="1">
      <alignment horizontal="right" vertical="center"/>
    </xf>
    <xf numFmtId="203" fontId="26" fillId="3" borderId="0" xfId="0" applyNumberFormat="1" applyFont="1" applyFill="1" applyBorder="1" applyAlignment="1">
      <alignment horizontal="right" vertical="center"/>
    </xf>
    <xf numFmtId="205" fontId="26" fillId="3" borderId="0" xfId="0" applyNumberFormat="1" applyFont="1" applyFill="1" applyBorder="1" applyAlignment="1">
      <alignment horizontal="right" vertical="center"/>
    </xf>
    <xf numFmtId="203" fontId="36" fillId="3" borderId="20" xfId="0" applyNumberFormat="1" applyFont="1" applyFill="1" applyBorder="1" applyAlignment="1">
      <alignment horizontal="right" vertical="center"/>
    </xf>
    <xf numFmtId="203" fontId="36" fillId="4" borderId="19" xfId="0" applyNumberFormat="1" applyFont="1" applyFill="1" applyBorder="1" applyAlignment="1">
      <alignment horizontal="right" vertical="center"/>
    </xf>
    <xf numFmtId="203" fontId="26" fillId="4" borderId="19" xfId="0" applyNumberFormat="1" applyFont="1" applyFill="1" applyBorder="1" applyAlignment="1">
      <alignment horizontal="right" vertical="center"/>
    </xf>
    <xf numFmtId="205" fontId="26" fillId="3" borderId="19" xfId="0" applyNumberFormat="1" applyFont="1" applyFill="1" applyBorder="1" applyAlignment="1">
      <alignment horizontal="right" vertical="center"/>
    </xf>
    <xf numFmtId="0" fontId="26" fillId="3" borderId="19" xfId="0" applyNumberFormat="1" applyFont="1" applyFill="1" applyBorder="1" applyAlignment="1">
      <alignment horizontal="right" vertical="center"/>
    </xf>
    <xf numFmtId="203" fontId="36" fillId="4" borderId="18" xfId="0" applyNumberFormat="1" applyFont="1" applyFill="1" applyBorder="1" applyAlignment="1">
      <alignment horizontal="right" vertical="center"/>
    </xf>
    <xf numFmtId="0" fontId="26" fillId="3" borderId="24" xfId="0" applyNumberFormat="1" applyFont="1" applyFill="1" applyBorder="1" applyAlignment="1">
      <alignment horizontal="right" vertical="center"/>
    </xf>
    <xf numFmtId="0" fontId="36" fillId="3" borderId="22" xfId="0" applyNumberFormat="1" applyFont="1" applyFill="1" applyBorder="1" applyAlignment="1">
      <alignment horizontal="left" vertical="center"/>
    </xf>
    <xf numFmtId="0" fontId="36" fillId="3" borderId="23" xfId="0" applyNumberFormat="1" applyFont="1" applyFill="1" applyBorder="1" applyAlignment="1">
      <alignment horizontal="left" vertical="center"/>
    </xf>
    <xf numFmtId="0" fontId="41" fillId="3" borderId="25" xfId="0" applyNumberFormat="1" applyFont="1" applyFill="1" applyBorder="1" applyAlignment="1">
      <alignment horizontal="right" vertical="center"/>
    </xf>
    <xf numFmtId="0" fontId="41" fillId="3" borderId="26" xfId="0" applyNumberFormat="1" applyFont="1" applyFill="1" applyBorder="1" applyAlignment="1">
      <alignment horizontal="right" vertical="center"/>
    </xf>
    <xf numFmtId="0" fontId="41" fillId="3" borderId="27" xfId="0" applyNumberFormat="1" applyFont="1" applyFill="1" applyBorder="1" applyAlignment="1">
      <alignment horizontal="right" vertical="center"/>
    </xf>
    <xf numFmtId="0" fontId="20" fillId="4" borderId="0" xfId="0" applyNumberFormat="1" applyFont="1" applyFill="1" applyBorder="1" applyAlignment="1">
      <alignment horizontal="center" vertical="center"/>
    </xf>
    <xf numFmtId="0" fontId="41" fillId="3" borderId="23" xfId="0" applyNumberFormat="1" applyFont="1" applyFill="1" applyBorder="1" applyAlignment="1">
      <alignment horizontal="right" vertical="center"/>
    </xf>
    <xf numFmtId="0" fontId="41" fillId="3" borderId="22" xfId="0" applyNumberFormat="1" applyFont="1" applyFill="1" applyBorder="1" applyAlignment="1">
      <alignment horizontal="right" vertical="center"/>
    </xf>
    <xf numFmtId="0" fontId="41" fillId="3" borderId="28" xfId="0" applyNumberFormat="1" applyFont="1" applyFill="1" applyBorder="1" applyAlignment="1">
      <alignment horizontal="right" vertical="center"/>
    </xf>
    <xf numFmtId="0" fontId="41" fillId="3" borderId="20" xfId="0" applyNumberFormat="1" applyFont="1" applyFill="1" applyBorder="1" applyAlignment="1">
      <alignment horizontal="center" vertical="center"/>
    </xf>
    <xf numFmtId="0" fontId="36" fillId="5" borderId="20" xfId="0" applyNumberFormat="1" applyFont="1" applyFill="1" applyBorder="1" applyAlignment="1">
      <alignment horizontal="left" vertical="center"/>
    </xf>
    <xf numFmtId="0" fontId="36" fillId="5" borderId="0" xfId="0" applyNumberFormat="1" applyFont="1" applyFill="1" applyBorder="1" applyAlignment="1">
      <alignment horizontal="left" vertical="center"/>
    </xf>
    <xf numFmtId="0" fontId="40" fillId="5" borderId="0" xfId="0" applyNumberFormat="1" applyFont="1" applyFill="1" applyBorder="1" applyAlignment="1">
      <alignment horizontal="left" vertical="center"/>
    </xf>
    <xf numFmtId="0" fontId="40" fillId="5" borderId="20" xfId="0" applyNumberFormat="1" applyFont="1" applyFill="1" applyBorder="1" applyAlignment="1">
      <alignment horizontal="left" vertical="center"/>
    </xf>
    <xf numFmtId="0" fontId="40" fillId="5" borderId="21" xfId="0" applyNumberFormat="1" applyFont="1" applyFill="1" applyBorder="1" applyAlignment="1">
      <alignment horizontal="left" vertical="center"/>
    </xf>
    <xf numFmtId="0" fontId="26" fillId="4" borderId="20" xfId="0" applyNumberFormat="1" applyFont="1" applyFill="1" applyBorder="1" applyAlignment="1">
      <alignment horizontal="left" vertical="center"/>
    </xf>
    <xf numFmtId="0" fontId="26" fillId="4" borderId="0" xfId="0" applyNumberFormat="1" applyFont="1" applyFill="1" applyBorder="1" applyAlignment="1">
      <alignment horizontal="left" vertical="center"/>
    </xf>
    <xf numFmtId="206" fontId="26" fillId="4" borderId="0" xfId="0" applyNumberFormat="1" applyFont="1" applyFill="1" applyBorder="1" applyAlignment="1">
      <alignment horizontal="right" vertical="center"/>
    </xf>
    <xf numFmtId="0" fontId="26" fillId="4" borderId="0" xfId="0" applyNumberFormat="1" applyFont="1" applyFill="1" applyBorder="1" applyAlignment="1">
      <alignment horizontal="center" vertical="center"/>
    </xf>
    <xf numFmtId="0" fontId="26" fillId="4" borderId="21" xfId="0" applyNumberFormat="1" applyFont="1" applyFill="1" applyBorder="1" applyAlignment="1">
      <alignment horizontal="center" vertical="center"/>
    </xf>
    <xf numFmtId="203" fontId="36" fillId="3" borderId="19" xfId="0" applyNumberFormat="1" applyFont="1" applyFill="1" applyBorder="1" applyAlignment="1">
      <alignment horizontal="right" vertical="center"/>
    </xf>
    <xf numFmtId="203" fontId="26" fillId="3" borderId="19" xfId="0" applyNumberFormat="1" applyFont="1" applyFill="1" applyBorder="1" applyAlignment="1">
      <alignment horizontal="right" vertical="center"/>
    </xf>
    <xf numFmtId="0" fontId="26" fillId="3" borderId="19" xfId="0" applyNumberFormat="1" applyFont="1" applyFill="1" applyBorder="1" applyAlignment="1">
      <alignment horizontal="center" vertical="center"/>
    </xf>
    <xf numFmtId="203" fontId="36" fillId="3" borderId="18" xfId="0" applyNumberFormat="1" applyFont="1" applyFill="1" applyBorder="1" applyAlignment="1">
      <alignment horizontal="right" vertical="center"/>
    </xf>
    <xf numFmtId="0" fontId="26" fillId="3" borderId="24" xfId="0" applyNumberFormat="1" applyFont="1" applyFill="1" applyBorder="1" applyAlignment="1">
      <alignment horizontal="center" vertical="center"/>
    </xf>
    <xf numFmtId="203" fontId="36" fillId="4" borderId="25" xfId="0" applyNumberFormat="1" applyFont="1" applyFill="1" applyBorder="1" applyAlignment="1">
      <alignment horizontal="right" vertical="center"/>
    </xf>
    <xf numFmtId="203" fontId="36" fillId="3" borderId="25" xfId="0" applyNumberFormat="1" applyFont="1" applyFill="1" applyBorder="1" applyAlignment="1">
      <alignment horizontal="right" vertical="center"/>
    </xf>
    <xf numFmtId="206" fontId="26" fillId="3" borderId="25" xfId="0" applyNumberFormat="1" applyFont="1" applyFill="1" applyBorder="1" applyAlignment="1">
      <alignment horizontal="right" vertical="center"/>
    </xf>
    <xf numFmtId="0" fontId="26" fillId="3" borderId="25" xfId="0" applyNumberFormat="1" applyFont="1" applyFill="1" applyBorder="1" applyAlignment="1">
      <alignment horizontal="center" vertical="center"/>
    </xf>
    <xf numFmtId="203" fontId="36" fillId="4" borderId="26" xfId="0" applyNumberFormat="1" applyFont="1" applyFill="1" applyBorder="1" applyAlignment="1">
      <alignment horizontal="right" vertical="center"/>
    </xf>
    <xf numFmtId="0" fontId="26" fillId="3" borderId="27" xfId="0" applyNumberFormat="1" applyFont="1" applyFill="1" applyBorder="1" applyAlignment="1">
      <alignment horizontal="center" vertical="center"/>
    </xf>
    <xf numFmtId="206" fontId="26" fillId="3" borderId="0" xfId="0" applyNumberFormat="1" applyFont="1" applyFill="1" applyBorder="1" applyAlignment="1">
      <alignment horizontal="right" vertical="center"/>
    </xf>
    <xf numFmtId="0" fontId="26" fillId="3" borderId="0" xfId="0" applyNumberFormat="1" applyFont="1" applyFill="1" applyBorder="1" applyAlignment="1">
      <alignment horizontal="center" vertical="center"/>
    </xf>
    <xf numFmtId="0" fontId="26" fillId="3" borderId="21" xfId="0" applyNumberFormat="1" applyFont="1" applyFill="1" applyBorder="1" applyAlignment="1">
      <alignment horizontal="center" vertical="center"/>
    </xf>
    <xf numFmtId="205" fontId="26" fillId="3" borderId="25" xfId="0" applyNumberFormat="1" applyFont="1" applyFill="1" applyBorder="1" applyAlignment="1">
      <alignment horizontal="right" vertical="center"/>
    </xf>
    <xf numFmtId="205" fontId="26" fillId="3" borderId="25" xfId="0" applyNumberFormat="1" applyFont="1" applyFill="1" applyBorder="1" applyAlignment="1">
      <alignment horizontal="right" vertical="center"/>
    </xf>
    <xf numFmtId="0" fontId="36" fillId="4" borderId="20" xfId="0" applyNumberFormat="1" applyFont="1" applyFill="1" applyBorder="1" applyAlignment="1">
      <alignment horizontal="center" vertical="center"/>
    </xf>
    <xf numFmtId="0" fontId="36" fillId="4" borderId="0" xfId="0" applyNumberFormat="1" applyFont="1" applyFill="1" applyBorder="1" applyAlignment="1">
      <alignment horizontal="center" vertical="center"/>
    </xf>
    <xf numFmtId="0" fontId="40" fillId="3" borderId="19" xfId="0" applyNumberFormat="1" applyFont="1" applyFill="1" applyBorder="1" applyAlignment="1">
      <alignment horizontal="left" vertical="center"/>
    </xf>
    <xf numFmtId="0" fontId="44" fillId="3" borderId="19" xfId="0" applyNumberFormat="1" applyFont="1" applyFill="1" applyBorder="1" applyAlignment="1">
      <alignment horizontal="left" vertical="center"/>
    </xf>
    <xf numFmtId="0" fontId="40" fillId="3" borderId="18" xfId="0" applyNumberFormat="1" applyFont="1" applyFill="1" applyBorder="1" applyAlignment="1">
      <alignment horizontal="left" vertical="center"/>
    </xf>
    <xf numFmtId="0" fontId="44" fillId="3" borderId="24" xfId="0" applyNumberFormat="1" applyFont="1" applyFill="1" applyBorder="1" applyAlignment="1">
      <alignment horizontal="left" vertical="center"/>
    </xf>
    <xf numFmtId="203" fontId="36" fillId="3" borderId="26" xfId="0" applyNumberFormat="1" applyFont="1" applyFill="1" applyBorder="1" applyAlignment="1">
      <alignment horizontal="right" vertical="center"/>
    </xf>
    <xf numFmtId="0" fontId="36" fillId="3" borderId="0" xfId="0" applyNumberFormat="1" applyFont="1" applyFill="1" applyBorder="1" applyAlignment="1">
      <alignment horizontal="right" vertical="center"/>
    </xf>
    <xf numFmtId="0" fontId="36" fillId="3" borderId="0" xfId="0" applyNumberFormat="1" applyFont="1" applyFill="1" applyBorder="1" applyAlignment="1">
      <alignment horizontal="center" vertical="center"/>
    </xf>
    <xf numFmtId="0" fontId="36" fillId="3" borderId="20" xfId="0" applyNumberFormat="1" applyFont="1" applyFill="1" applyBorder="1" applyAlignment="1">
      <alignment horizontal="center" vertical="center"/>
    </xf>
    <xf numFmtId="0" fontId="36" fillId="3" borderId="21" xfId="0" applyNumberFormat="1" applyFont="1" applyFill="1" applyBorder="1" applyAlignment="1">
      <alignment horizontal="center" vertical="center"/>
    </xf>
    <xf numFmtId="0" fontId="36" fillId="4" borderId="20" xfId="0" applyNumberFormat="1" applyFont="1" applyFill="1" applyBorder="1" applyAlignment="1">
      <alignment horizontal="left" vertical="center"/>
    </xf>
    <xf numFmtId="0" fontId="36" fillId="4" borderId="0" xfId="0" applyNumberFormat="1" applyFont="1" applyFill="1" applyBorder="1" applyAlignment="1">
      <alignment horizontal="left" vertical="center"/>
    </xf>
    <xf numFmtId="0" fontId="26" fillId="3" borderId="25" xfId="0" applyNumberFormat="1" applyFont="1" applyFill="1" applyBorder="1" applyAlignment="1">
      <alignment horizontal="right" vertical="center"/>
    </xf>
    <xf numFmtId="0" fontId="26" fillId="3" borderId="27" xfId="0" applyNumberFormat="1" applyFont="1" applyFill="1" applyBorder="1" applyAlignment="1">
      <alignment horizontal="right" vertical="center"/>
    </xf>
    <xf numFmtId="0" fontId="36" fillId="3" borderId="20" xfId="0" applyNumberFormat="1" applyFont="1" applyFill="1" applyBorder="1" applyAlignment="1">
      <alignment horizontal="right" vertical="center"/>
    </xf>
    <xf numFmtId="0" fontId="36" fillId="3" borderId="21" xfId="0" applyNumberFormat="1" applyFont="1" applyFill="1" applyBorder="1" applyAlignment="1">
      <alignment horizontal="left" vertical="center"/>
    </xf>
    <xf numFmtId="0" fontId="26" fillId="4" borderId="22" xfId="0" applyNumberFormat="1" applyFont="1" applyFill="1" applyBorder="1" applyAlignment="1">
      <alignment horizontal="left" vertical="center"/>
    </xf>
    <xf numFmtId="0" fontId="36" fillId="4" borderId="23" xfId="0" applyNumberFormat="1" applyFont="1" applyFill="1" applyBorder="1" applyAlignment="1">
      <alignment horizontal="left" vertical="center"/>
    </xf>
    <xf numFmtId="0" fontId="36" fillId="4" borderId="23" xfId="0" applyNumberFormat="1" applyFont="1" applyFill="1" applyBorder="1" applyAlignment="1">
      <alignment horizontal="center" vertical="center"/>
    </xf>
    <xf numFmtId="0" fontId="26" fillId="4" borderId="23" xfId="0" applyNumberFormat="1" applyFont="1" applyFill="1" applyBorder="1" applyAlignment="1">
      <alignment horizontal="center" vertical="center"/>
    </xf>
    <xf numFmtId="0" fontId="36" fillId="4" borderId="22" xfId="0" applyNumberFormat="1" applyFont="1" applyFill="1" applyBorder="1" applyAlignment="1">
      <alignment horizontal="center" vertical="center"/>
    </xf>
    <xf numFmtId="0" fontId="26" fillId="4" borderId="28" xfId="0" applyNumberFormat="1" applyFont="1" applyFill="1" applyBorder="1" applyAlignment="1">
      <alignment horizontal="center" vertical="center"/>
    </xf>
    <xf numFmtId="0" fontId="38" fillId="0" borderId="0" xfId="0" applyBorder="1" applyAlignment="1">
      <alignment/>
    </xf>
    <xf numFmtId="206" fontId="45" fillId="3" borderId="0" xfId="0" applyNumberFormat="1" applyFont="1" applyFill="1" applyBorder="1" applyAlignment="1">
      <alignment horizontal="right" vertical="center"/>
    </xf>
    <xf numFmtId="0" fontId="45" fillId="3" borderId="0" xfId="0" applyNumberFormat="1" applyFont="1" applyFill="1" applyBorder="1" applyAlignment="1">
      <alignment horizontal="right" vertical="center"/>
    </xf>
    <xf numFmtId="0" fontId="45" fillId="3" borderId="21" xfId="0" applyNumberFormat="1" applyFont="1" applyFill="1" applyBorder="1" applyAlignment="1">
      <alignment horizontal="right" vertical="center"/>
    </xf>
    <xf numFmtId="205" fontId="26" fillId="3" borderId="4" xfId="23" applyNumberFormat="1" applyFont="1" applyFill="1" applyBorder="1" applyAlignment="1">
      <alignment horizontal="right" vertical="center"/>
    </xf>
    <xf numFmtId="206" fontId="45" fillId="3" borderId="19" xfId="0" applyNumberFormat="1" applyFont="1" applyFill="1" applyBorder="1" applyAlignment="1">
      <alignment horizontal="right" vertical="center"/>
    </xf>
    <xf numFmtId="0" fontId="45" fillId="3" borderId="19" xfId="0" applyNumberFormat="1" applyFont="1" applyFill="1" applyBorder="1" applyAlignment="1">
      <alignment horizontal="right" vertical="center"/>
    </xf>
    <xf numFmtId="0" fontId="45" fillId="3" borderId="24" xfId="0" applyNumberFormat="1" applyFont="1" applyFill="1" applyBorder="1" applyAlignment="1">
      <alignment horizontal="right" vertical="center"/>
    </xf>
    <xf numFmtId="0" fontId="42" fillId="3" borderId="0" xfId="0" applyNumberFormat="1" applyFont="1" applyFill="1" applyBorder="1" applyAlignment="1">
      <alignment vertical="center"/>
    </xf>
    <xf numFmtId="0" fontId="46" fillId="3" borderId="0" xfId="0" applyNumberFormat="1" applyFont="1" applyFill="1" applyBorder="1" applyAlignment="1">
      <alignment vertical="center"/>
    </xf>
    <xf numFmtId="0" fontId="36" fillId="3" borderId="19" xfId="0" applyNumberFormat="1" applyFont="1" applyFill="1" applyBorder="1" applyAlignment="1">
      <alignment horizontal="right" vertical="center"/>
    </xf>
    <xf numFmtId="203" fontId="38" fillId="0" borderId="0" xfId="0" applyNumberFormat="1" applyBorder="1" applyAlignment="1">
      <alignment/>
    </xf>
    <xf numFmtId="0" fontId="26" fillId="3" borderId="0" xfId="0" applyNumberFormat="1" applyFont="1" applyFill="1" applyBorder="1" applyAlignment="1">
      <alignment horizontal="left" vertical="center"/>
    </xf>
    <xf numFmtId="0" fontId="41" fillId="4" borderId="0" xfId="0" applyNumberFormat="1" applyFont="1" applyFill="1" applyBorder="1" applyAlignment="1">
      <alignment horizontal="center" vertical="center"/>
    </xf>
    <xf numFmtId="0" fontId="26" fillId="4" borderId="27" xfId="0" applyNumberFormat="1" applyFont="1" applyFill="1" applyBorder="1" applyAlignment="1">
      <alignment horizontal="center" vertical="center"/>
    </xf>
    <xf numFmtId="203" fontId="26" fillId="4" borderId="25" xfId="0" applyNumberFormat="1" applyFont="1" applyFill="1" applyBorder="1" applyAlignment="1">
      <alignment horizontal="right" vertical="center"/>
    </xf>
    <xf numFmtId="203" fontId="26" fillId="4" borderId="25" xfId="0" applyNumberFormat="1" applyFont="1" applyFill="1" applyBorder="1" applyAlignment="1">
      <alignment horizontal="right" vertical="center"/>
    </xf>
    <xf numFmtId="0" fontId="26" fillId="4" borderId="25" xfId="0" applyNumberFormat="1" applyFont="1" applyFill="1" applyBorder="1" applyAlignment="1">
      <alignment horizontal="center" vertical="center"/>
    </xf>
    <xf numFmtId="205" fontId="26" fillId="4" borderId="21" xfId="0" applyNumberFormat="1" applyFont="1" applyFill="1" applyBorder="1" applyAlignment="1">
      <alignment horizontal="center" vertical="center"/>
    </xf>
    <xf numFmtId="205" fontId="26" fillId="4" borderId="0" xfId="0" applyNumberFormat="1" applyFont="1" applyFill="1" applyBorder="1" applyAlignment="1">
      <alignment horizontal="right" vertical="center"/>
    </xf>
    <xf numFmtId="205" fontId="26" fillId="4" borderId="25" xfId="0" applyNumberFormat="1" applyFont="1" applyFill="1" applyBorder="1" applyAlignment="1">
      <alignment horizontal="right" vertical="center"/>
    </xf>
    <xf numFmtId="205" fontId="26" fillId="3" borderId="21" xfId="0" applyNumberFormat="1" applyFont="1" applyFill="1" applyBorder="1" applyAlignment="1">
      <alignment horizontal="right" vertical="center"/>
    </xf>
    <xf numFmtId="205" fontId="36" fillId="3" borderId="0" xfId="0" applyNumberFormat="1" applyFont="1" applyFill="1" applyBorder="1" applyAlignment="1">
      <alignment horizontal="right" vertical="center"/>
    </xf>
    <xf numFmtId="205" fontId="26" fillId="3" borderId="0" xfId="0" applyNumberFormat="1" applyFont="1" applyFill="1" applyBorder="1" applyAlignment="1">
      <alignment horizontal="left" vertical="center"/>
    </xf>
    <xf numFmtId="205" fontId="36" fillId="3" borderId="0" xfId="0" applyNumberFormat="1" applyFont="1" applyFill="1" applyBorder="1" applyAlignment="1">
      <alignment horizontal="left" vertical="center"/>
    </xf>
    <xf numFmtId="205" fontId="26" fillId="3" borderId="0" xfId="15" applyNumberFormat="1" applyFont="1" applyFill="1" applyBorder="1" applyAlignment="1" quotePrefix="1">
      <alignment horizontal="right" vertical="center"/>
    </xf>
    <xf numFmtId="205" fontId="26" fillId="4" borderId="0" xfId="0" applyNumberFormat="1" applyFont="1" applyFill="1" applyBorder="1" applyAlignment="1">
      <alignment horizontal="center" vertical="center"/>
    </xf>
    <xf numFmtId="0" fontId="41" fillId="4" borderId="21" xfId="0" applyNumberFormat="1" applyFont="1" applyFill="1" applyBorder="1" applyAlignment="1">
      <alignment horizontal="center" vertical="center"/>
    </xf>
    <xf numFmtId="0" fontId="52" fillId="3" borderId="20" xfId="0" applyNumberFormat="1" applyFont="1" applyFill="1" applyBorder="1" applyAlignment="1">
      <alignment horizontal="left" vertical="center"/>
    </xf>
    <xf numFmtId="0" fontId="36" fillId="3" borderId="23" xfId="0" applyNumberFormat="1" applyFont="1" applyFill="1" applyBorder="1" applyAlignment="1">
      <alignment horizontal="right" vertical="center"/>
    </xf>
    <xf numFmtId="0" fontId="26" fillId="3" borderId="23" xfId="0" applyNumberFormat="1" applyFont="1" applyFill="1" applyBorder="1" applyAlignment="1">
      <alignment horizontal="right" vertical="center"/>
    </xf>
    <xf numFmtId="0" fontId="36" fillId="3" borderId="22" xfId="0" applyNumberFormat="1" applyFont="1" applyFill="1" applyBorder="1" applyAlignment="1">
      <alignment horizontal="right" vertical="center"/>
    </xf>
    <xf numFmtId="0" fontId="26" fillId="3" borderId="28" xfId="0" applyNumberFormat="1" applyFont="1" applyFill="1" applyBorder="1" applyAlignment="1">
      <alignment horizontal="right" vertical="center"/>
    </xf>
    <xf numFmtId="0" fontId="36" fillId="3" borderId="18" xfId="0" applyNumberFormat="1" applyFont="1" applyFill="1" applyBorder="1" applyAlignment="1">
      <alignment horizontal="right" vertical="center"/>
    </xf>
    <xf numFmtId="0" fontId="36" fillId="4" borderId="22" xfId="0" applyNumberFormat="1" applyFont="1" applyFill="1" applyBorder="1" applyAlignment="1">
      <alignment horizontal="left" vertical="center"/>
    </xf>
    <xf numFmtId="0" fontId="36" fillId="3" borderId="25" xfId="0" applyNumberFormat="1" applyFont="1" applyFill="1" applyBorder="1" applyAlignment="1">
      <alignment horizontal="right" vertical="center"/>
    </xf>
    <xf numFmtId="0" fontId="36" fillId="3" borderId="26" xfId="0" applyNumberFormat="1" applyFont="1" applyFill="1" applyBorder="1" applyAlignment="1">
      <alignment horizontal="right" vertical="center"/>
    </xf>
    <xf numFmtId="0" fontId="36" fillId="3" borderId="18" xfId="0" applyNumberFormat="1" applyFont="1" applyFill="1" applyBorder="1" applyAlignment="1">
      <alignment horizontal="left" vertical="center"/>
    </xf>
    <xf numFmtId="0" fontId="36" fillId="3" borderId="19" xfId="0" applyNumberFormat="1" applyFont="1" applyFill="1" applyBorder="1" applyAlignment="1">
      <alignment horizontal="left" vertical="center"/>
    </xf>
    <xf numFmtId="0" fontId="36" fillId="3" borderId="24" xfId="0" applyNumberFormat="1" applyFont="1" applyFill="1" applyBorder="1" applyAlignment="1">
      <alignment horizontal="right" vertical="center"/>
    </xf>
    <xf numFmtId="205" fontId="26" fillId="4" borderId="0" xfId="23" applyNumberFormat="1" applyFont="1" applyFill="1" applyBorder="1" applyAlignment="1">
      <alignment horizontal="right" vertical="center"/>
    </xf>
    <xf numFmtId="205" fontId="26" fillId="3" borderId="19" xfId="23" applyNumberFormat="1" applyFont="1" applyFill="1" applyBorder="1" applyAlignment="1">
      <alignment horizontal="right" vertical="center"/>
    </xf>
    <xf numFmtId="205" fontId="26" fillId="3" borderId="0" xfId="0" applyNumberFormat="1" applyFont="1" applyFill="1" applyBorder="1" applyAlignment="1" quotePrefix="1">
      <alignment horizontal="right" vertical="center"/>
    </xf>
    <xf numFmtId="205" fontId="26" fillId="4" borderId="25" xfId="23" applyNumberFormat="1" applyFont="1" applyFill="1" applyBorder="1" applyAlignment="1">
      <alignment horizontal="right" vertical="center"/>
    </xf>
    <xf numFmtId="203" fontId="26" fillId="3" borderId="25" xfId="0" applyNumberFormat="1" applyFont="1" applyFill="1" applyBorder="1" applyAlignment="1">
      <alignment horizontal="right" vertical="center"/>
    </xf>
    <xf numFmtId="0" fontId="26" fillId="3" borderId="19" xfId="0" applyNumberFormat="1" applyFont="1" applyFill="1" applyBorder="1" applyAlignment="1">
      <alignment horizontal="right" vertical="center"/>
    </xf>
    <xf numFmtId="203" fontId="26" fillId="3" borderId="0" xfId="0" applyNumberFormat="1" applyFont="1" applyFill="1" applyBorder="1" applyAlignment="1">
      <alignment horizontal="right" vertical="center"/>
    </xf>
    <xf numFmtId="205" fontId="26" fillId="3" borderId="19" xfId="23" applyNumberFormat="1" applyFont="1" applyFill="1" applyBorder="1" applyAlignment="1" quotePrefix="1">
      <alignment horizontal="right" vertical="center"/>
    </xf>
    <xf numFmtId="203" fontId="26" fillId="3" borderId="19" xfId="0" applyNumberFormat="1" applyFont="1" applyFill="1" applyBorder="1" applyAlignment="1">
      <alignment horizontal="right" vertical="center"/>
    </xf>
    <xf numFmtId="203" fontId="36" fillId="3" borderId="0" xfId="0" applyNumberFormat="1" applyFont="1" applyFill="1" applyBorder="1" applyAlignment="1">
      <alignment vertical="center"/>
    </xf>
    <xf numFmtId="205" fontId="26" fillId="3" borderId="0" xfId="23" applyNumberFormat="1" applyFont="1" applyFill="1" applyBorder="1" applyAlignment="1" quotePrefix="1">
      <alignment horizontal="right" vertical="center"/>
    </xf>
    <xf numFmtId="0" fontId="2" fillId="0" borderId="0" xfId="21" applyFont="1" applyAlignment="1">
      <alignment horizontal="justify" vertical="top" wrapText="1"/>
      <protection/>
    </xf>
    <xf numFmtId="0" fontId="0" fillId="0" borderId="0" xfId="0" applyFont="1" applyAlignment="1">
      <alignment horizontal="justify" wrapText="1"/>
    </xf>
    <xf numFmtId="191" fontId="0" fillId="0" borderId="0" xfId="20" applyNumberFormat="1" applyFont="1" applyAlignment="1">
      <alignment horizontal="right"/>
      <protection/>
    </xf>
    <xf numFmtId="0" fontId="0" fillId="0" borderId="0" xfId="0" applyFont="1" applyAlignment="1">
      <alignment vertical="top"/>
    </xf>
    <xf numFmtId="0" fontId="2" fillId="0" borderId="0" xfId="20" applyFont="1" applyFill="1" applyAlignment="1">
      <alignment horizontal="right"/>
      <protection/>
    </xf>
    <xf numFmtId="0" fontId="2" fillId="0" borderId="4" xfId="20" applyFill="1" applyBorder="1" applyAlignment="1">
      <alignment horizontal="left"/>
      <protection/>
    </xf>
    <xf numFmtId="0" fontId="2" fillId="0" borderId="0" xfId="20" applyFont="1" applyAlignment="1">
      <alignment vertical="top"/>
      <protection/>
    </xf>
    <xf numFmtId="0" fontId="2" fillId="0" borderId="1" xfId="20" applyFont="1" applyBorder="1" applyAlignment="1">
      <alignment/>
      <protection/>
    </xf>
    <xf numFmtId="180" fontId="2" fillId="0" borderId="0" xfId="20" applyNumberFormat="1" applyFont="1" applyFill="1" applyBorder="1" applyAlignment="1">
      <alignment horizontal="right"/>
      <protection/>
    </xf>
    <xf numFmtId="15" fontId="2" fillId="0" borderId="0" xfId="20" applyNumberFormat="1" applyFont="1" applyAlignment="1" quotePrefix="1">
      <alignment horizontal="right"/>
      <protection/>
    </xf>
    <xf numFmtId="0" fontId="1" fillId="0" borderId="0" xfId="20" applyFont="1" applyFill="1" applyBorder="1" applyAlignment="1">
      <alignment horizontal="justify" vertical="top" wrapText="1"/>
      <protection/>
    </xf>
    <xf numFmtId="0" fontId="1" fillId="0" borderId="0" xfId="0" applyFont="1" applyAlignment="1" quotePrefix="1">
      <alignment horizontal="right" wrapText="1"/>
    </xf>
    <xf numFmtId="0" fontId="2" fillId="0" borderId="0" xfId="20" applyFont="1" applyFill="1" applyAlignment="1">
      <alignment horizontal="justify" vertical="top" wrapText="1"/>
      <protection/>
    </xf>
    <xf numFmtId="186" fontId="1" fillId="0" borderId="8" xfId="0" applyNumberFormat="1" applyFont="1" applyFill="1" applyBorder="1" applyAlignment="1">
      <alignment vertical="top"/>
    </xf>
    <xf numFmtId="186" fontId="1" fillId="0" borderId="0" xfId="0" applyNumberFormat="1" applyFont="1" applyFill="1" applyAlignment="1">
      <alignment vertical="top"/>
    </xf>
    <xf numFmtId="186" fontId="1" fillId="0" borderId="0" xfId="0" applyNumberFormat="1" applyFont="1" applyAlignment="1">
      <alignment/>
    </xf>
    <xf numFmtId="186" fontId="1" fillId="0" borderId="1" xfId="0" applyNumberFormat="1" applyFont="1" applyFill="1" applyBorder="1" applyAlignment="1">
      <alignment vertical="top"/>
    </xf>
    <xf numFmtId="208" fontId="2" fillId="0" borderId="0" xfId="20" applyNumberFormat="1" applyFont="1" applyFill="1" applyAlignment="1">
      <alignment vertical="center"/>
      <protection/>
    </xf>
    <xf numFmtId="0" fontId="4" fillId="0" borderId="0" xfId="0" applyFont="1" applyAlignment="1">
      <alignment horizontal="left"/>
    </xf>
    <xf numFmtId="0" fontId="2" fillId="0" borderId="0" xfId="20" applyFont="1" applyAlignment="1">
      <alignment horizontal="left" vertical="top"/>
      <protection/>
    </xf>
    <xf numFmtId="0" fontId="2" fillId="0" borderId="0" xfId="20" applyFont="1" applyAlignment="1">
      <alignment horizontal="justify" vertical="top" wrapText="1"/>
      <protection/>
    </xf>
    <xf numFmtId="0" fontId="0" fillId="0" borderId="0" xfId="0" applyAlignment="1">
      <alignment horizontal="justify" vertical="top" wrapText="1"/>
    </xf>
    <xf numFmtId="205" fontId="38" fillId="0" borderId="0" xfId="0" applyNumberFormat="1" applyAlignment="1">
      <alignment/>
    </xf>
    <xf numFmtId="205" fontId="41" fillId="3" borderId="0" xfId="0" applyNumberFormat="1" applyFont="1" applyFill="1" applyBorder="1" applyAlignment="1">
      <alignment horizontal="center" vertical="center"/>
    </xf>
    <xf numFmtId="0" fontId="44" fillId="5" borderId="0" xfId="0" applyNumberFormat="1" applyFont="1" applyFill="1" applyBorder="1" applyAlignment="1">
      <alignment horizontal="left" vertical="center"/>
    </xf>
    <xf numFmtId="205" fontId="40" fillId="5" borderId="0" xfId="0" applyNumberFormat="1" applyFont="1" applyFill="1" applyBorder="1" applyAlignment="1">
      <alignment horizontal="left" vertical="center"/>
    </xf>
    <xf numFmtId="203" fontId="26" fillId="4" borderId="0" xfId="0" applyNumberFormat="1" applyFont="1" applyFill="1" applyBorder="1" applyAlignment="1">
      <alignment horizontal="right" vertical="center"/>
    </xf>
    <xf numFmtId="0" fontId="44" fillId="3" borderId="19" xfId="0" applyNumberFormat="1" applyFont="1" applyFill="1" applyBorder="1" applyAlignment="1">
      <alignment horizontal="left" vertical="center"/>
    </xf>
    <xf numFmtId="205" fontId="44" fillId="3" borderId="19" xfId="0" applyNumberFormat="1" applyFont="1" applyFill="1" applyBorder="1" applyAlignment="1">
      <alignment horizontal="left" vertical="center"/>
    </xf>
    <xf numFmtId="0" fontId="45" fillId="3" borderId="0" xfId="0" applyNumberFormat="1" applyFont="1" applyFill="1" applyBorder="1" applyAlignment="1">
      <alignment horizontal="center" vertical="center"/>
    </xf>
    <xf numFmtId="0" fontId="26" fillId="3" borderId="0" xfId="0" applyNumberFormat="1" applyFont="1" applyFill="1" applyBorder="1" applyAlignment="1">
      <alignment horizontal="center" vertical="center"/>
    </xf>
    <xf numFmtId="205" fontId="36" fillId="3" borderId="0" xfId="0" applyNumberFormat="1" applyFont="1" applyFill="1" applyBorder="1" applyAlignment="1">
      <alignment horizontal="center" vertical="center"/>
    </xf>
    <xf numFmtId="0" fontId="26" fillId="3" borderId="0" xfId="0" applyNumberFormat="1" applyFont="1" applyFill="1" applyBorder="1" applyAlignment="1">
      <alignment horizontal="right" vertical="center"/>
    </xf>
    <xf numFmtId="205" fontId="38" fillId="0" borderId="0" xfId="0" applyNumberFormat="1" applyBorder="1" applyAlignment="1">
      <alignment/>
    </xf>
    <xf numFmtId="0" fontId="26" fillId="3" borderId="23" xfId="0" applyNumberFormat="1" applyFont="1" applyFill="1" applyBorder="1" applyAlignment="1">
      <alignment horizontal="right" vertical="center"/>
    </xf>
    <xf numFmtId="0" fontId="26" fillId="3" borderId="0" xfId="0" applyNumberFormat="1" applyFont="1" applyFill="1" applyBorder="1" applyAlignment="1">
      <alignment horizontal="left" vertical="center"/>
    </xf>
    <xf numFmtId="0" fontId="1" fillId="0" borderId="0" xfId="19" applyFont="1" applyFill="1" applyAlignment="1">
      <alignment horizontal="right"/>
      <protection/>
    </xf>
    <xf numFmtId="179" fontId="1" fillId="0" borderId="1" xfId="19" applyNumberFormat="1" applyFont="1" applyFill="1" applyBorder="1" applyAlignment="1" applyProtection="1">
      <alignment horizontal="right"/>
      <protection/>
    </xf>
    <xf numFmtId="49" fontId="2" fillId="0" borderId="0" xfId="0" applyNumberFormat="1" applyFont="1" applyAlignment="1">
      <alignment horizontal="justify" wrapText="1"/>
    </xf>
    <xf numFmtId="0" fontId="7" fillId="0" borderId="0" xfId="0" applyFont="1" applyAlignment="1">
      <alignment horizontal="centerContinuous"/>
    </xf>
    <xf numFmtId="0" fontId="2" fillId="0" borderId="0" xfId="20" applyFont="1" applyFill="1" applyAlignment="1">
      <alignment horizontal="left" vertical="top"/>
      <protection/>
    </xf>
    <xf numFmtId="0" fontId="1" fillId="0" borderId="2" xfId="20" applyFont="1" applyBorder="1">
      <alignment/>
      <protection/>
    </xf>
    <xf numFmtId="186" fontId="1" fillId="0" borderId="3" xfId="20" applyNumberFormat="1" applyFont="1" applyBorder="1">
      <alignment/>
      <protection/>
    </xf>
    <xf numFmtId="186" fontId="1" fillId="0" borderId="15" xfId="20" applyNumberFormat="1" applyFont="1" applyBorder="1">
      <alignment/>
      <protection/>
    </xf>
    <xf numFmtId="186" fontId="1" fillId="0" borderId="17" xfId="20" applyNumberFormat="1" applyFont="1" applyBorder="1">
      <alignment/>
      <protection/>
    </xf>
    <xf numFmtId="186" fontId="1" fillId="0" borderId="16" xfId="20" applyNumberFormat="1" applyFont="1" applyBorder="1">
      <alignment/>
      <protection/>
    </xf>
    <xf numFmtId="174" fontId="1" fillId="0" borderId="0" xfId="20" applyNumberFormat="1" applyFont="1" applyBorder="1" applyAlignment="1" quotePrefix="1">
      <alignment vertical="center"/>
      <protection/>
    </xf>
    <xf numFmtId="0" fontId="2" fillId="0" borderId="4" xfId="20" applyFont="1" applyBorder="1" applyAlignment="1">
      <alignment horizontal="left" indent="9"/>
      <protection/>
    </xf>
    <xf numFmtId="49" fontId="16" fillId="0" borderId="3" xfId="0" applyNumberFormat="1" applyFont="1" applyBorder="1" applyAlignment="1">
      <alignment vertical="center"/>
    </xf>
    <xf numFmtId="180" fontId="1" fillId="0" borderId="3" xfId="0" applyNumberFormat="1" applyFont="1" applyBorder="1" applyAlignment="1">
      <alignment vertical="center"/>
    </xf>
    <xf numFmtId="180" fontId="1" fillId="0" borderId="3" xfId="0" applyNumberFormat="1" applyFont="1" applyBorder="1" applyAlignment="1">
      <alignment horizontal="right" vertical="center"/>
    </xf>
    <xf numFmtId="1" fontId="1" fillId="0" borderId="3" xfId="0" applyNumberFormat="1" applyFont="1" applyBorder="1" applyAlignment="1">
      <alignment vertical="center"/>
    </xf>
    <xf numFmtId="184" fontId="1" fillId="0" borderId="3" xfId="0" applyNumberFormat="1" applyFont="1" applyBorder="1" applyAlignment="1">
      <alignment vertical="center"/>
    </xf>
    <xf numFmtId="180" fontId="2" fillId="0" borderId="3" xfId="0" applyNumberFormat="1" applyFont="1" applyBorder="1" applyAlignment="1">
      <alignment vertical="center"/>
    </xf>
    <xf numFmtId="182" fontId="2" fillId="0" borderId="3" xfId="0" applyNumberFormat="1" applyFont="1" applyBorder="1" applyAlignment="1">
      <alignment vertical="center"/>
    </xf>
    <xf numFmtId="0" fontId="14" fillId="0" borderId="1" xfId="0" applyFont="1" applyBorder="1" applyAlignment="1">
      <alignment horizontal="right" wrapText="1"/>
    </xf>
    <xf numFmtId="0" fontId="14" fillId="0" borderId="0" xfId="0" applyFont="1" applyAlignment="1">
      <alignment horizontal="left" vertical="top" indent="1"/>
    </xf>
    <xf numFmtId="0" fontId="14" fillId="0" borderId="0" xfId="0" applyFont="1" applyAlignment="1">
      <alignment horizontal="justify" vertical="top"/>
    </xf>
    <xf numFmtId="0" fontId="14" fillId="0" borderId="0" xfId="0" applyFont="1" applyAlignment="1">
      <alignment/>
    </xf>
    <xf numFmtId="0" fontId="14" fillId="0" borderId="0" xfId="0" applyFont="1" applyAlignment="1">
      <alignment horizontal="justify"/>
    </xf>
    <xf numFmtId="0" fontId="14" fillId="0" borderId="0" xfId="0" applyFont="1" applyAlignment="1">
      <alignment horizontal="right" vertical="top" wrapText="1"/>
    </xf>
    <xf numFmtId="9" fontId="14" fillId="0" borderId="1" xfId="0" applyNumberFormat="1" applyFont="1" applyBorder="1" applyAlignment="1">
      <alignment horizontal="right" vertical="top" wrapText="1"/>
    </xf>
    <xf numFmtId="0" fontId="14" fillId="0" borderId="0" xfId="21" applyFont="1" applyAlignment="1">
      <alignment vertical="top" wrapText="1"/>
      <protection/>
    </xf>
    <xf numFmtId="0" fontId="14" fillId="0" borderId="0" xfId="0" applyFont="1" applyBorder="1" applyAlignment="1">
      <alignment horizontal="right" wrapText="1"/>
    </xf>
    <xf numFmtId="0" fontId="14" fillId="0" borderId="0" xfId="0" applyFont="1" applyBorder="1" applyAlignment="1">
      <alignment horizontal="justify"/>
    </xf>
    <xf numFmtId="0" fontId="14" fillId="0" borderId="2" xfId="0" applyFont="1" applyBorder="1" applyAlignment="1">
      <alignment horizontal="justify"/>
    </xf>
    <xf numFmtId="0" fontId="14" fillId="0" borderId="0" xfId="0" applyFont="1" applyBorder="1" applyAlignment="1">
      <alignment horizontal="justify" vertical="top"/>
    </xf>
    <xf numFmtId="0" fontId="14" fillId="0" borderId="1" xfId="0" applyFont="1" applyBorder="1" applyAlignment="1">
      <alignment horizontal="justify"/>
    </xf>
    <xf numFmtId="0" fontId="14" fillId="0" borderId="1" xfId="21" applyFont="1" applyBorder="1">
      <alignment/>
      <protection/>
    </xf>
    <xf numFmtId="0" fontId="14" fillId="0" borderId="1" xfId="0" applyFont="1" applyBorder="1" applyAlignment="1">
      <alignment horizontal="justify" vertical="top"/>
    </xf>
    <xf numFmtId="0" fontId="2" fillId="0" borderId="0" xfId="21" applyFont="1" applyAlignment="1">
      <alignment/>
      <protection/>
    </xf>
    <xf numFmtId="0" fontId="2" fillId="0" borderId="0" xfId="0" applyFont="1" applyBorder="1" applyAlignment="1">
      <alignment horizontal="justify"/>
    </xf>
    <xf numFmtId="0" fontId="2" fillId="0" borderId="0" xfId="0" applyFont="1" applyBorder="1" applyAlignment="1">
      <alignment horizontal="justify" vertical="top"/>
    </xf>
    <xf numFmtId="0" fontId="30" fillId="0" borderId="0" xfId="0" applyFont="1" applyAlignment="1">
      <alignment vertical="top"/>
    </xf>
    <xf numFmtId="0" fontId="2" fillId="0" borderId="0" xfId="21" applyFont="1" applyBorder="1" applyAlignment="1">
      <alignment/>
      <protection/>
    </xf>
    <xf numFmtId="0" fontId="2" fillId="0" borderId="0" xfId="21" applyNumberFormat="1" applyFont="1" applyAlignment="1">
      <alignment vertical="top"/>
      <protection/>
    </xf>
    <xf numFmtId="0" fontId="22" fillId="0" borderId="0" xfId="0" applyFont="1" applyAlignment="1">
      <alignment horizontal="right" vertical="top"/>
    </xf>
    <xf numFmtId="180" fontId="0" fillId="0" borderId="0" xfId="0" applyNumberFormat="1" applyFont="1" applyFill="1" applyAlignment="1" quotePrefix="1">
      <alignment horizontal="right" vertical="top"/>
    </xf>
    <xf numFmtId="181" fontId="0" fillId="0" borderId="0" xfId="23" applyNumberFormat="1" applyFont="1" applyFill="1" applyAlignment="1">
      <alignment horizontal="right" vertical="top"/>
    </xf>
    <xf numFmtId="0" fontId="0" fillId="0" borderId="0" xfId="0" applyFont="1" applyAlignment="1">
      <alignment horizontal="left" vertical="top" indent="1"/>
    </xf>
    <xf numFmtId="184" fontId="0" fillId="0" borderId="0" xfId="0" applyNumberFormat="1" applyFont="1" applyFill="1" applyAlignment="1">
      <alignment horizontal="right" vertical="top"/>
    </xf>
    <xf numFmtId="204" fontId="22" fillId="0" borderId="0" xfId="15" applyNumberFormat="1" applyFont="1" applyFill="1" applyAlignment="1" quotePrefix="1">
      <alignment horizontal="right" vertical="top"/>
    </xf>
    <xf numFmtId="184" fontId="22" fillId="0" borderId="0" xfId="0" applyNumberFormat="1" applyFont="1" applyFill="1" applyAlignment="1">
      <alignment horizontal="right" vertical="top"/>
    </xf>
    <xf numFmtId="43" fontId="22" fillId="0" borderId="0" xfId="15" applyNumberFormat="1" applyFont="1" applyFill="1" applyAlignment="1" quotePrefix="1">
      <alignment horizontal="right" vertical="top"/>
    </xf>
    <xf numFmtId="0" fontId="22" fillId="0" borderId="0" xfId="0" applyFont="1" applyFill="1" applyAlignment="1">
      <alignment horizontal="right" vertical="top"/>
    </xf>
    <xf numFmtId="180" fontId="22" fillId="0" borderId="0" xfId="0" applyNumberFormat="1" applyFont="1" applyFill="1" applyAlignment="1" quotePrefix="1">
      <alignment horizontal="right"/>
    </xf>
    <xf numFmtId="199" fontId="22" fillId="0" borderId="0" xfId="15" applyNumberFormat="1" applyFont="1" applyFill="1" applyAlignment="1" quotePrefix="1">
      <alignment horizontal="right" vertical="top"/>
    </xf>
    <xf numFmtId="43" fontId="22" fillId="0" borderId="0" xfId="15" applyFont="1" applyFill="1" applyAlignment="1" quotePrefix="1">
      <alignment horizontal="right" vertical="top"/>
    </xf>
    <xf numFmtId="0" fontId="0" fillId="0" borderId="1" xfId="0" applyFont="1" applyBorder="1" applyAlignment="1">
      <alignment vertical="top"/>
    </xf>
    <xf numFmtId="184" fontId="0" fillId="0" borderId="1" xfId="0" applyNumberFormat="1" applyFont="1" applyFill="1" applyBorder="1" applyAlignment="1">
      <alignment horizontal="right" vertical="top"/>
    </xf>
    <xf numFmtId="204" fontId="22" fillId="0" borderId="1" xfId="15" applyNumberFormat="1" applyFont="1" applyFill="1" applyBorder="1" applyAlignment="1" quotePrefix="1">
      <alignment horizontal="right" vertical="top"/>
    </xf>
    <xf numFmtId="184" fontId="22" fillId="0" borderId="1" xfId="0" applyNumberFormat="1" applyFont="1" applyFill="1" applyBorder="1" applyAlignment="1">
      <alignment horizontal="right" vertical="top"/>
    </xf>
    <xf numFmtId="43" fontId="22" fillId="0" borderId="1" xfId="15" applyNumberFormat="1" applyFont="1" applyFill="1" applyBorder="1" applyAlignment="1" quotePrefix="1">
      <alignment horizontal="right" vertical="top"/>
    </xf>
    <xf numFmtId="10" fontId="22" fillId="0" borderId="0" xfId="0" applyNumberFormat="1" applyFont="1" applyFill="1" applyAlignment="1">
      <alignment vertical="top"/>
    </xf>
    <xf numFmtId="0" fontId="0" fillId="0" borderId="0" xfId="0" applyFont="1" applyFill="1" applyAlignment="1">
      <alignment vertical="top"/>
    </xf>
    <xf numFmtId="49" fontId="22" fillId="0" borderId="0" xfId="0" applyNumberFormat="1" applyFont="1" applyFill="1" applyAlignment="1">
      <alignment horizontal="right"/>
    </xf>
    <xf numFmtId="49" fontId="0" fillId="0" borderId="0" xfId="0" applyNumberFormat="1" applyFont="1" applyFill="1" applyAlignment="1">
      <alignment vertical="top"/>
    </xf>
    <xf numFmtId="180" fontId="0" fillId="0" borderId="0" xfId="0" applyNumberFormat="1" applyFont="1" applyFill="1" applyAlignment="1">
      <alignment horizontal="right" vertical="top"/>
    </xf>
    <xf numFmtId="49" fontId="0" fillId="0" borderId="0" xfId="0" applyNumberFormat="1" applyFont="1" applyAlignment="1">
      <alignment/>
    </xf>
    <xf numFmtId="49" fontId="0" fillId="0" borderId="0" xfId="0" applyNumberFormat="1" applyFont="1" applyAlignment="1">
      <alignment horizontal="right"/>
    </xf>
    <xf numFmtId="0" fontId="0" fillId="0" borderId="0" xfId="0" applyFont="1" applyFill="1" applyAlignment="1">
      <alignment/>
    </xf>
    <xf numFmtId="185" fontId="0" fillId="0" borderId="0" xfId="0" applyNumberFormat="1" applyFont="1" applyAlignment="1">
      <alignment horizontal="right"/>
    </xf>
    <xf numFmtId="49" fontId="0" fillId="0" borderId="0" xfId="0" applyNumberFormat="1" applyFont="1" applyAlignment="1">
      <alignment horizontal="right" vertical="top"/>
    </xf>
    <xf numFmtId="49" fontId="0" fillId="0" borderId="1" xfId="0" applyNumberFormat="1" applyFont="1" applyBorder="1" applyAlignment="1">
      <alignment vertical="top"/>
    </xf>
    <xf numFmtId="49" fontId="0" fillId="0" borderId="1" xfId="0" applyNumberFormat="1" applyFont="1" applyBorder="1" applyAlignment="1">
      <alignment horizontal="right" vertical="top"/>
    </xf>
    <xf numFmtId="0" fontId="0" fillId="0" borderId="1" xfId="0" applyFont="1" applyFill="1" applyBorder="1" applyAlignment="1">
      <alignment vertical="top"/>
    </xf>
    <xf numFmtId="0" fontId="0" fillId="0" borderId="0" xfId="0" applyFont="1" applyFill="1" applyAlignment="1">
      <alignment horizontal="right" vertical="top"/>
    </xf>
    <xf numFmtId="2" fontId="0" fillId="0" borderId="0" xfId="0" applyNumberFormat="1" applyFont="1" applyFill="1" applyAlignment="1">
      <alignment horizontal="right" vertical="top"/>
    </xf>
    <xf numFmtId="2" fontId="0" fillId="0" borderId="1" xfId="0" applyNumberFormat="1" applyFont="1" applyFill="1" applyBorder="1" applyAlignment="1">
      <alignment horizontal="right" vertical="top"/>
    </xf>
    <xf numFmtId="0" fontId="0" fillId="0" borderId="1" xfId="0" applyFont="1" applyFill="1" applyBorder="1" applyAlignment="1">
      <alignment horizontal="right" vertical="top"/>
    </xf>
    <xf numFmtId="180" fontId="0" fillId="0" borderId="0" xfId="0" applyNumberFormat="1" applyFont="1" applyBorder="1" applyAlignment="1">
      <alignment horizontal="left" vertical="top" indent="1"/>
    </xf>
    <xf numFmtId="180" fontId="0" fillId="0" borderId="0" xfId="0" applyNumberFormat="1" applyFont="1" applyBorder="1" applyAlignment="1">
      <alignment horizontal="right" vertical="top"/>
    </xf>
    <xf numFmtId="180" fontId="0" fillId="0" borderId="0" xfId="0" applyNumberFormat="1" applyFont="1" applyAlignment="1">
      <alignment horizontal="right" vertical="top"/>
    </xf>
    <xf numFmtId="10" fontId="0" fillId="0" borderId="0" xfId="0" applyNumberFormat="1" applyFont="1" applyFill="1" applyAlignment="1">
      <alignment vertical="top"/>
    </xf>
    <xf numFmtId="181" fontId="0" fillId="0" borderId="0" xfId="23" applyNumberFormat="1" applyFont="1" applyBorder="1" applyAlignment="1">
      <alignment vertical="top"/>
    </xf>
    <xf numFmtId="184" fontId="0" fillId="0" borderId="0" xfId="0" applyNumberFormat="1" applyFont="1" applyAlignment="1">
      <alignment horizontal="right" vertical="top"/>
    </xf>
    <xf numFmtId="0" fontId="0" fillId="0" borderId="0" xfId="0" applyFont="1" applyBorder="1" applyAlignment="1">
      <alignment vertical="top"/>
    </xf>
    <xf numFmtId="184" fontId="0" fillId="0" borderId="0" xfId="0" applyNumberFormat="1" applyFont="1" applyBorder="1" applyAlignment="1">
      <alignment horizontal="right" vertical="top"/>
    </xf>
    <xf numFmtId="184" fontId="0" fillId="0" borderId="1" xfId="0" applyNumberFormat="1" applyFont="1" applyBorder="1" applyAlignment="1">
      <alignment horizontal="right" vertical="top"/>
    </xf>
    <xf numFmtId="49" fontId="22" fillId="0" borderId="0" xfId="0" applyNumberFormat="1" applyFont="1" applyAlignment="1">
      <alignment horizontal="right" vertical="top"/>
    </xf>
    <xf numFmtId="49" fontId="22" fillId="0" borderId="1" xfId="0" applyNumberFormat="1" applyFont="1" applyBorder="1" applyAlignment="1">
      <alignment horizontal="right" vertical="top"/>
    </xf>
    <xf numFmtId="0" fontId="22" fillId="0" borderId="0" xfId="0" applyFont="1" applyAlignment="1">
      <alignment vertical="top"/>
    </xf>
    <xf numFmtId="0" fontId="0" fillId="0" borderId="1" xfId="0" applyFont="1" applyBorder="1" applyAlignment="1">
      <alignment horizontal="left" vertical="top" indent="1"/>
    </xf>
    <xf numFmtId="0" fontId="22" fillId="0" borderId="1" xfId="0" applyFont="1" applyBorder="1" applyAlignment="1">
      <alignment vertical="top"/>
    </xf>
    <xf numFmtId="0" fontId="0" fillId="0" borderId="1" xfId="0" applyFont="1" applyBorder="1" applyAlignment="1">
      <alignment horizontal="justify" wrapText="1"/>
    </xf>
    <xf numFmtId="0" fontId="22" fillId="0" borderId="1" xfId="0" applyFont="1" applyBorder="1" applyAlignment="1">
      <alignment horizontal="right" vertical="top"/>
    </xf>
    <xf numFmtId="0" fontId="53" fillId="0" borderId="0" xfId="0" applyFont="1" applyAlignment="1">
      <alignment horizontal="left"/>
    </xf>
    <xf numFmtId="0" fontId="0" fillId="0" borderId="0" xfId="20" applyFont="1" applyFill="1" applyBorder="1">
      <alignment/>
      <protection/>
    </xf>
    <xf numFmtId="0" fontId="2" fillId="0" borderId="0" xfId="0" applyFont="1" applyAlignment="1">
      <alignment horizontal="justify"/>
    </xf>
    <xf numFmtId="0" fontId="1" fillId="0" borderId="0" xfId="0" applyNumberFormat="1" applyFont="1" applyBorder="1" applyAlignment="1">
      <alignment horizontal="center" vertical="top"/>
    </xf>
    <xf numFmtId="180" fontId="1" fillId="0" borderId="0" xfId="0" applyNumberFormat="1" applyFont="1" applyAlignment="1">
      <alignment horizontal="right" wrapText="1"/>
    </xf>
    <xf numFmtId="49" fontId="2" fillId="0" borderId="0" xfId="0" applyNumberFormat="1" applyFont="1" applyAlignment="1">
      <alignment vertical="top"/>
    </xf>
    <xf numFmtId="180" fontId="2" fillId="0" borderId="0" xfId="0" applyNumberFormat="1" applyFont="1" applyAlignment="1">
      <alignment vertical="top"/>
    </xf>
    <xf numFmtId="180" fontId="1" fillId="0" borderId="0" xfId="0" applyNumberFormat="1" applyFont="1" applyAlignment="1">
      <alignment/>
    </xf>
    <xf numFmtId="180" fontId="2" fillId="0" borderId="0" xfId="0" applyNumberFormat="1" applyFont="1" applyAlignment="1">
      <alignment/>
    </xf>
    <xf numFmtId="174" fontId="23" fillId="0" borderId="0" xfId="0" applyNumberFormat="1" applyFont="1" applyAlignment="1">
      <alignment horizontal="right"/>
    </xf>
    <xf numFmtId="180" fontId="2" fillId="0" borderId="0" xfId="0" applyNumberFormat="1" applyFont="1" applyBorder="1" applyAlignment="1">
      <alignment/>
    </xf>
    <xf numFmtId="174" fontId="2" fillId="0" borderId="0" xfId="0" applyNumberFormat="1" applyFont="1" applyAlignment="1">
      <alignment/>
    </xf>
    <xf numFmtId="49" fontId="2" fillId="0" borderId="1" xfId="0" applyNumberFormat="1" applyFont="1" applyBorder="1" applyAlignment="1">
      <alignment vertical="top"/>
    </xf>
    <xf numFmtId="180" fontId="2" fillId="0" borderId="1" xfId="0" applyNumberFormat="1" applyFont="1" applyBorder="1" applyAlignment="1">
      <alignment vertical="top"/>
    </xf>
    <xf numFmtId="180" fontId="2" fillId="0" borderId="1" xfId="0" applyNumberFormat="1" applyFont="1" applyBorder="1" applyAlignment="1">
      <alignment/>
    </xf>
    <xf numFmtId="174" fontId="23" fillId="0" borderId="1" xfId="0" applyNumberFormat="1" applyFont="1" applyBorder="1" applyAlignment="1">
      <alignment/>
    </xf>
    <xf numFmtId="49" fontId="2" fillId="0" borderId="3" xfId="0" applyNumberFormat="1" applyFont="1" applyBorder="1" applyAlignment="1">
      <alignment/>
    </xf>
    <xf numFmtId="180" fontId="2" fillId="0" borderId="3" xfId="0" applyNumberFormat="1" applyFont="1" applyBorder="1" applyAlignment="1">
      <alignment vertical="top"/>
    </xf>
    <xf numFmtId="0" fontId="2" fillId="0" borderId="3" xfId="20" applyFont="1" applyBorder="1">
      <alignment/>
      <protection/>
    </xf>
    <xf numFmtId="174" fontId="1" fillId="0" borderId="3" xfId="0" applyNumberFormat="1" applyFont="1" applyBorder="1" applyAlignment="1">
      <alignment/>
    </xf>
    <xf numFmtId="174" fontId="2" fillId="0" borderId="3" xfId="0" applyNumberFormat="1" applyFont="1" applyBorder="1" applyAlignment="1">
      <alignment/>
    </xf>
    <xf numFmtId="174" fontId="6" fillId="0" borderId="0" xfId="20" applyNumberFormat="1" applyFont="1">
      <alignment/>
      <protection/>
    </xf>
    <xf numFmtId="197" fontId="6" fillId="0" borderId="0" xfId="20" applyNumberFormat="1" applyFont="1">
      <alignment/>
      <protection/>
    </xf>
    <xf numFmtId="191" fontId="14" fillId="0" borderId="0" xfId="20" applyNumberFormat="1" applyFont="1">
      <alignment/>
      <protection/>
    </xf>
    <xf numFmtId="198" fontId="6" fillId="0" borderId="0" xfId="20" applyNumberFormat="1" applyFont="1">
      <alignment/>
      <protection/>
    </xf>
    <xf numFmtId="191" fontId="6" fillId="0" borderId="0" xfId="20" applyNumberFormat="1" applyFont="1">
      <alignment/>
      <protection/>
    </xf>
    <xf numFmtId="191" fontId="6" fillId="0" borderId="0" xfId="20" applyNumberFormat="1" applyFont="1" applyFill="1">
      <alignment/>
      <protection/>
    </xf>
    <xf numFmtId="0" fontId="14" fillId="0" borderId="2" xfId="20" applyFont="1" applyBorder="1">
      <alignment/>
      <protection/>
    </xf>
    <xf numFmtId="174" fontId="6" fillId="0" borderId="2" xfId="20" applyNumberFormat="1" applyFont="1" applyBorder="1">
      <alignment/>
      <protection/>
    </xf>
    <xf numFmtId="197" fontId="6" fillId="0" borderId="2" xfId="20" applyNumberFormat="1" applyFont="1" applyBorder="1">
      <alignment/>
      <protection/>
    </xf>
    <xf numFmtId="191" fontId="6" fillId="0" borderId="2" xfId="20" applyNumberFormat="1" applyFont="1" applyBorder="1">
      <alignment/>
      <protection/>
    </xf>
    <xf numFmtId="191" fontId="6" fillId="0" borderId="2" xfId="20" applyNumberFormat="1" applyFont="1" applyFill="1" applyBorder="1">
      <alignment/>
      <protection/>
    </xf>
    <xf numFmtId="174" fontId="6" fillId="0" borderId="0" xfId="20" applyNumberFormat="1" applyFont="1" applyBorder="1">
      <alignment/>
      <protection/>
    </xf>
    <xf numFmtId="197" fontId="6" fillId="0" borderId="0" xfId="20" applyNumberFormat="1" applyFont="1" applyBorder="1">
      <alignment/>
      <protection/>
    </xf>
    <xf numFmtId="191" fontId="14" fillId="0" borderId="0" xfId="20" applyNumberFormat="1" applyFont="1" applyFill="1" applyBorder="1">
      <alignment/>
      <protection/>
    </xf>
    <xf numFmtId="0" fontId="14" fillId="0" borderId="1" xfId="20" applyFont="1" applyBorder="1">
      <alignment/>
      <protection/>
    </xf>
    <xf numFmtId="174" fontId="14" fillId="0" borderId="1" xfId="20" applyNumberFormat="1" applyFont="1" applyBorder="1">
      <alignment/>
      <protection/>
    </xf>
    <xf numFmtId="197" fontId="14" fillId="0" borderId="1" xfId="20" applyNumberFormat="1" applyFont="1" applyBorder="1">
      <alignment/>
      <protection/>
    </xf>
    <xf numFmtId="191" fontId="6" fillId="0" borderId="1" xfId="20" applyNumberFormat="1" applyFont="1" applyBorder="1">
      <alignment/>
      <protection/>
    </xf>
    <xf numFmtId="191" fontId="6" fillId="0" borderId="1" xfId="20" applyNumberFormat="1" applyFont="1" applyFill="1" applyBorder="1">
      <alignment/>
      <protection/>
    </xf>
    <xf numFmtId="0" fontId="6" fillId="0" borderId="0" xfId="20" applyFont="1" applyBorder="1" applyAlignment="1">
      <alignment horizontal="right"/>
      <protection/>
    </xf>
    <xf numFmtId="0" fontId="6" fillId="0" borderId="0" xfId="20" applyFont="1" applyAlignment="1">
      <alignment horizontal="right"/>
      <protection/>
    </xf>
    <xf numFmtId="0" fontId="6" fillId="0" borderId="1" xfId="20" applyFont="1" applyBorder="1">
      <alignment/>
      <protection/>
    </xf>
    <xf numFmtId="0" fontId="6" fillId="0" borderId="1" xfId="20" applyFont="1" applyBorder="1" applyAlignment="1">
      <alignment horizontal="right"/>
      <protection/>
    </xf>
    <xf numFmtId="0" fontId="54" fillId="0" borderId="0" xfId="20" applyFont="1">
      <alignment/>
      <protection/>
    </xf>
    <xf numFmtId="174" fontId="14" fillId="0" borderId="0" xfId="20" applyNumberFormat="1" applyFont="1">
      <alignment/>
      <protection/>
    </xf>
    <xf numFmtId="174" fontId="6" fillId="0" borderId="0" xfId="20" applyNumberFormat="1" applyFont="1" applyFill="1">
      <alignment/>
      <protection/>
    </xf>
    <xf numFmtId="196" fontId="14" fillId="0" borderId="0" xfId="20" applyNumberFormat="1" applyFont="1">
      <alignment/>
      <protection/>
    </xf>
    <xf numFmtId="174" fontId="6" fillId="0" borderId="0" xfId="20" applyNumberFormat="1" applyFont="1" applyBorder="1" applyAlignment="1">
      <alignment horizontal="right"/>
      <protection/>
    </xf>
    <xf numFmtId="174" fontId="6" fillId="0" borderId="1" xfId="20" applyNumberFormat="1" applyFont="1" applyBorder="1" applyAlignment="1">
      <alignment horizontal="right"/>
      <protection/>
    </xf>
    <xf numFmtId="174" fontId="6" fillId="0" borderId="4" xfId="20" applyNumberFormat="1" applyFont="1" applyBorder="1">
      <alignment/>
      <protection/>
    </xf>
    <xf numFmtId="197" fontId="6" fillId="0" borderId="4" xfId="20" applyNumberFormat="1" applyFont="1" applyBorder="1">
      <alignment/>
      <protection/>
    </xf>
    <xf numFmtId="191" fontId="14" fillId="0" borderId="4" xfId="20" applyNumberFormat="1" applyFont="1" applyBorder="1">
      <alignment/>
      <protection/>
    </xf>
    <xf numFmtId="174" fontId="14" fillId="0" borderId="0" xfId="20" applyNumberFormat="1" applyFont="1" applyBorder="1">
      <alignment/>
      <protection/>
    </xf>
    <xf numFmtId="197" fontId="14" fillId="0" borderId="0" xfId="20" applyNumberFormat="1" applyFont="1" applyBorder="1">
      <alignment/>
      <protection/>
    </xf>
    <xf numFmtId="191" fontId="6" fillId="0" borderId="0" xfId="20" applyNumberFormat="1" applyFont="1" applyBorder="1">
      <alignment/>
      <protection/>
    </xf>
    <xf numFmtId="191" fontId="6" fillId="0" borderId="0" xfId="20" applyNumberFormat="1" applyFont="1" applyFill="1" applyBorder="1">
      <alignment/>
      <protection/>
    </xf>
    <xf numFmtId="0" fontId="14" fillId="0" borderId="0" xfId="20" applyFont="1" applyAlignment="1">
      <alignment horizontal="justify" wrapText="1"/>
      <protection/>
    </xf>
    <xf numFmtId="0" fontId="1" fillId="0" borderId="0" xfId="19" applyFont="1" applyFill="1" applyBorder="1" applyAlignment="1">
      <alignment vertical="center"/>
      <protection/>
    </xf>
    <xf numFmtId="174" fontId="1" fillId="0" borderId="4" xfId="19" applyNumberFormat="1" applyFont="1" applyFill="1" applyBorder="1" applyAlignment="1" applyProtection="1">
      <alignment vertical="center"/>
      <protection/>
    </xf>
    <xf numFmtId="174" fontId="2" fillId="0" borderId="4" xfId="19" applyNumberFormat="1" applyFont="1" applyFill="1" applyBorder="1" applyAlignment="1" applyProtection="1">
      <alignment vertical="center"/>
      <protection/>
    </xf>
    <xf numFmtId="0" fontId="14" fillId="0" borderId="0" xfId="0" applyFont="1" applyAlignment="1">
      <alignment/>
    </xf>
    <xf numFmtId="0" fontId="14" fillId="0" borderId="0" xfId="0" applyFont="1" applyAlignment="1">
      <alignment horizontal="centerContinuous"/>
    </xf>
    <xf numFmtId="37" fontId="14" fillId="0" borderId="0" xfId="21" applyNumberFormat="1" applyFont="1" applyFill="1">
      <alignment/>
      <protection/>
    </xf>
    <xf numFmtId="0" fontId="14" fillId="0" borderId="0" xfId="21" applyFont="1" applyFill="1">
      <alignment/>
      <protection/>
    </xf>
    <xf numFmtId="0" fontId="3" fillId="0" borderId="0" xfId="22" applyFont="1" applyFill="1" applyBorder="1" applyProtection="1">
      <alignment/>
      <protection/>
    </xf>
    <xf numFmtId="49" fontId="16" fillId="0" borderId="0" xfId="0" applyNumberFormat="1" applyFont="1" applyAlignment="1">
      <alignment vertical="center"/>
    </xf>
    <xf numFmtId="180" fontId="1" fillId="0" borderId="0" xfId="0" applyNumberFormat="1" applyFont="1" applyAlignment="1">
      <alignment vertical="center"/>
    </xf>
    <xf numFmtId="180" fontId="1" fillId="0" borderId="0" xfId="0" applyNumberFormat="1" applyFont="1" applyAlignment="1">
      <alignment horizontal="right" vertical="center"/>
    </xf>
    <xf numFmtId="184" fontId="1" fillId="0" borderId="0" xfId="0" applyNumberFormat="1" applyFont="1" applyAlignment="1">
      <alignment vertical="center"/>
    </xf>
    <xf numFmtId="49" fontId="16" fillId="0" borderId="0" xfId="0" applyNumberFormat="1" applyFont="1" applyBorder="1" applyAlignment="1">
      <alignment vertical="center"/>
    </xf>
    <xf numFmtId="180" fontId="1" fillId="0" borderId="1" xfId="0" applyNumberFormat="1" applyFont="1" applyBorder="1" applyAlignment="1">
      <alignment vertical="center"/>
    </xf>
    <xf numFmtId="180" fontId="2" fillId="0" borderId="0" xfId="0" applyNumberFormat="1" applyFont="1" applyAlignment="1">
      <alignment vertical="center"/>
    </xf>
    <xf numFmtId="180" fontId="2" fillId="0" borderId="0" xfId="0" applyNumberFormat="1" applyFont="1" applyAlignment="1">
      <alignment horizontal="right" vertical="center"/>
    </xf>
    <xf numFmtId="182" fontId="2" fillId="0" borderId="0" xfId="0" applyNumberFormat="1" applyFont="1" applyAlignment="1">
      <alignment vertical="center"/>
    </xf>
    <xf numFmtId="180" fontId="2" fillId="0" borderId="1" xfId="0" applyNumberFormat="1" applyFont="1" applyBorder="1" applyAlignment="1">
      <alignment vertical="center"/>
    </xf>
    <xf numFmtId="182" fontId="2" fillId="0" borderId="1" xfId="0" applyNumberFormat="1" applyFont="1" applyBorder="1" applyAlignment="1">
      <alignment vertical="center"/>
    </xf>
    <xf numFmtId="49" fontId="2" fillId="0" borderId="0" xfId="0" applyNumberFormat="1" applyFont="1" applyAlignment="1">
      <alignment horizontal="justify" wrapText="1"/>
    </xf>
    <xf numFmtId="184" fontId="14" fillId="0" borderId="0" xfId="23" applyNumberFormat="1" applyFont="1" applyFill="1" applyAlignment="1">
      <alignment horizontal="right" vertical="top"/>
    </xf>
    <xf numFmtId="184" fontId="14" fillId="0" borderId="1" xfId="23" applyNumberFormat="1" applyFont="1" applyFill="1" applyBorder="1" applyAlignment="1">
      <alignment horizontal="right" vertical="top"/>
    </xf>
    <xf numFmtId="15" fontId="2" fillId="0" borderId="0" xfId="20" applyNumberFormat="1" applyFont="1" applyAlignment="1">
      <alignment horizontal="right"/>
      <protection/>
    </xf>
    <xf numFmtId="184" fontId="2" fillId="0" borderId="0" xfId="20" applyNumberFormat="1" applyAlignment="1">
      <alignment/>
      <protection/>
    </xf>
    <xf numFmtId="184" fontId="2" fillId="0" borderId="0" xfId="20" applyNumberFormat="1">
      <alignment/>
      <protection/>
    </xf>
    <xf numFmtId="0" fontId="0" fillId="0" borderId="0" xfId="0" applyFont="1" applyAlignment="1">
      <alignment/>
    </xf>
    <xf numFmtId="180" fontId="0" fillId="0" borderId="0" xfId="0" applyNumberFormat="1" applyFont="1" applyAlignment="1">
      <alignment horizontal="right"/>
    </xf>
    <xf numFmtId="185" fontId="22" fillId="0" borderId="0" xfId="0" applyNumberFormat="1" applyFont="1" applyAlignment="1">
      <alignment horizontal="right" vertical="top"/>
    </xf>
    <xf numFmtId="49" fontId="6" fillId="0" borderId="0" xfId="0" applyNumberFormat="1" applyFont="1" applyBorder="1" applyAlignment="1">
      <alignment horizontal="right" wrapText="1"/>
    </xf>
    <xf numFmtId="0" fontId="14" fillId="0" borderId="0" xfId="0" applyFont="1" applyBorder="1" applyAlignment="1">
      <alignment horizontal="left"/>
    </xf>
    <xf numFmtId="49" fontId="6" fillId="0" borderId="1" xfId="0" applyNumberFormat="1" applyFont="1" applyBorder="1" applyAlignment="1">
      <alignment horizontal="right"/>
    </xf>
    <xf numFmtId="49" fontId="1" fillId="0" borderId="0" xfId="0" applyNumberFormat="1" applyFont="1" applyAlignment="1">
      <alignment/>
    </xf>
    <xf numFmtId="49" fontId="1" fillId="0" borderId="1" xfId="0" applyNumberFormat="1" applyFont="1" applyBorder="1" applyAlignment="1">
      <alignment vertical="top"/>
    </xf>
    <xf numFmtId="49" fontId="2" fillId="0" borderId="0" xfId="0" applyNumberFormat="1" applyFont="1" applyAlignment="1">
      <alignment vertical="center"/>
    </xf>
    <xf numFmtId="49" fontId="2" fillId="0" borderId="0" xfId="0" applyNumberFormat="1" applyFont="1" applyBorder="1" applyAlignment="1">
      <alignment vertical="center"/>
    </xf>
    <xf numFmtId="49" fontId="2" fillId="0" borderId="3" xfId="0" applyNumberFormat="1" applyFont="1" applyBorder="1" applyAlignment="1">
      <alignment vertical="center"/>
    </xf>
    <xf numFmtId="0" fontId="6" fillId="0" borderId="0" xfId="20" applyFont="1" applyBorder="1" applyAlignment="1">
      <alignment horizontal="center"/>
      <protection/>
    </xf>
    <xf numFmtId="174" fontId="23" fillId="0" borderId="0" xfId="0" applyNumberFormat="1" applyFont="1" applyBorder="1" applyAlignment="1">
      <alignment/>
    </xf>
    <xf numFmtId="186" fontId="1" fillId="0" borderId="2" xfId="20" applyNumberFormat="1" applyFont="1" applyBorder="1">
      <alignment/>
      <protection/>
    </xf>
    <xf numFmtId="0" fontId="2" fillId="0" borderId="1" xfId="20" applyFont="1" applyFill="1" applyBorder="1">
      <alignment/>
      <protection/>
    </xf>
    <xf numFmtId="186" fontId="1" fillId="0" borderId="1" xfId="20" applyNumberFormat="1" applyFont="1" applyBorder="1">
      <alignment/>
      <protection/>
    </xf>
    <xf numFmtId="180" fontId="16" fillId="0" borderId="0" xfId="0" applyNumberFormat="1" applyFont="1" applyBorder="1" applyAlignment="1">
      <alignment horizontal="center" wrapText="1"/>
    </xf>
    <xf numFmtId="0" fontId="0" fillId="0" borderId="0" xfId="0" applyFont="1" applyBorder="1" applyAlignment="1">
      <alignment horizontal="center" wrapText="1"/>
    </xf>
    <xf numFmtId="0" fontId="19" fillId="0" borderId="0" xfId="0" applyFont="1" applyBorder="1" applyAlignment="1">
      <alignment horizontal="right" wrapText="1"/>
    </xf>
    <xf numFmtId="180" fontId="19" fillId="0" borderId="0" xfId="0" applyNumberFormat="1" applyFont="1" applyFill="1" applyBorder="1" applyAlignment="1">
      <alignment horizontal="center" vertical="top"/>
    </xf>
    <xf numFmtId="186" fontId="1" fillId="0" borderId="1" xfId="20" applyNumberFormat="1" applyFont="1" applyBorder="1" applyAlignment="1" quotePrefix="1">
      <alignment horizontal="right" wrapText="1"/>
      <protection/>
    </xf>
    <xf numFmtId="186" fontId="1" fillId="0" borderId="1" xfId="20" applyNumberFormat="1" applyFont="1" applyBorder="1" applyAlignment="1">
      <alignment horizontal="right" wrapText="1"/>
      <protection/>
    </xf>
    <xf numFmtId="186" fontId="2" fillId="0" borderId="1" xfId="20" applyNumberFormat="1" applyFont="1" applyBorder="1" applyAlignment="1">
      <alignment horizontal="right" wrapText="1"/>
      <protection/>
    </xf>
    <xf numFmtId="174" fontId="2" fillId="0" borderId="0" xfId="0" applyNumberFormat="1" applyFont="1" applyAlignment="1">
      <alignment/>
    </xf>
    <xf numFmtId="174" fontId="2" fillId="0" borderId="1" xfId="0" applyNumberFormat="1" applyFont="1" applyBorder="1" applyAlignment="1">
      <alignment/>
    </xf>
    <xf numFmtId="49" fontId="16" fillId="0" borderId="0" xfId="0" applyNumberFormat="1" applyFont="1" applyFill="1" applyBorder="1" applyAlignment="1">
      <alignment vertical="top"/>
    </xf>
    <xf numFmtId="180" fontId="19" fillId="0" borderId="0" xfId="0" applyNumberFormat="1" applyFont="1" applyFill="1" applyBorder="1" applyAlignment="1">
      <alignment vertical="top"/>
    </xf>
    <xf numFmtId="182" fontId="19" fillId="0" borderId="0" xfId="0" applyNumberFormat="1" applyFont="1" applyFill="1" applyBorder="1" applyAlignment="1">
      <alignment vertical="top"/>
    </xf>
    <xf numFmtId="182" fontId="16" fillId="0" borderId="0" xfId="0" applyNumberFormat="1" applyFont="1" applyFill="1" applyBorder="1" applyAlignment="1">
      <alignment vertical="top"/>
    </xf>
    <xf numFmtId="49" fontId="16" fillId="0" borderId="0" xfId="0" applyNumberFormat="1" applyFont="1" applyBorder="1" applyAlignment="1">
      <alignment vertical="top" wrapText="1"/>
    </xf>
    <xf numFmtId="0" fontId="0" fillId="0" borderId="0" xfId="0" applyBorder="1" applyAlignment="1">
      <alignment wrapText="1"/>
    </xf>
    <xf numFmtId="0" fontId="16" fillId="0" borderId="0" xfId="0" applyFont="1" applyBorder="1" applyAlignment="1">
      <alignment wrapText="1"/>
    </xf>
    <xf numFmtId="180" fontId="2" fillId="0" borderId="3" xfId="0" applyNumberFormat="1" applyFont="1" applyBorder="1" applyAlignment="1">
      <alignment horizontal="right" vertical="center"/>
    </xf>
    <xf numFmtId="1" fontId="1" fillId="0" borderId="0" xfId="0" applyNumberFormat="1" applyFont="1" applyAlignment="1">
      <alignment vertical="center"/>
    </xf>
    <xf numFmtId="1" fontId="1" fillId="0" borderId="1" xfId="0" applyNumberFormat="1" applyFont="1" applyBorder="1" applyAlignment="1">
      <alignment vertical="center"/>
    </xf>
    <xf numFmtId="174" fontId="1" fillId="0" borderId="0" xfId="0" applyNumberFormat="1" applyFont="1" applyAlignment="1">
      <alignment/>
    </xf>
    <xf numFmtId="174" fontId="1" fillId="0" borderId="1" xfId="0" applyNumberFormat="1" applyFont="1" applyBorder="1" applyAlignment="1">
      <alignment/>
    </xf>
    <xf numFmtId="0" fontId="1" fillId="0" borderId="0" xfId="0" applyNumberFormat="1" applyFont="1" applyFill="1" applyBorder="1" applyAlignment="1">
      <alignment horizontal="right" wrapText="1"/>
    </xf>
    <xf numFmtId="49" fontId="2" fillId="0" borderId="1" xfId="0" applyNumberFormat="1" applyFont="1" applyBorder="1" applyAlignment="1">
      <alignment vertical="top" wrapText="1"/>
    </xf>
    <xf numFmtId="0" fontId="2" fillId="0" borderId="0" xfId="0" applyFont="1" applyAlignment="1">
      <alignment vertical="center" wrapText="1"/>
    </xf>
    <xf numFmtId="0" fontId="1" fillId="0" borderId="0" xfId="0" applyFont="1" applyAlignment="1">
      <alignment vertical="center" wrapText="1"/>
    </xf>
    <xf numFmtId="0" fontId="2" fillId="0" borderId="0" xfId="0" applyFont="1" applyAlignment="1">
      <alignment horizontal="right" vertical="center" wrapText="1"/>
    </xf>
    <xf numFmtId="49" fontId="2" fillId="0" borderId="1" xfId="0" applyNumberFormat="1" applyFont="1" applyBorder="1" applyAlignment="1">
      <alignment vertical="center"/>
    </xf>
    <xf numFmtId="0" fontId="2" fillId="0" borderId="1" xfId="0" applyFont="1" applyBorder="1" applyAlignment="1">
      <alignment vertical="center" wrapText="1"/>
    </xf>
    <xf numFmtId="0" fontId="1" fillId="0" borderId="1" xfId="0" applyFont="1" applyBorder="1" applyAlignment="1">
      <alignment vertical="center" wrapText="1"/>
    </xf>
    <xf numFmtId="49" fontId="2" fillId="0" borderId="1" xfId="0" applyNumberFormat="1" applyFont="1" applyBorder="1" applyAlignment="1">
      <alignment vertical="center" wrapText="1"/>
    </xf>
    <xf numFmtId="0" fontId="1" fillId="0" borderId="1" xfId="0" applyFont="1" applyBorder="1" applyAlignment="1">
      <alignment horizontal="right" vertical="center" wrapText="1"/>
    </xf>
    <xf numFmtId="0" fontId="2" fillId="0" borderId="1" xfId="0" applyFont="1" applyBorder="1" applyAlignment="1">
      <alignment horizontal="right" vertical="center" wrapText="1"/>
    </xf>
    <xf numFmtId="0" fontId="38" fillId="0" borderId="0" xfId="0" applyFont="1" applyAlignment="1">
      <alignment/>
    </xf>
    <xf numFmtId="0" fontId="2" fillId="0" borderId="0" xfId="20" applyFont="1" applyAlignment="1">
      <alignment wrapText="1"/>
      <protection/>
    </xf>
    <xf numFmtId="205" fontId="26" fillId="4" borderId="0" xfId="0" applyNumberFormat="1" applyFont="1" applyFill="1" applyBorder="1" applyAlignment="1">
      <alignment horizontal="right" vertical="center"/>
    </xf>
    <xf numFmtId="205" fontId="26" fillId="3" borderId="19" xfId="0" applyNumberFormat="1" applyFont="1" applyFill="1" applyBorder="1" applyAlignment="1">
      <alignment horizontal="right" vertical="center"/>
    </xf>
    <xf numFmtId="205" fontId="26" fillId="3" borderId="0" xfId="0" applyNumberFormat="1" applyFont="1" applyFill="1" applyBorder="1" applyAlignment="1">
      <alignment horizontal="right" vertical="center"/>
    </xf>
    <xf numFmtId="205" fontId="44" fillId="5" borderId="0" xfId="0" applyNumberFormat="1" applyFont="1" applyFill="1" applyBorder="1" applyAlignment="1">
      <alignment horizontal="left" vertical="center"/>
    </xf>
    <xf numFmtId="205" fontId="26" fillId="3" borderId="0" xfId="23" applyNumberFormat="1" applyFont="1" applyFill="1" applyBorder="1" applyAlignment="1">
      <alignment horizontal="right" vertical="center"/>
    </xf>
    <xf numFmtId="0" fontId="26" fillId="4" borderId="20" xfId="0" applyNumberFormat="1" applyFont="1" applyFill="1" applyBorder="1" applyAlignment="1">
      <alignment horizontal="left" vertical="top"/>
    </xf>
    <xf numFmtId="203" fontId="26" fillId="4" borderId="0" xfId="0" applyNumberFormat="1" applyFont="1" applyFill="1" applyBorder="1" applyAlignment="1">
      <alignment horizontal="right" vertical="top"/>
    </xf>
    <xf numFmtId="203" fontId="36" fillId="4" borderId="20" xfId="0" applyNumberFormat="1" applyFont="1" applyFill="1" applyBorder="1" applyAlignment="1">
      <alignment horizontal="right" vertical="top"/>
    </xf>
    <xf numFmtId="0" fontId="26" fillId="4" borderId="21" xfId="0" applyNumberFormat="1" applyFont="1" applyFill="1" applyBorder="1" applyAlignment="1">
      <alignment horizontal="center" vertical="top"/>
    </xf>
    <xf numFmtId="205" fontId="26" fillId="3" borderId="23" xfId="0" applyNumberFormat="1" applyFont="1" applyFill="1" applyBorder="1" applyAlignment="1">
      <alignment horizontal="right" vertical="center"/>
    </xf>
    <xf numFmtId="205" fontId="26" fillId="3" borderId="1" xfId="0" applyNumberFormat="1" applyFont="1" applyFill="1" applyBorder="1" applyAlignment="1">
      <alignment horizontal="right" vertical="center"/>
    </xf>
    <xf numFmtId="205" fontId="44" fillId="3" borderId="19" xfId="0" applyNumberFormat="1" applyFont="1" applyFill="1" applyBorder="1" applyAlignment="1">
      <alignment horizontal="left" vertical="center"/>
    </xf>
    <xf numFmtId="205" fontId="45" fillId="3" borderId="0" xfId="0" applyNumberFormat="1" applyFont="1" applyFill="1" applyBorder="1" applyAlignment="1">
      <alignment horizontal="center" vertical="center"/>
    </xf>
    <xf numFmtId="205" fontId="26" fillId="3" borderId="0" xfId="0" applyNumberFormat="1" applyFont="1" applyFill="1" applyBorder="1" applyAlignment="1">
      <alignment horizontal="center" vertical="center"/>
    </xf>
    <xf numFmtId="0" fontId="26" fillId="4" borderId="0" xfId="0" applyNumberFormat="1" applyFont="1" applyFill="1" applyBorder="1" applyAlignment="1">
      <alignment horizontal="center" vertical="center"/>
    </xf>
    <xf numFmtId="205" fontId="26" fillId="4" borderId="0" xfId="0" applyNumberFormat="1" applyFont="1" applyFill="1" applyBorder="1" applyAlignment="1">
      <alignment horizontal="center" vertical="center"/>
    </xf>
    <xf numFmtId="205" fontId="26" fillId="3" borderId="0" xfId="0" applyNumberFormat="1" applyFont="1" applyFill="1" applyBorder="1" applyAlignment="1">
      <alignment horizontal="left" vertical="center"/>
    </xf>
    <xf numFmtId="205" fontId="26" fillId="6" borderId="0" xfId="0" applyNumberFormat="1" applyFont="1" applyFill="1" applyBorder="1" applyAlignment="1">
      <alignment horizontal="right" vertical="center"/>
    </xf>
    <xf numFmtId="203" fontId="36" fillId="7" borderId="25" xfId="0" applyNumberFormat="1" applyFont="1" applyFill="1" applyBorder="1" applyAlignment="1">
      <alignment horizontal="right" vertical="center"/>
    </xf>
    <xf numFmtId="206" fontId="26" fillId="3" borderId="0" xfId="0" applyNumberFormat="1" applyFont="1" applyFill="1" applyBorder="1" applyAlignment="1">
      <alignment horizontal="right" vertical="center"/>
    </xf>
    <xf numFmtId="203" fontId="36" fillId="4" borderId="0" xfId="0" applyNumberFormat="1" applyFont="1" applyFill="1" applyBorder="1" applyAlignment="1">
      <alignment vertical="center"/>
    </xf>
    <xf numFmtId="203" fontId="36" fillId="4" borderId="23" xfId="0" applyNumberFormat="1" applyFont="1" applyFill="1" applyBorder="1" applyAlignment="1">
      <alignment vertical="center"/>
    </xf>
    <xf numFmtId="205" fontId="26" fillId="3" borderId="2" xfId="23" applyNumberFormat="1" applyFont="1" applyFill="1" applyBorder="1" applyAlignment="1">
      <alignment horizontal="right" vertical="center"/>
    </xf>
    <xf numFmtId="205" fontId="26" fillId="3" borderId="4" xfId="23" applyNumberFormat="1" applyFont="1" applyFill="1" applyBorder="1" applyAlignment="1">
      <alignment horizontal="right" vertical="center"/>
    </xf>
    <xf numFmtId="206" fontId="26" fillId="4" borderId="0" xfId="0" applyNumberFormat="1" applyFont="1" applyFill="1" applyBorder="1" applyAlignment="1">
      <alignment horizontal="right" vertical="center"/>
    </xf>
    <xf numFmtId="205" fontId="26" fillId="3" borderId="24" xfId="0" applyNumberFormat="1" applyFont="1" applyFill="1" applyBorder="1" applyAlignment="1">
      <alignment horizontal="center" vertical="center"/>
    </xf>
    <xf numFmtId="205" fontId="26" fillId="3" borderId="27" xfId="0" applyNumberFormat="1" applyFont="1" applyFill="1" applyBorder="1" applyAlignment="1">
      <alignment horizontal="center" vertical="center"/>
    </xf>
    <xf numFmtId="205" fontId="26" fillId="3" borderId="21" xfId="0" applyNumberFormat="1" applyFont="1" applyFill="1" applyBorder="1" applyAlignment="1">
      <alignment horizontal="center" vertical="center"/>
    </xf>
    <xf numFmtId="205" fontId="40" fillId="5" borderId="21" xfId="0" applyNumberFormat="1" applyFont="1" applyFill="1" applyBorder="1" applyAlignment="1">
      <alignment horizontal="left" vertical="center"/>
    </xf>
    <xf numFmtId="203" fontId="26" fillId="4" borderId="23" xfId="0" applyNumberFormat="1" applyFont="1" applyFill="1" applyBorder="1" applyAlignment="1">
      <alignment horizontal="right" vertical="top"/>
    </xf>
    <xf numFmtId="205" fontId="26" fillId="3" borderId="4" xfId="0" applyNumberFormat="1" applyFont="1" applyFill="1" applyBorder="1" applyAlignment="1">
      <alignment horizontal="right" vertical="center"/>
    </xf>
    <xf numFmtId="205" fontId="26" fillId="3" borderId="27" xfId="0" applyNumberFormat="1" applyFont="1" applyFill="1" applyBorder="1" applyAlignment="1">
      <alignment horizontal="right" vertical="center"/>
    </xf>
    <xf numFmtId="205" fontId="26" fillId="3" borderId="24" xfId="0" applyNumberFormat="1" applyFont="1" applyFill="1" applyBorder="1" applyAlignment="1">
      <alignment horizontal="right" vertical="center"/>
    </xf>
    <xf numFmtId="205" fontId="41" fillId="3" borderId="21" xfId="0" applyNumberFormat="1" applyFont="1" applyFill="1" applyBorder="1" applyAlignment="1">
      <alignment horizontal="center" vertical="center"/>
    </xf>
    <xf numFmtId="205" fontId="26" fillId="3" borderId="28" xfId="0" applyNumberFormat="1" applyFont="1" applyFill="1" applyBorder="1" applyAlignment="1">
      <alignment horizontal="right" vertical="center"/>
    </xf>
    <xf numFmtId="205" fontId="36" fillId="3" borderId="21" xfId="0" applyNumberFormat="1" applyFont="1" applyFill="1" applyBorder="1" applyAlignment="1">
      <alignment horizontal="left" vertical="center"/>
    </xf>
    <xf numFmtId="180" fontId="36" fillId="4" borderId="0" xfId="0" applyNumberFormat="1" applyFont="1" applyFill="1" applyBorder="1" applyAlignment="1">
      <alignment horizontal="right" vertical="center"/>
    </xf>
    <xf numFmtId="180" fontId="26" fillId="4" borderId="0" xfId="0" applyNumberFormat="1" applyFont="1" applyFill="1" applyBorder="1" applyAlignment="1">
      <alignment horizontal="right" vertical="center"/>
    </xf>
    <xf numFmtId="180" fontId="26" fillId="4" borderId="0" xfId="0" applyNumberFormat="1" applyFont="1" applyFill="1" applyBorder="1" applyAlignment="1">
      <alignment horizontal="left" vertical="center"/>
    </xf>
    <xf numFmtId="180" fontId="26" fillId="4" borderId="0" xfId="0" applyNumberFormat="1" applyFont="1" applyFill="1" applyBorder="1" applyAlignment="1">
      <alignment horizontal="center" vertical="center"/>
    </xf>
    <xf numFmtId="180" fontId="38" fillId="0" borderId="0" xfId="0" applyNumberFormat="1" applyBorder="1" applyAlignment="1">
      <alignment/>
    </xf>
    <xf numFmtId="0" fontId="1" fillId="0" borderId="0" xfId="20" applyFont="1" applyBorder="1" applyAlignment="1">
      <alignment horizontal="right" vertical="top" wrapText="1"/>
      <protection/>
    </xf>
    <xf numFmtId="174" fontId="2" fillId="0" borderId="4" xfId="20" applyNumberFormat="1" applyBorder="1">
      <alignment/>
      <protection/>
    </xf>
    <xf numFmtId="174" fontId="2" fillId="0" borderId="4" xfId="20" applyNumberFormat="1" applyFont="1" applyBorder="1">
      <alignment/>
      <protection/>
    </xf>
    <xf numFmtId="0" fontId="0" fillId="0" borderId="8" xfId="0" applyFill="1" applyBorder="1" applyAlignment="1">
      <alignment/>
    </xf>
    <xf numFmtId="174" fontId="1" fillId="0" borderId="0" xfId="20" applyNumberFormat="1" applyFont="1" applyFill="1" applyBorder="1" applyAlignment="1">
      <alignment horizontal="right"/>
      <protection/>
    </xf>
    <xf numFmtId="0" fontId="1" fillId="0" borderId="1" xfId="0" applyFont="1" applyBorder="1" applyAlignment="1">
      <alignment horizontal="right" vertical="center"/>
    </xf>
    <xf numFmtId="0" fontId="7" fillId="0" borderId="0" xfId="0" applyFont="1" applyAlignment="1">
      <alignment horizontal="left"/>
    </xf>
    <xf numFmtId="0" fontId="0" fillId="0" borderId="0" xfId="0" applyAlignment="1">
      <alignment vertical="center"/>
    </xf>
    <xf numFmtId="0" fontId="1" fillId="0" borderId="0" xfId="0" applyFont="1" applyBorder="1" applyAlignment="1">
      <alignment horizontal="right" wrapText="1"/>
    </xf>
    <xf numFmtId="180" fontId="1" fillId="0" borderId="0" xfId="0" applyNumberFormat="1" applyFont="1" applyBorder="1" applyAlignment="1" quotePrefix="1">
      <alignment horizontal="right" wrapText="1"/>
    </xf>
    <xf numFmtId="180" fontId="2" fillId="0" borderId="0" xfId="0" applyNumberFormat="1" applyFont="1" applyFill="1" applyBorder="1" applyAlignment="1">
      <alignment horizontal="center" vertical="top"/>
    </xf>
    <xf numFmtId="0" fontId="48" fillId="0" borderId="0" xfId="0" applyFont="1" applyAlignment="1">
      <alignment vertical="top"/>
    </xf>
    <xf numFmtId="0" fontId="48" fillId="0" borderId="0" xfId="0" applyFont="1" applyAlignment="1">
      <alignment vertical="center"/>
    </xf>
    <xf numFmtId="0" fontId="48" fillId="0" borderId="0" xfId="0" applyFont="1" applyAlignment="1" quotePrefix="1">
      <alignment vertical="top"/>
    </xf>
    <xf numFmtId="0" fontId="2" fillId="0" borderId="0" xfId="20" applyFont="1" applyAlignment="1">
      <alignment vertical="top" wrapText="1"/>
      <protection/>
    </xf>
    <xf numFmtId="0" fontId="0" fillId="0" borderId="0" xfId="0" applyAlignment="1">
      <alignment vertical="top" wrapText="1"/>
    </xf>
    <xf numFmtId="0" fontId="26" fillId="4" borderId="0" xfId="0" applyNumberFormat="1" applyFont="1" applyFill="1" applyBorder="1" applyAlignment="1">
      <alignment horizontal="left" vertical="top" wrapText="1"/>
    </xf>
    <xf numFmtId="203" fontId="36" fillId="4" borderId="0" xfId="0" applyNumberFormat="1" applyFont="1" applyFill="1" applyBorder="1" applyAlignment="1">
      <alignment horizontal="right" vertical="top"/>
    </xf>
    <xf numFmtId="205" fontId="26" fillId="4" borderId="0" xfId="0" applyNumberFormat="1" applyFont="1" applyFill="1" applyBorder="1" applyAlignment="1">
      <alignment horizontal="right" vertical="top"/>
    </xf>
    <xf numFmtId="0" fontId="26" fillId="4" borderId="0" xfId="0" applyNumberFormat="1" applyFont="1" applyFill="1" applyBorder="1" applyAlignment="1">
      <alignment horizontal="center" vertical="top"/>
    </xf>
    <xf numFmtId="205" fontId="26" fillId="4" borderId="4" xfId="0" applyNumberFormat="1" applyFont="1" applyFill="1" applyBorder="1" applyAlignment="1">
      <alignment horizontal="right" vertical="center"/>
    </xf>
    <xf numFmtId="206" fontId="26" fillId="3" borderId="19" xfId="0" applyNumberFormat="1" applyFont="1" applyFill="1" applyBorder="1" applyAlignment="1">
      <alignment horizontal="right" vertical="center"/>
    </xf>
    <xf numFmtId="0" fontId="52" fillId="5" borderId="0" xfId="0" applyNumberFormat="1" applyFont="1" applyFill="1" applyBorder="1" applyAlignment="1">
      <alignment horizontal="left" vertical="center"/>
    </xf>
    <xf numFmtId="205" fontId="52" fillId="5" borderId="0" xfId="0" applyNumberFormat="1" applyFont="1" applyFill="1" applyBorder="1" applyAlignment="1">
      <alignment horizontal="left" vertical="center"/>
    </xf>
    <xf numFmtId="0" fontId="52" fillId="5" borderId="20" xfId="0" applyNumberFormat="1" applyFont="1" applyFill="1" applyBorder="1" applyAlignment="1">
      <alignment horizontal="left" vertical="center"/>
    </xf>
    <xf numFmtId="203" fontId="26" fillId="3" borderId="25" xfId="0" applyNumberFormat="1" applyFont="1" applyFill="1" applyBorder="1" applyAlignment="1">
      <alignment horizontal="right" vertical="center"/>
    </xf>
    <xf numFmtId="0" fontId="57" fillId="5" borderId="0" xfId="0" applyNumberFormat="1" applyFont="1" applyFill="1" applyBorder="1" applyAlignment="1">
      <alignment horizontal="left" vertical="center"/>
    </xf>
    <xf numFmtId="205" fontId="57" fillId="5" borderId="0" xfId="0" applyNumberFormat="1" applyFont="1" applyFill="1" applyBorder="1" applyAlignment="1">
      <alignment horizontal="left" vertical="center"/>
    </xf>
    <xf numFmtId="203" fontId="26" fillId="4" borderId="0" xfId="0" applyNumberFormat="1" applyFont="1" applyFill="1" applyBorder="1" applyAlignment="1">
      <alignment horizontal="right" vertical="top"/>
    </xf>
    <xf numFmtId="205" fontId="26" fillId="4" borderId="0" xfId="0" applyNumberFormat="1" applyFont="1" applyFill="1" applyBorder="1" applyAlignment="1">
      <alignment horizontal="right" vertical="top"/>
    </xf>
    <xf numFmtId="203" fontId="36" fillId="4" borderId="0" xfId="0" applyNumberFormat="1" applyFont="1" applyFill="1" applyBorder="1" applyAlignment="1">
      <alignment vertical="top"/>
    </xf>
    <xf numFmtId="205" fontId="26" fillId="3" borderId="23" xfId="0" applyNumberFormat="1" applyFont="1" applyFill="1" applyBorder="1" applyAlignment="1">
      <alignment horizontal="right" vertical="center"/>
    </xf>
    <xf numFmtId="0" fontId="52" fillId="3" borderId="19" xfId="0" applyNumberFormat="1" applyFont="1" applyFill="1" applyBorder="1" applyAlignment="1">
      <alignment horizontal="left" vertical="center"/>
    </xf>
    <xf numFmtId="0" fontId="57" fillId="3" borderId="19" xfId="0" applyNumberFormat="1" applyFont="1" applyFill="1" applyBorder="1" applyAlignment="1">
      <alignment horizontal="left" vertical="center"/>
    </xf>
    <xf numFmtId="205" fontId="57" fillId="3" borderId="19" xfId="0" applyNumberFormat="1" applyFont="1" applyFill="1" applyBorder="1" applyAlignment="1">
      <alignment horizontal="left" vertical="center"/>
    </xf>
    <xf numFmtId="0" fontId="52" fillId="3" borderId="18" xfId="0" applyNumberFormat="1" applyFont="1" applyFill="1" applyBorder="1" applyAlignment="1">
      <alignment horizontal="left" vertical="center"/>
    </xf>
    <xf numFmtId="205" fontId="26" fillId="3" borderId="0" xfId="0" applyNumberFormat="1" applyFont="1" applyFill="1" applyBorder="1" applyAlignment="1">
      <alignment horizontal="center" vertical="center"/>
    </xf>
    <xf numFmtId="0" fontId="0" fillId="0" borderId="0" xfId="0" applyAlignment="1">
      <alignment horizontal="right" wrapText="1"/>
    </xf>
    <xf numFmtId="0" fontId="5" fillId="0" borderId="0" xfId="20" applyFont="1" applyFill="1" applyAlignment="1">
      <alignment horizontal="left" wrapText="1"/>
      <protection/>
    </xf>
    <xf numFmtId="0" fontId="5" fillId="0" borderId="0" xfId="20" applyFont="1" applyAlignment="1">
      <alignment horizontal="left" wrapText="1"/>
      <protection/>
    </xf>
    <xf numFmtId="0" fontId="2" fillId="0" borderId="0" xfId="20" applyFont="1" applyFill="1" applyBorder="1" applyAlignment="1">
      <alignment horizontal="justify"/>
      <protection/>
    </xf>
    <xf numFmtId="0" fontId="0" fillId="0" borderId="0" xfId="0" applyAlignment="1">
      <alignment horizontal="justify"/>
    </xf>
    <xf numFmtId="205" fontId="26" fillId="3" borderId="2" xfId="23" applyNumberFormat="1" applyFont="1" applyFill="1" applyBorder="1" applyAlignment="1">
      <alignment horizontal="right" vertical="center"/>
    </xf>
    <xf numFmtId="0" fontId="41" fillId="7" borderId="18" xfId="0" applyNumberFormat="1" applyFont="1" applyFill="1" applyBorder="1" applyAlignment="1">
      <alignment horizontal="left" vertical="center"/>
    </xf>
    <xf numFmtId="0" fontId="41" fillId="7" borderId="19" xfId="0" applyNumberFormat="1" applyFont="1" applyFill="1" applyBorder="1" applyAlignment="1">
      <alignment horizontal="left" vertical="center"/>
    </xf>
    <xf numFmtId="0" fontId="41" fillId="7" borderId="18" xfId="0" applyNumberFormat="1" applyFont="1" applyFill="1" applyBorder="1" applyAlignment="1">
      <alignment horizontal="right" vertical="center"/>
    </xf>
    <xf numFmtId="0" fontId="45" fillId="7" borderId="24" xfId="0" applyNumberFormat="1" applyFont="1" applyFill="1" applyBorder="1" applyAlignment="1">
      <alignment horizontal="right" vertical="center"/>
    </xf>
    <xf numFmtId="0" fontId="45" fillId="7" borderId="19" xfId="0" applyNumberFormat="1" applyFont="1" applyFill="1" applyBorder="1" applyAlignment="1">
      <alignment horizontal="right" vertical="center"/>
    </xf>
    <xf numFmtId="0" fontId="41" fillId="7" borderId="19" xfId="0" applyNumberFormat="1" applyFont="1" applyFill="1" applyBorder="1" applyAlignment="1">
      <alignment horizontal="right" vertical="center"/>
    </xf>
    <xf numFmtId="0" fontId="41" fillId="7" borderId="24" xfId="0" applyNumberFormat="1" applyFont="1" applyFill="1" applyBorder="1" applyAlignment="1">
      <alignment horizontal="right" vertical="center"/>
    </xf>
    <xf numFmtId="0" fontId="41" fillId="7" borderId="20" xfId="0" applyNumberFormat="1" applyFont="1" applyFill="1" applyBorder="1" applyAlignment="1">
      <alignment horizontal="left" vertical="center"/>
    </xf>
    <xf numFmtId="0" fontId="41" fillId="7" borderId="0" xfId="0" applyNumberFormat="1" applyFont="1" applyFill="1" applyBorder="1" applyAlignment="1">
      <alignment horizontal="left" vertical="center"/>
    </xf>
    <xf numFmtId="0" fontId="41" fillId="7" borderId="20" xfId="0" applyNumberFormat="1" applyFont="1" applyFill="1" applyBorder="1" applyAlignment="1">
      <alignment horizontal="right" vertical="center"/>
    </xf>
    <xf numFmtId="0" fontId="45" fillId="7" borderId="21" xfId="0" applyNumberFormat="1" applyFont="1" applyFill="1" applyBorder="1" applyAlignment="1">
      <alignment horizontal="right" vertical="center"/>
    </xf>
    <xf numFmtId="0" fontId="45" fillId="7" borderId="0" xfId="0" applyNumberFormat="1" applyFont="1" applyFill="1" applyBorder="1" applyAlignment="1">
      <alignment horizontal="right" vertical="center"/>
    </xf>
    <xf numFmtId="0" fontId="41" fillId="7" borderId="0" xfId="0" applyNumberFormat="1" applyFont="1" applyFill="1" applyBorder="1" applyAlignment="1">
      <alignment horizontal="right" vertical="center"/>
    </xf>
    <xf numFmtId="0" fontId="41" fillId="7" borderId="21" xfId="0" applyNumberFormat="1" applyFont="1" applyFill="1" applyBorder="1" applyAlignment="1">
      <alignment horizontal="right" vertical="center"/>
    </xf>
    <xf numFmtId="0" fontId="20" fillId="7" borderId="20" xfId="0" applyNumberFormat="1" applyFont="1" applyFill="1" applyBorder="1" applyAlignment="1">
      <alignment horizontal="left" vertical="center"/>
    </xf>
    <xf numFmtId="0" fontId="36" fillId="7" borderId="20" xfId="0" applyNumberFormat="1" applyFont="1" applyFill="1" applyBorder="1" applyAlignment="1">
      <alignment horizontal="left" vertical="center"/>
    </xf>
    <xf numFmtId="0" fontId="26" fillId="7" borderId="21" xfId="0" applyNumberFormat="1" applyFont="1" applyFill="1" applyBorder="1" applyAlignment="1">
      <alignment horizontal="left" vertical="center"/>
    </xf>
    <xf numFmtId="0" fontId="26" fillId="7" borderId="0" xfId="0" applyNumberFormat="1" applyFont="1" applyFill="1" applyBorder="1" applyAlignment="1">
      <alignment horizontal="left" vertical="center"/>
    </xf>
    <xf numFmtId="0" fontId="36" fillId="7" borderId="0" xfId="0" applyNumberFormat="1" applyFont="1" applyFill="1" applyBorder="1" applyAlignment="1">
      <alignment horizontal="left" vertical="center"/>
    </xf>
    <xf numFmtId="0" fontId="36" fillId="7" borderId="21" xfId="0" applyNumberFormat="1" applyFont="1" applyFill="1" applyBorder="1" applyAlignment="1">
      <alignment horizontal="left" vertical="center"/>
    </xf>
    <xf numFmtId="0" fontId="45" fillId="6" borderId="20" xfId="0" applyNumberFormat="1" applyFont="1" applyFill="1" applyBorder="1" applyAlignment="1">
      <alignment horizontal="center" vertical="center"/>
    </xf>
    <xf numFmtId="0" fontId="45" fillId="6" borderId="0" xfId="0" applyNumberFormat="1" applyFont="1" applyFill="1" applyBorder="1" applyAlignment="1">
      <alignment horizontal="center" vertical="center"/>
    </xf>
    <xf numFmtId="0" fontId="45" fillId="6" borderId="0" xfId="0" applyNumberFormat="1" applyFont="1" applyFill="1" applyBorder="1" applyAlignment="1">
      <alignment horizontal="left" vertical="center"/>
    </xf>
    <xf numFmtId="203" fontId="36" fillId="6" borderId="20" xfId="0" applyNumberFormat="1" applyFont="1" applyFill="1" applyBorder="1" applyAlignment="1">
      <alignment horizontal="right" vertical="center"/>
    </xf>
    <xf numFmtId="0" fontId="26" fillId="6" borderId="21" xfId="0" applyNumberFormat="1" applyFont="1" applyFill="1" applyBorder="1" applyAlignment="1">
      <alignment horizontal="center" vertical="center"/>
    </xf>
    <xf numFmtId="203" fontId="26" fillId="6" borderId="0" xfId="0" applyNumberFormat="1" applyFont="1" applyFill="1" applyBorder="1" applyAlignment="1">
      <alignment horizontal="right" vertical="center"/>
    </xf>
    <xf numFmtId="203" fontId="36" fillId="6" borderId="0" xfId="0" applyNumberFormat="1" applyFont="1" applyFill="1" applyBorder="1" applyAlignment="1">
      <alignment horizontal="right" vertical="center"/>
    </xf>
    <xf numFmtId="0" fontId="36" fillId="6" borderId="0" xfId="0" applyNumberFormat="1" applyFont="1" applyFill="1" applyBorder="1" applyAlignment="1">
      <alignment horizontal="center" vertical="center"/>
    </xf>
    <xf numFmtId="207" fontId="36" fillId="6" borderId="20" xfId="0" applyNumberFormat="1" applyFont="1" applyFill="1" applyBorder="1" applyAlignment="1">
      <alignment horizontal="right" vertical="center"/>
    </xf>
    <xf numFmtId="0" fontId="36" fillId="6" borderId="21" xfId="0" applyNumberFormat="1" applyFont="1" applyFill="1" applyBorder="1" applyAlignment="1">
      <alignment horizontal="center" vertical="center"/>
    </xf>
    <xf numFmtId="0" fontId="41" fillId="6" borderId="20" xfId="0" applyNumberFormat="1" applyFont="1" applyFill="1" applyBorder="1" applyAlignment="1">
      <alignment horizontal="center" vertical="center"/>
    </xf>
    <xf numFmtId="0" fontId="41" fillId="6" borderId="0" xfId="0" applyNumberFormat="1" applyFont="1" applyFill="1" applyBorder="1" applyAlignment="1">
      <alignment horizontal="center" vertical="center"/>
    </xf>
    <xf numFmtId="0" fontId="41" fillId="6" borderId="0" xfId="0" applyNumberFormat="1" applyFont="1" applyFill="1" applyBorder="1" applyAlignment="1">
      <alignment horizontal="left" vertical="center"/>
    </xf>
    <xf numFmtId="203" fontId="36" fillId="6" borderId="26" xfId="0" applyNumberFormat="1" applyFont="1" applyFill="1" applyBorder="1" applyAlignment="1">
      <alignment horizontal="right" vertical="center"/>
    </xf>
    <xf numFmtId="0" fontId="26" fillId="6" borderId="27" xfId="0" applyNumberFormat="1" applyFont="1" applyFill="1" applyBorder="1" applyAlignment="1">
      <alignment horizontal="center" vertical="center"/>
    </xf>
    <xf numFmtId="203" fontId="26" fillId="6" borderId="25" xfId="0" applyNumberFormat="1" applyFont="1" applyFill="1" applyBorder="1" applyAlignment="1">
      <alignment horizontal="right" vertical="center"/>
    </xf>
    <xf numFmtId="203" fontId="36" fillId="6" borderId="25" xfId="0" applyNumberFormat="1" applyFont="1" applyFill="1" applyBorder="1" applyAlignment="1">
      <alignment horizontal="right" vertical="center"/>
    </xf>
    <xf numFmtId="0" fontId="36" fillId="6" borderId="25" xfId="0" applyNumberFormat="1" applyFont="1" applyFill="1" applyBorder="1" applyAlignment="1">
      <alignment horizontal="center" vertical="center"/>
    </xf>
    <xf numFmtId="207" fontId="36" fillId="6" borderId="26" xfId="0" applyNumberFormat="1" applyFont="1" applyFill="1" applyBorder="1" applyAlignment="1">
      <alignment horizontal="right" vertical="center"/>
    </xf>
    <xf numFmtId="0" fontId="36" fillId="6" borderId="27" xfId="0" applyNumberFormat="1" applyFont="1" applyFill="1" applyBorder="1" applyAlignment="1">
      <alignment horizontal="center" vertical="center"/>
    </xf>
    <xf numFmtId="0" fontId="41" fillId="7" borderId="20" xfId="0" applyNumberFormat="1" applyFont="1" applyFill="1" applyBorder="1" applyAlignment="1">
      <alignment horizontal="center" vertical="center"/>
    </xf>
    <xf numFmtId="0" fontId="41" fillId="7" borderId="0" xfId="0" applyNumberFormat="1" applyFont="1" applyFill="1" applyBorder="1" applyAlignment="1">
      <alignment horizontal="center" vertical="center"/>
    </xf>
    <xf numFmtId="0" fontId="36" fillId="7" borderId="20" xfId="0" applyNumberFormat="1" applyFont="1" applyFill="1" applyBorder="1" applyAlignment="1">
      <alignment horizontal="right" vertical="center"/>
    </xf>
    <xf numFmtId="0" fontId="26" fillId="7" borderId="21" xfId="0" applyNumberFormat="1" applyFont="1" applyFill="1" applyBorder="1" applyAlignment="1">
      <alignment horizontal="right" vertical="center"/>
    </xf>
    <xf numFmtId="0" fontId="26" fillId="7" borderId="0" xfId="0" applyNumberFormat="1" applyFont="1" applyFill="1" applyBorder="1" applyAlignment="1">
      <alignment horizontal="right" vertical="center"/>
    </xf>
    <xf numFmtId="0" fontId="36" fillId="7" borderId="0" xfId="0" applyNumberFormat="1" applyFont="1" applyFill="1" applyBorder="1" applyAlignment="1">
      <alignment horizontal="right" vertical="center"/>
    </xf>
    <xf numFmtId="0" fontId="36" fillId="7" borderId="21" xfId="0" applyNumberFormat="1" applyFont="1" applyFill="1" applyBorder="1" applyAlignment="1">
      <alignment horizontal="right" vertical="center"/>
    </xf>
    <xf numFmtId="0" fontId="26" fillId="7" borderId="20" xfId="0" applyNumberFormat="1" applyFont="1" applyFill="1" applyBorder="1" applyAlignment="1">
      <alignment horizontal="left" vertical="center"/>
    </xf>
    <xf numFmtId="203" fontId="26" fillId="6" borderId="20" xfId="0" applyNumberFormat="1" applyFont="1" applyFill="1" applyBorder="1" applyAlignment="1">
      <alignment horizontal="right" vertical="center"/>
    </xf>
    <xf numFmtId="203" fontId="36" fillId="6" borderId="0" xfId="0" applyNumberFormat="1" applyFont="1" applyFill="1" applyBorder="1" applyAlignment="1">
      <alignment horizontal="right" vertical="center"/>
    </xf>
    <xf numFmtId="203" fontId="26" fillId="6" borderId="26" xfId="0" applyNumberFormat="1" applyFont="1" applyFill="1" applyBorder="1" applyAlignment="1">
      <alignment horizontal="right" vertical="center"/>
    </xf>
    <xf numFmtId="203" fontId="36" fillId="6" borderId="25" xfId="0" applyNumberFormat="1" applyFont="1" applyFill="1" applyBorder="1" applyAlignment="1">
      <alignment horizontal="right" vertical="center"/>
    </xf>
    <xf numFmtId="0" fontId="26" fillId="7" borderId="20" xfId="0" applyNumberFormat="1" applyFont="1" applyFill="1" applyBorder="1" applyAlignment="1">
      <alignment horizontal="right" vertical="center"/>
    </xf>
    <xf numFmtId="0" fontId="41" fillId="7" borderId="0" xfId="0" applyNumberFormat="1" applyFont="1" applyFill="1" applyBorder="1" applyAlignment="1">
      <alignment horizontal="left" vertical="center"/>
    </xf>
    <xf numFmtId="207" fontId="36" fillId="6" borderId="29" xfId="0" applyNumberFormat="1" applyFont="1" applyFill="1" applyBorder="1" applyAlignment="1">
      <alignment horizontal="right" vertical="center"/>
    </xf>
    <xf numFmtId="0" fontId="26" fillId="7" borderId="30" xfId="0" applyNumberFormat="1" applyFont="1" applyFill="1" applyBorder="1" applyAlignment="1">
      <alignment horizontal="right" vertical="center"/>
    </xf>
    <xf numFmtId="203" fontId="26" fillId="6" borderId="29" xfId="0" applyNumberFormat="1" applyFont="1" applyFill="1" applyBorder="1" applyAlignment="1">
      <alignment horizontal="right" vertical="center"/>
    </xf>
    <xf numFmtId="203" fontId="26" fillId="6" borderId="4" xfId="0" applyNumberFormat="1" applyFont="1" applyFill="1" applyBorder="1" applyAlignment="1">
      <alignment horizontal="right" vertical="center"/>
    </xf>
    <xf numFmtId="203" fontId="36" fillId="6" borderId="4" xfId="0" applyNumberFormat="1" applyFont="1" applyFill="1" applyBorder="1" applyAlignment="1">
      <alignment horizontal="right" vertical="center"/>
    </xf>
    <xf numFmtId="0" fontId="36" fillId="7" borderId="4" xfId="0" applyNumberFormat="1" applyFont="1" applyFill="1" applyBorder="1" applyAlignment="1">
      <alignment horizontal="right" vertical="center"/>
    </xf>
    <xf numFmtId="0" fontId="36" fillId="7" borderId="30" xfId="0" applyNumberFormat="1" applyFont="1" applyFill="1" applyBorder="1" applyAlignment="1">
      <alignment horizontal="right" vertical="center"/>
    </xf>
    <xf numFmtId="207" fontId="36" fillId="7" borderId="29" xfId="0" applyNumberFormat="1" applyFont="1" applyFill="1" applyBorder="1" applyAlignment="1">
      <alignment horizontal="right" vertical="center"/>
    </xf>
    <xf numFmtId="203" fontId="26" fillId="7" borderId="29" xfId="0" applyNumberFormat="1" applyFont="1" applyFill="1" applyBorder="1" applyAlignment="1">
      <alignment horizontal="right" vertical="center"/>
    </xf>
    <xf numFmtId="203" fontId="26" fillId="7" borderId="4" xfId="0" applyNumberFormat="1" applyFont="1" applyFill="1" applyBorder="1" applyAlignment="1">
      <alignment horizontal="right" vertical="center"/>
    </xf>
    <xf numFmtId="203" fontId="36" fillId="7" borderId="4" xfId="0" applyNumberFormat="1" applyFont="1" applyFill="1" applyBorder="1" applyAlignment="1">
      <alignment horizontal="right" vertical="center"/>
    </xf>
    <xf numFmtId="0" fontId="48" fillId="2" borderId="20" xfId="0" applyNumberFormat="1" applyFont="1" applyFill="1" applyBorder="1" applyAlignment="1">
      <alignment horizontal="center" vertical="center"/>
    </xf>
    <xf numFmtId="0" fontId="48" fillId="2" borderId="0" xfId="0" applyNumberFormat="1" applyFont="1" applyFill="1" applyBorder="1" applyAlignment="1">
      <alignment horizontal="center" vertical="center"/>
    </xf>
    <xf numFmtId="0" fontId="36" fillId="6" borderId="20" xfId="0" applyNumberFormat="1" applyFont="1" applyFill="1" applyBorder="1" applyAlignment="1">
      <alignment horizontal="center" vertical="center"/>
    </xf>
    <xf numFmtId="0" fontId="26" fillId="6" borderId="20" xfId="0" applyNumberFormat="1" applyFont="1" applyFill="1" applyBorder="1" applyAlignment="1">
      <alignment horizontal="center" vertical="center"/>
    </xf>
    <xf numFmtId="0" fontId="26" fillId="6" borderId="0" xfId="0" applyNumberFormat="1" applyFont="1" applyFill="1" applyBorder="1" applyAlignment="1">
      <alignment horizontal="center" vertical="center"/>
    </xf>
    <xf numFmtId="0" fontId="48" fillId="2" borderId="21" xfId="0" applyNumberFormat="1" applyFont="1" applyFill="1" applyBorder="1" applyAlignment="1">
      <alignment horizontal="center" vertical="center"/>
    </xf>
    <xf numFmtId="0" fontId="36" fillId="6" borderId="22" xfId="0" applyNumberFormat="1" applyFont="1" applyFill="1" applyBorder="1" applyAlignment="1">
      <alignment horizontal="center" vertical="center"/>
    </xf>
    <xf numFmtId="0" fontId="26" fillId="6" borderId="28" xfId="0" applyNumberFormat="1" applyFont="1" applyFill="1" applyBorder="1" applyAlignment="1">
      <alignment horizontal="center" vertical="center"/>
    </xf>
    <xf numFmtId="0" fontId="26" fillId="6" borderId="22" xfId="0" applyNumberFormat="1" applyFont="1" applyFill="1" applyBorder="1" applyAlignment="1">
      <alignment horizontal="center" vertical="center"/>
    </xf>
    <xf numFmtId="0" fontId="26" fillId="6" borderId="23" xfId="0" applyNumberFormat="1" applyFont="1" applyFill="1" applyBorder="1" applyAlignment="1">
      <alignment horizontal="center" vertical="center"/>
    </xf>
    <xf numFmtId="0" fontId="36" fillId="6" borderId="23" xfId="0" applyNumberFormat="1" applyFont="1" applyFill="1" applyBorder="1" applyAlignment="1">
      <alignment horizontal="center" vertical="center"/>
    </xf>
    <xf numFmtId="0" fontId="48" fillId="2" borderId="28" xfId="0" applyNumberFormat="1" applyFont="1" applyFill="1" applyBorder="1" applyAlignment="1">
      <alignment horizontal="center" vertical="center"/>
    </xf>
    <xf numFmtId="203" fontId="26" fillId="6" borderId="26" xfId="0" applyNumberFormat="1" applyFont="1" applyFill="1" applyBorder="1" applyAlignment="1">
      <alignment horizontal="right" vertical="center"/>
    </xf>
    <xf numFmtId="203" fontId="26" fillId="6" borderId="25" xfId="0" applyNumberFormat="1" applyFont="1" applyFill="1" applyBorder="1" applyAlignment="1">
      <alignment horizontal="right" vertical="center"/>
    </xf>
    <xf numFmtId="0" fontId="48" fillId="2" borderId="27" xfId="0" applyNumberFormat="1" applyFont="1" applyFill="1" applyBorder="1" applyAlignment="1">
      <alignment horizontal="center" vertical="center"/>
    </xf>
    <xf numFmtId="0" fontId="36" fillId="6" borderId="18" xfId="0" applyNumberFormat="1" applyFont="1" applyFill="1" applyBorder="1" applyAlignment="1">
      <alignment horizontal="center" vertical="center"/>
    </xf>
    <xf numFmtId="0" fontId="26" fillId="6" borderId="24" xfId="0" applyNumberFormat="1" applyFont="1" applyFill="1" applyBorder="1" applyAlignment="1">
      <alignment horizontal="center" vertical="center"/>
    </xf>
    <xf numFmtId="0" fontId="26" fillId="6" borderId="19" xfId="0" applyNumberFormat="1" applyFont="1" applyFill="1" applyBorder="1" applyAlignment="1">
      <alignment horizontal="center" vertical="center"/>
    </xf>
    <xf numFmtId="0" fontId="36" fillId="6" borderId="19" xfId="0" applyNumberFormat="1" applyFont="1" applyFill="1" applyBorder="1" applyAlignment="1">
      <alignment horizontal="center" vertical="center"/>
    </xf>
    <xf numFmtId="0" fontId="48" fillId="2" borderId="22" xfId="0" applyNumberFormat="1" applyFont="1" applyFill="1" applyBorder="1" applyAlignment="1">
      <alignment horizontal="center" vertical="center"/>
    </xf>
    <xf numFmtId="0" fontId="48" fillId="2" borderId="23" xfId="0" applyNumberFormat="1" applyFont="1" applyFill="1" applyBorder="1" applyAlignment="1">
      <alignment horizontal="center" vertical="center"/>
    </xf>
    <xf numFmtId="0" fontId="41" fillId="6" borderId="23" xfId="0" applyNumberFormat="1" applyFont="1" applyFill="1" applyBorder="1" applyAlignment="1">
      <alignment horizontal="center" vertical="center"/>
    </xf>
    <xf numFmtId="0" fontId="36" fillId="6" borderId="26" xfId="0" applyNumberFormat="1" applyFont="1" applyFill="1" applyBorder="1" applyAlignment="1">
      <alignment horizontal="center" vertical="center"/>
    </xf>
    <xf numFmtId="0" fontId="26" fillId="6" borderId="25" xfId="0" applyNumberFormat="1" applyFont="1" applyFill="1" applyBorder="1" applyAlignment="1">
      <alignment horizontal="center" vertical="center"/>
    </xf>
    <xf numFmtId="0" fontId="41" fillId="7" borderId="0" xfId="0" applyNumberFormat="1" applyFont="1" applyFill="1" applyBorder="1" applyAlignment="1">
      <alignment vertical="center"/>
    </xf>
    <xf numFmtId="0" fontId="41" fillId="6" borderId="7" xfId="0" applyNumberFormat="1" applyFont="1" applyFill="1" applyBorder="1" applyAlignment="1">
      <alignment horizontal="left" vertical="center"/>
    </xf>
    <xf numFmtId="0" fontId="48" fillId="2" borderId="30" xfId="0" applyNumberFormat="1" applyFont="1" applyFill="1" applyBorder="1" applyAlignment="1">
      <alignment horizontal="center" vertical="center"/>
    </xf>
    <xf numFmtId="0" fontId="45" fillId="7" borderId="0" xfId="0" applyNumberFormat="1" applyFont="1" applyFill="1" applyBorder="1" applyAlignment="1">
      <alignment vertical="center"/>
    </xf>
    <xf numFmtId="0" fontId="26" fillId="6" borderId="30" xfId="0" applyNumberFormat="1" applyFont="1" applyFill="1" applyBorder="1" applyAlignment="1">
      <alignment horizontal="center" vertical="center"/>
    </xf>
    <xf numFmtId="203" fontId="36" fillId="6" borderId="4" xfId="0" applyNumberFormat="1" applyFont="1" applyFill="1" applyBorder="1" applyAlignment="1">
      <alignment horizontal="right" vertical="center"/>
    </xf>
    <xf numFmtId="0" fontId="36" fillId="6" borderId="4" xfId="0" applyNumberFormat="1" applyFont="1" applyFill="1" applyBorder="1" applyAlignment="1">
      <alignment horizontal="center" vertical="center"/>
    </xf>
    <xf numFmtId="205" fontId="36" fillId="6" borderId="20" xfId="0" applyNumberFormat="1" applyFont="1" applyFill="1" applyBorder="1" applyAlignment="1">
      <alignment horizontal="right" vertical="center"/>
    </xf>
    <xf numFmtId="205" fontId="26" fillId="6" borderId="21" xfId="0" applyNumberFormat="1" applyFont="1" applyFill="1" applyBorder="1" applyAlignment="1">
      <alignment horizontal="center" vertical="center"/>
    </xf>
    <xf numFmtId="205" fontId="36" fillId="6" borderId="0" xfId="0" applyNumberFormat="1" applyFont="1" applyFill="1" applyBorder="1" applyAlignment="1">
      <alignment horizontal="right" vertical="center"/>
    </xf>
    <xf numFmtId="205" fontId="26" fillId="6" borderId="0" xfId="0" applyNumberFormat="1" applyFont="1" applyFill="1" applyBorder="1" applyAlignment="1" quotePrefix="1">
      <alignment horizontal="right" vertical="center"/>
    </xf>
    <xf numFmtId="205" fontId="36" fillId="6" borderId="0" xfId="0" applyNumberFormat="1" applyFont="1" applyFill="1" applyBorder="1" applyAlignment="1">
      <alignment horizontal="center" vertical="center"/>
    </xf>
    <xf numFmtId="205" fontId="36" fillId="6" borderId="29" xfId="0" applyNumberFormat="1" applyFont="1" applyFill="1" applyBorder="1" applyAlignment="1">
      <alignment horizontal="right" vertical="center"/>
    </xf>
    <xf numFmtId="205" fontId="26" fillId="6" borderId="27" xfId="0" applyNumberFormat="1" applyFont="1" applyFill="1" applyBorder="1" applyAlignment="1">
      <alignment horizontal="center" vertical="center"/>
    </xf>
    <xf numFmtId="205" fontId="26" fillId="6" borderId="25" xfId="0" applyNumberFormat="1" applyFont="1" applyFill="1" applyBorder="1" applyAlignment="1">
      <alignment horizontal="right" vertical="center"/>
    </xf>
    <xf numFmtId="205" fontId="36" fillId="6" borderId="25" xfId="0" applyNumberFormat="1" applyFont="1" applyFill="1" applyBorder="1" applyAlignment="1">
      <alignment horizontal="right" vertical="center"/>
    </xf>
    <xf numFmtId="205" fontId="36" fillId="6" borderId="25" xfId="0" applyNumberFormat="1" applyFont="1" applyFill="1" applyBorder="1" applyAlignment="1">
      <alignment horizontal="center" vertical="center"/>
    </xf>
    <xf numFmtId="205" fontId="36" fillId="6" borderId="26" xfId="0" applyNumberFormat="1" applyFont="1" applyFill="1" applyBorder="1" applyAlignment="1">
      <alignment horizontal="right" vertical="center"/>
    </xf>
    <xf numFmtId="205" fontId="36" fillId="7" borderId="20" xfId="0" applyNumberFormat="1" applyFont="1" applyFill="1" applyBorder="1" applyAlignment="1">
      <alignment horizontal="right" vertical="center"/>
    </xf>
    <xf numFmtId="205" fontId="26" fillId="7" borderId="21" xfId="0" applyNumberFormat="1" applyFont="1" applyFill="1" applyBorder="1" applyAlignment="1">
      <alignment horizontal="right" vertical="center"/>
    </xf>
    <xf numFmtId="205" fontId="26" fillId="7" borderId="0" xfId="0" applyNumberFormat="1" applyFont="1" applyFill="1" applyBorder="1" applyAlignment="1">
      <alignment horizontal="right" vertical="center"/>
    </xf>
    <xf numFmtId="205" fontId="36" fillId="7" borderId="0" xfId="0" applyNumberFormat="1" applyFont="1" applyFill="1" applyBorder="1" applyAlignment="1">
      <alignment horizontal="right" vertical="center"/>
    </xf>
    <xf numFmtId="205" fontId="36" fillId="7" borderId="20" xfId="0" applyNumberFormat="1" applyFont="1" applyFill="1" applyBorder="1" applyAlignment="1">
      <alignment horizontal="left" vertical="center"/>
    </xf>
    <xf numFmtId="205" fontId="26" fillId="7" borderId="21" xfId="0" applyNumberFormat="1" applyFont="1" applyFill="1" applyBorder="1" applyAlignment="1">
      <alignment horizontal="left" vertical="center"/>
    </xf>
    <xf numFmtId="205" fontId="26" fillId="7" borderId="20" xfId="0" applyNumberFormat="1" applyFont="1" applyFill="1" applyBorder="1" applyAlignment="1">
      <alignment horizontal="left" vertical="center"/>
    </xf>
    <xf numFmtId="205" fontId="26" fillId="7" borderId="0" xfId="0" applyNumberFormat="1" applyFont="1" applyFill="1" applyBorder="1" applyAlignment="1">
      <alignment horizontal="left" vertical="center"/>
    </xf>
    <xf numFmtId="205" fontId="36" fillId="7" borderId="0" xfId="0" applyNumberFormat="1" applyFont="1" applyFill="1" applyBorder="1" applyAlignment="1">
      <alignment horizontal="left" vertical="center"/>
    </xf>
    <xf numFmtId="205" fontId="26" fillId="6" borderId="20" xfId="23" applyNumberFormat="1" applyFont="1" applyFill="1" applyBorder="1" applyAlignment="1">
      <alignment horizontal="right" vertical="center"/>
    </xf>
    <xf numFmtId="205" fontId="26" fillId="6" borderId="0" xfId="23" applyNumberFormat="1" applyFont="1" applyFill="1" applyBorder="1" applyAlignment="1">
      <alignment horizontal="right" vertical="center"/>
    </xf>
    <xf numFmtId="205" fontId="36" fillId="6" borderId="0" xfId="23" applyNumberFormat="1" applyFont="1" applyFill="1" applyBorder="1" applyAlignment="1">
      <alignment horizontal="right" vertical="center"/>
    </xf>
    <xf numFmtId="205" fontId="36" fillId="6" borderId="20" xfId="23" applyNumberFormat="1" applyFont="1" applyFill="1" applyBorder="1" applyAlignment="1">
      <alignment horizontal="right" vertical="center"/>
    </xf>
    <xf numFmtId="205" fontId="26" fillId="6" borderId="0" xfId="15" applyNumberFormat="1" applyFont="1" applyFill="1" applyBorder="1" applyAlignment="1" quotePrefix="1">
      <alignment horizontal="right" vertical="center"/>
    </xf>
    <xf numFmtId="205" fontId="26" fillId="6" borderId="29" xfId="23" applyNumberFormat="1" applyFont="1" applyFill="1" applyBorder="1" applyAlignment="1">
      <alignment horizontal="right" vertical="center"/>
    </xf>
    <xf numFmtId="205" fontId="26" fillId="6" borderId="4" xfId="23" applyNumberFormat="1" applyFont="1" applyFill="1" applyBorder="1" applyAlignment="1">
      <alignment horizontal="right" vertical="center"/>
    </xf>
    <xf numFmtId="205" fontId="36" fillId="6" borderId="4" xfId="23" applyNumberFormat="1" applyFont="1" applyFill="1" applyBorder="1" applyAlignment="1">
      <alignment horizontal="right" vertical="center"/>
    </xf>
    <xf numFmtId="205" fontId="36" fillId="6" borderId="29" xfId="23" applyNumberFormat="1" applyFont="1" applyFill="1" applyBorder="1" applyAlignment="1">
      <alignment horizontal="right" vertical="center"/>
    </xf>
    <xf numFmtId="205" fontId="26" fillId="7" borderId="20" xfId="0" applyNumberFormat="1" applyFont="1" applyFill="1" applyBorder="1" applyAlignment="1">
      <alignment horizontal="right" vertical="center"/>
    </xf>
    <xf numFmtId="205" fontId="36" fillId="7" borderId="20" xfId="23" applyNumberFormat="1" applyFont="1" applyFill="1" applyBorder="1" applyAlignment="1">
      <alignment horizontal="right" vertical="center"/>
    </xf>
    <xf numFmtId="205" fontId="26" fillId="7" borderId="20" xfId="23" applyNumberFormat="1" applyFont="1" applyFill="1" applyBorder="1" applyAlignment="1">
      <alignment horizontal="right" vertical="center"/>
    </xf>
    <xf numFmtId="205" fontId="26" fillId="7" borderId="0" xfId="23" applyNumberFormat="1" applyFont="1" applyFill="1" applyBorder="1" applyAlignment="1">
      <alignment horizontal="right" vertical="center"/>
    </xf>
    <xf numFmtId="205" fontId="36" fillId="7" borderId="0" xfId="23" applyNumberFormat="1" applyFont="1" applyFill="1" applyBorder="1" applyAlignment="1">
      <alignment horizontal="right" vertical="center"/>
    </xf>
    <xf numFmtId="205" fontId="36" fillId="7" borderId="16" xfId="23" applyNumberFormat="1" applyFont="1" applyFill="1" applyBorder="1" applyAlignment="1">
      <alignment horizontal="right" vertical="center"/>
    </xf>
    <xf numFmtId="205" fontId="26" fillId="7" borderId="0" xfId="15" applyNumberFormat="1" applyFont="1" applyFill="1" applyBorder="1" applyAlignment="1" quotePrefix="1">
      <alignment horizontal="right" vertical="center"/>
    </xf>
    <xf numFmtId="205" fontId="26" fillId="7" borderId="0" xfId="15" applyNumberFormat="1" applyFont="1" applyFill="1" applyBorder="1" applyAlignment="1">
      <alignment horizontal="right" vertical="center"/>
    </xf>
    <xf numFmtId="205" fontId="36" fillId="6" borderId="20" xfId="0" applyNumberFormat="1" applyFont="1" applyFill="1" applyBorder="1" applyAlignment="1" quotePrefix="1">
      <alignment horizontal="right" vertical="center"/>
    </xf>
    <xf numFmtId="205" fontId="36" fillId="6" borderId="0" xfId="0" applyNumberFormat="1" applyFont="1" applyFill="1" applyBorder="1" applyAlignment="1" quotePrefix="1">
      <alignment horizontal="right" vertical="center"/>
    </xf>
    <xf numFmtId="205" fontId="36" fillId="6" borderId="7" xfId="0" applyNumberFormat="1" applyFont="1" applyFill="1" applyBorder="1" applyAlignment="1" quotePrefix="1">
      <alignment horizontal="right" vertical="center"/>
    </xf>
    <xf numFmtId="205" fontId="26" fillId="7" borderId="30" xfId="0" applyNumberFormat="1" applyFont="1" applyFill="1" applyBorder="1" applyAlignment="1">
      <alignment horizontal="right" vertical="center"/>
    </xf>
    <xf numFmtId="205" fontId="26" fillId="7" borderId="29" xfId="23" applyNumberFormat="1" applyFont="1" applyFill="1" applyBorder="1" applyAlignment="1">
      <alignment horizontal="right" vertical="center"/>
    </xf>
    <xf numFmtId="205" fontId="26" fillId="7" borderId="4" xfId="23" applyNumberFormat="1" applyFont="1" applyFill="1" applyBorder="1" applyAlignment="1">
      <alignment horizontal="right" vertical="center"/>
    </xf>
    <xf numFmtId="205" fontId="36" fillId="7" borderId="4" xfId="23" applyNumberFormat="1" applyFont="1" applyFill="1" applyBorder="1" applyAlignment="1">
      <alignment horizontal="right" vertical="center"/>
    </xf>
    <xf numFmtId="205" fontId="36" fillId="7" borderId="4" xfId="0" applyNumberFormat="1" applyFont="1" applyFill="1" applyBorder="1" applyAlignment="1">
      <alignment horizontal="right" vertical="center"/>
    </xf>
    <xf numFmtId="205" fontId="36" fillId="7" borderId="31" xfId="23" applyNumberFormat="1" applyFont="1" applyFill="1" applyBorder="1" applyAlignment="1">
      <alignment horizontal="right" vertical="center"/>
    </xf>
    <xf numFmtId="205" fontId="36" fillId="7" borderId="31" xfId="23" applyNumberFormat="1" applyFont="1" applyFill="1" applyBorder="1" applyAlignment="1">
      <alignment horizontal="right" vertical="center"/>
    </xf>
    <xf numFmtId="205" fontId="26" fillId="6" borderId="30" xfId="0" applyNumberFormat="1" applyFont="1" applyFill="1" applyBorder="1" applyAlignment="1">
      <alignment horizontal="center" vertical="center"/>
    </xf>
    <xf numFmtId="205" fontId="36" fillId="6" borderId="20" xfId="0" applyNumberFormat="1" applyFont="1" applyFill="1" applyBorder="1" applyAlignment="1">
      <alignment horizontal="center" vertical="center"/>
    </xf>
    <xf numFmtId="205" fontId="26" fillId="6" borderId="20" xfId="0" applyNumberFormat="1" applyFont="1" applyFill="1" applyBorder="1" applyAlignment="1">
      <alignment horizontal="center" vertical="center"/>
    </xf>
    <xf numFmtId="205" fontId="26" fillId="6" borderId="0" xfId="0" applyNumberFormat="1" applyFont="1" applyFill="1" applyBorder="1" applyAlignment="1">
      <alignment horizontal="center" vertical="center"/>
    </xf>
    <xf numFmtId="205" fontId="36" fillId="6" borderId="22" xfId="0" applyNumberFormat="1" applyFont="1" applyFill="1" applyBorder="1" applyAlignment="1">
      <alignment horizontal="center" vertical="center"/>
    </xf>
    <xf numFmtId="205" fontId="26" fillId="6" borderId="28" xfId="0" applyNumberFormat="1" applyFont="1" applyFill="1" applyBorder="1" applyAlignment="1">
      <alignment horizontal="center" vertical="center"/>
    </xf>
    <xf numFmtId="205" fontId="26" fillId="6" borderId="22" xfId="0" applyNumberFormat="1" applyFont="1" applyFill="1" applyBorder="1" applyAlignment="1">
      <alignment horizontal="center" vertical="center"/>
    </xf>
    <xf numFmtId="205" fontId="26" fillId="6" borderId="23" xfId="0" applyNumberFormat="1" applyFont="1" applyFill="1" applyBorder="1" applyAlignment="1">
      <alignment horizontal="center" vertical="center"/>
    </xf>
    <xf numFmtId="205" fontId="36" fillId="6" borderId="23" xfId="0" applyNumberFormat="1" applyFont="1" applyFill="1" applyBorder="1" applyAlignment="1">
      <alignment horizontal="center" vertical="center"/>
    </xf>
    <xf numFmtId="205" fontId="36" fillId="6" borderId="18" xfId="0" applyNumberFormat="1" applyFont="1" applyFill="1" applyBorder="1" applyAlignment="1">
      <alignment horizontal="center" vertical="center"/>
    </xf>
    <xf numFmtId="205" fontId="26" fillId="6" borderId="24" xfId="0" applyNumberFormat="1" applyFont="1" applyFill="1" applyBorder="1" applyAlignment="1">
      <alignment horizontal="center" vertical="center"/>
    </xf>
    <xf numFmtId="205" fontId="26" fillId="6" borderId="19" xfId="0" applyNumberFormat="1" applyFont="1" applyFill="1" applyBorder="1" applyAlignment="1">
      <alignment horizontal="center" vertical="center"/>
    </xf>
    <xf numFmtId="205" fontId="36" fillId="6" borderId="19" xfId="0" applyNumberFormat="1" applyFont="1" applyFill="1" applyBorder="1" applyAlignment="1">
      <alignment horizontal="center" vertical="center"/>
    </xf>
    <xf numFmtId="0" fontId="38" fillId="2" borderId="0" xfId="0" applyFill="1" applyAlignment="1">
      <alignment/>
    </xf>
    <xf numFmtId="0" fontId="36" fillId="6" borderId="0" xfId="0" applyNumberFormat="1" applyFont="1" applyFill="1" applyBorder="1" applyAlignment="1">
      <alignment horizontal="right" vertical="center"/>
    </xf>
    <xf numFmtId="206" fontId="26" fillId="6" borderId="20" xfId="0" applyNumberFormat="1" applyFont="1" applyFill="1" applyBorder="1" applyAlignment="1">
      <alignment horizontal="right" vertical="center"/>
    </xf>
    <xf numFmtId="0" fontId="36" fillId="6" borderId="21" xfId="0" applyNumberFormat="1" applyFont="1" applyFill="1" applyBorder="1" applyAlignment="1">
      <alignment horizontal="right" vertical="center"/>
    </xf>
    <xf numFmtId="0" fontId="41" fillId="7" borderId="22" xfId="0" applyNumberFormat="1" applyFont="1" applyFill="1" applyBorder="1" applyAlignment="1">
      <alignment horizontal="center" vertical="center"/>
    </xf>
    <xf numFmtId="0" fontId="36" fillId="6" borderId="28" xfId="0" applyNumberFormat="1" applyFont="1" applyFill="1" applyBorder="1" applyAlignment="1">
      <alignment horizontal="center" vertical="center"/>
    </xf>
    <xf numFmtId="205" fontId="26" fillId="4" borderId="21" xfId="0" applyNumberFormat="1" applyFont="1" applyFill="1" applyBorder="1" applyAlignment="1">
      <alignment horizontal="center" vertical="top"/>
    </xf>
    <xf numFmtId="0" fontId="2" fillId="0" borderId="0" xfId="0" applyFont="1" applyAlignment="1">
      <alignment horizontal="justify" wrapText="1"/>
    </xf>
    <xf numFmtId="0" fontId="2" fillId="0" borderId="0" xfId="0" applyFont="1" applyAlignment="1">
      <alignment wrapText="1"/>
    </xf>
    <xf numFmtId="0" fontId="4" fillId="0" borderId="0" xfId="0" applyNumberFormat="1" applyFont="1" applyBorder="1" applyAlignment="1">
      <alignment horizontal="center" vertical="top"/>
    </xf>
    <xf numFmtId="0" fontId="2" fillId="0" borderId="1" xfId="20" applyFont="1" applyBorder="1" applyAlignment="1">
      <alignment horizontal="left" vertical="top" wrapText="1"/>
      <protection/>
    </xf>
    <xf numFmtId="0" fontId="2" fillId="0" borderId="0" xfId="20" applyFont="1" applyAlignment="1">
      <alignment horizontal="left" vertical="top" wrapText="1"/>
      <protection/>
    </xf>
    <xf numFmtId="0" fontId="2" fillId="0" borderId="0" xfId="20" applyFont="1" applyFill="1" applyAlignment="1">
      <alignment horizontal="left" vertical="top" wrapText="1"/>
      <protection/>
    </xf>
    <xf numFmtId="0" fontId="2" fillId="0" borderId="0" xfId="20" applyFont="1" applyFill="1" applyAlignment="1">
      <alignment horizontal="left" wrapText="1"/>
      <protection/>
    </xf>
    <xf numFmtId="0" fontId="2" fillId="0" borderId="0" xfId="20" applyFont="1" applyAlignment="1">
      <alignment horizontal="left" wrapText="1"/>
      <protection/>
    </xf>
    <xf numFmtId="0" fontId="2" fillId="0" borderId="0" xfId="20" applyFont="1" applyBorder="1" applyAlignment="1">
      <alignment horizontal="left" vertical="top" wrapText="1"/>
      <protection/>
    </xf>
    <xf numFmtId="0" fontId="4" fillId="0" borderId="0" xfId="20" applyFont="1" applyAlignment="1">
      <alignment horizontal="right" wrapText="1"/>
      <protection/>
    </xf>
    <xf numFmtId="0" fontId="12" fillId="0" borderId="0" xfId="22" applyFont="1" applyFill="1" applyBorder="1" applyProtection="1">
      <alignment/>
      <protection/>
    </xf>
    <xf numFmtId="49" fontId="16" fillId="0" borderId="1" xfId="0" applyNumberFormat="1" applyFont="1" applyBorder="1" applyAlignment="1">
      <alignment vertical="top"/>
    </xf>
    <xf numFmtId="180" fontId="19" fillId="0" borderId="1" xfId="0" applyNumberFormat="1" applyFont="1" applyBorder="1" applyAlignment="1">
      <alignment vertical="top"/>
    </xf>
    <xf numFmtId="180" fontId="16" fillId="0" borderId="1" xfId="0" applyNumberFormat="1" applyFont="1" applyBorder="1" applyAlignment="1">
      <alignment vertical="top"/>
    </xf>
    <xf numFmtId="180" fontId="1" fillId="0" borderId="1" xfId="0" applyNumberFormat="1" applyFont="1" applyBorder="1" applyAlignment="1">
      <alignment horizontal="right" wrapText="1"/>
    </xf>
    <xf numFmtId="180" fontId="2" fillId="0" borderId="1" xfId="0" applyNumberFormat="1" applyFont="1" applyBorder="1" applyAlignment="1">
      <alignment horizontal="right" wrapText="1"/>
    </xf>
    <xf numFmtId="180" fontId="1" fillId="0" borderId="0" xfId="20" applyNumberFormat="1" applyFont="1" applyAlignment="1">
      <alignment horizontal="right"/>
      <protection/>
    </xf>
    <xf numFmtId="174" fontId="2" fillId="0" borderId="1" xfId="20" applyNumberFormat="1" applyBorder="1">
      <alignment/>
      <protection/>
    </xf>
    <xf numFmtId="180" fontId="1" fillId="0" borderId="1" xfId="0" applyNumberFormat="1" applyFont="1" applyBorder="1" applyAlignment="1" quotePrefix="1">
      <alignment horizontal="right" vertical="top"/>
    </xf>
    <xf numFmtId="180" fontId="2" fillId="0" borderId="1" xfId="0" applyNumberFormat="1" applyFont="1" applyBorder="1" applyAlignment="1" quotePrefix="1">
      <alignment horizontal="right" vertical="top"/>
    </xf>
    <xf numFmtId="0" fontId="2" fillId="0" borderId="0" xfId="0" applyNumberFormat="1" applyFont="1" applyBorder="1" applyAlignment="1">
      <alignment horizontal="justify" vertical="center" wrapText="1"/>
    </xf>
    <xf numFmtId="49" fontId="2" fillId="0" borderId="0" xfId="0" applyNumberFormat="1" applyFont="1" applyAlignment="1">
      <alignment horizontal="justify" vertical="center"/>
    </xf>
    <xf numFmtId="0" fontId="2" fillId="0" borderId="0" xfId="0" applyFont="1" applyAlignment="1">
      <alignment horizontal="justify" vertical="center"/>
    </xf>
    <xf numFmtId="0" fontId="2" fillId="0" borderId="0" xfId="20" applyFont="1" applyAlignment="1">
      <alignment horizontal="justify" wrapText="1"/>
      <protection/>
    </xf>
    <xf numFmtId="0" fontId="2" fillId="0" borderId="0" xfId="21" applyFont="1" applyAlignment="1">
      <alignment horizontal="justify" vertical="top" wrapText="1"/>
      <protection/>
    </xf>
    <xf numFmtId="0" fontId="0" fillId="0" borderId="0" xfId="0" applyAlignment="1">
      <alignment/>
    </xf>
    <xf numFmtId="0" fontId="2" fillId="0" borderId="0" xfId="20" applyFont="1" applyAlignment="1">
      <alignment horizontal="justify" vertical="center"/>
      <protection/>
    </xf>
    <xf numFmtId="0" fontId="0" fillId="0" borderId="0" xfId="0" applyAlignment="1">
      <alignment horizontal="justify" vertical="center"/>
    </xf>
    <xf numFmtId="0" fontId="2" fillId="0" borderId="0" xfId="20" applyFont="1" applyAlignment="1">
      <alignment horizontal="justify" vertical="center" wrapText="1"/>
      <protection/>
    </xf>
    <xf numFmtId="49" fontId="2" fillId="0" borderId="0" xfId="0" applyNumberFormat="1" applyFont="1" applyAlignment="1">
      <alignment horizontal="justify" wrapText="1"/>
    </xf>
    <xf numFmtId="0" fontId="14" fillId="0" borderId="0" xfId="0" applyNumberFormat="1" applyFont="1" applyAlignment="1">
      <alignment horizontal="justify" vertical="top" wrapText="1"/>
    </xf>
    <xf numFmtId="49" fontId="14" fillId="0" borderId="0" xfId="0" applyNumberFormat="1" applyFont="1" applyAlignment="1">
      <alignment horizontal="justify" vertical="top" wrapText="1"/>
    </xf>
    <xf numFmtId="0" fontId="6" fillId="0" borderId="0" xfId="0" applyNumberFormat="1" applyFont="1" applyAlignment="1">
      <alignment horizontal="left" vertical="top" wrapText="1"/>
    </xf>
    <xf numFmtId="0" fontId="3" fillId="0" borderId="0" xfId="0" applyNumberFormat="1" applyFont="1" applyAlignment="1">
      <alignment horizontal="left" vertical="top" wrapText="1"/>
    </xf>
    <xf numFmtId="0" fontId="12" fillId="0" borderId="0" xfId="21" applyFont="1" applyAlignment="1">
      <alignment horizontal="right"/>
      <protection/>
    </xf>
    <xf numFmtId="0" fontId="14" fillId="0" borderId="0" xfId="21" applyFont="1" applyAlignment="1">
      <alignment horizontal="justify" vertical="top" wrapText="1"/>
      <protection/>
    </xf>
    <xf numFmtId="0" fontId="0" fillId="0" borderId="0" xfId="0" applyAlignment="1">
      <alignment horizontal="justify" wrapText="1"/>
    </xf>
    <xf numFmtId="0" fontId="4" fillId="0" borderId="0" xfId="20" applyFont="1" applyAlignment="1">
      <alignment horizontal="right"/>
      <protection/>
    </xf>
    <xf numFmtId="180" fontId="1" fillId="0" borderId="1" xfId="0" applyNumberFormat="1" applyFont="1" applyBorder="1" applyAlignment="1">
      <alignment horizontal="center" wrapText="1"/>
    </xf>
    <xf numFmtId="49" fontId="1" fillId="0" borderId="0" xfId="0" applyNumberFormat="1" applyFont="1" applyAlignment="1">
      <alignment horizontal="center" wrapText="1"/>
    </xf>
    <xf numFmtId="0" fontId="1" fillId="0" borderId="1" xfId="20" applyFont="1" applyBorder="1" applyAlignment="1">
      <alignment horizontal="center"/>
      <protection/>
    </xf>
    <xf numFmtId="49" fontId="2" fillId="0" borderId="0" xfId="0" applyNumberFormat="1" applyFont="1" applyAlignment="1">
      <alignment horizontal="justify" wrapText="1"/>
    </xf>
    <xf numFmtId="0" fontId="2" fillId="0" borderId="0" xfId="0" applyFont="1" applyAlignment="1">
      <alignment horizontal="justify" wrapText="1"/>
    </xf>
    <xf numFmtId="0" fontId="2" fillId="0" borderId="0" xfId="0" applyNumberFormat="1" applyFont="1" applyBorder="1" applyAlignment="1">
      <alignment horizontal="justify" vertical="top" wrapText="1"/>
    </xf>
    <xf numFmtId="10" fontId="14" fillId="0" borderId="0" xfId="0" applyNumberFormat="1" applyFont="1" applyAlignment="1">
      <alignment horizontal="left" vertical="top" wrapText="1" indent="1"/>
    </xf>
    <xf numFmtId="0" fontId="0" fillId="0" borderId="0" xfId="0" applyFont="1" applyAlignment="1">
      <alignment horizontal="left" vertical="top" wrapText="1" indent="1"/>
    </xf>
    <xf numFmtId="10" fontId="14" fillId="0" borderId="0" xfId="0" applyNumberFormat="1" applyFont="1" applyAlignment="1">
      <alignment vertical="top" wrapText="1"/>
    </xf>
    <xf numFmtId="0" fontId="0" fillId="0" borderId="0" xfId="0" applyFont="1" applyAlignment="1">
      <alignment vertical="top" wrapText="1"/>
    </xf>
    <xf numFmtId="49" fontId="1" fillId="0" borderId="0" xfId="0" applyNumberFormat="1" applyFont="1" applyBorder="1" applyAlignment="1">
      <alignment horizontal="right"/>
    </xf>
    <xf numFmtId="0" fontId="2" fillId="0" borderId="0" xfId="0" applyFont="1" applyBorder="1" applyAlignment="1">
      <alignment/>
    </xf>
    <xf numFmtId="49" fontId="1" fillId="0" borderId="1" xfId="0" applyNumberFormat="1" applyFont="1" applyBorder="1" applyAlignment="1">
      <alignment horizontal="right"/>
    </xf>
    <xf numFmtId="0" fontId="2" fillId="0" borderId="1" xfId="0" applyFont="1" applyBorder="1" applyAlignment="1">
      <alignment/>
    </xf>
    <xf numFmtId="0" fontId="2" fillId="0" borderId="0" xfId="20" applyFont="1" applyFill="1" applyAlignment="1">
      <alignment wrapText="1"/>
      <protection/>
    </xf>
    <xf numFmtId="0" fontId="2" fillId="0" borderId="0" xfId="0" applyFont="1" applyAlignment="1">
      <alignment horizontal="justify" vertical="top" wrapText="1"/>
    </xf>
    <xf numFmtId="0" fontId="14" fillId="0" borderId="0" xfId="0" applyFont="1" applyAlignment="1">
      <alignment horizontal="justify" wrapText="1"/>
    </xf>
    <xf numFmtId="0" fontId="14" fillId="0" borderId="0" xfId="0" applyFont="1" applyAlignment="1">
      <alignment horizontal="justify"/>
    </xf>
    <xf numFmtId="0" fontId="14" fillId="0" borderId="0" xfId="0" applyFont="1" applyAlignment="1">
      <alignment wrapText="1"/>
    </xf>
    <xf numFmtId="0" fontId="14" fillId="0" borderId="0" xfId="0" applyFont="1" applyAlignment="1">
      <alignment/>
    </xf>
    <xf numFmtId="0" fontId="14" fillId="0" borderId="0" xfId="0" applyFont="1" applyAlignment="1">
      <alignment vertical="center" wrapText="1"/>
    </xf>
    <xf numFmtId="0" fontId="14" fillId="0" borderId="0" xfId="21" applyFont="1" applyAlignment="1">
      <alignment horizontal="justify" wrapText="1"/>
      <protection/>
    </xf>
    <xf numFmtId="0" fontId="2" fillId="0" borderId="0" xfId="0" applyFont="1" applyAlignment="1">
      <alignment vertical="top" wrapText="1"/>
    </xf>
    <xf numFmtId="0" fontId="2" fillId="0" borderId="0" xfId="0" applyFont="1" applyAlignment="1">
      <alignment vertical="top"/>
    </xf>
    <xf numFmtId="0" fontId="14" fillId="0" borderId="0" xfId="0" applyFont="1" applyAlignment="1">
      <alignment horizontal="justify" vertical="top" wrapText="1"/>
    </xf>
    <xf numFmtId="0" fontId="0" fillId="0" borderId="0" xfId="0" applyAlignment="1">
      <alignment horizontal="justify" vertical="top"/>
    </xf>
    <xf numFmtId="0" fontId="14" fillId="0" borderId="1" xfId="0" applyFont="1" applyBorder="1" applyAlignment="1">
      <alignment horizontal="right" wrapText="1"/>
    </xf>
    <xf numFmtId="0" fontId="14" fillId="0" borderId="1" xfId="21" applyFont="1" applyBorder="1" applyAlignment="1">
      <alignment horizontal="right" wrapText="1"/>
      <protection/>
    </xf>
    <xf numFmtId="0" fontId="14" fillId="0" borderId="0" xfId="0" applyFont="1" applyAlignment="1">
      <alignment vertical="top" wrapText="1"/>
    </xf>
    <xf numFmtId="0" fontId="14" fillId="0" borderId="0" xfId="0" applyFont="1" applyAlignment="1">
      <alignment vertical="top"/>
    </xf>
    <xf numFmtId="181" fontId="7" fillId="0" borderId="0" xfId="23" applyNumberFormat="1" applyFont="1" applyBorder="1" applyAlignment="1">
      <alignment horizontal="right" wrapText="1"/>
    </xf>
    <xf numFmtId="0" fontId="3" fillId="0" borderId="0" xfId="20" applyFont="1" applyAlignment="1">
      <alignment horizontal="left" wrapText="1"/>
      <protection/>
    </xf>
    <xf numFmtId="0" fontId="5" fillId="0" borderId="0" xfId="20" applyFont="1" applyAlignment="1">
      <alignment horizontal="left"/>
      <protection/>
    </xf>
    <xf numFmtId="0" fontId="0" fillId="0" borderId="0" xfId="0" applyAlignment="1">
      <alignment horizontal="left"/>
    </xf>
    <xf numFmtId="0" fontId="2" fillId="0" borderId="0" xfId="20" applyFont="1" applyAlignment="1">
      <alignment wrapText="1"/>
      <protection/>
    </xf>
    <xf numFmtId="0" fontId="0" fillId="0" borderId="0" xfId="0" applyAlignment="1">
      <alignment wrapText="1"/>
    </xf>
    <xf numFmtId="0" fontId="2" fillId="0" borderId="0" xfId="20" applyFont="1" applyAlignment="1">
      <alignment horizontal="justify" vertical="top" wrapText="1"/>
      <protection/>
    </xf>
    <xf numFmtId="0" fontId="0" fillId="0" borderId="0" xfId="0" applyAlignment="1">
      <alignment horizontal="justify" vertical="top" wrapText="1"/>
    </xf>
    <xf numFmtId="0" fontId="2" fillId="0" borderId="0" xfId="20" applyFont="1" applyFill="1" applyBorder="1" applyAlignment="1">
      <alignment horizontal="left" wrapText="1" indent="1"/>
      <protection/>
    </xf>
    <xf numFmtId="0" fontId="4" fillId="0" borderId="0" xfId="20" applyFont="1" applyBorder="1" applyAlignment="1">
      <alignment horizontal="right"/>
      <protection/>
    </xf>
    <xf numFmtId="0" fontId="0" fillId="0" borderId="0" xfId="0" applyAlignment="1">
      <alignment horizontal="right"/>
    </xf>
    <xf numFmtId="0" fontId="7" fillId="0" borderId="0" xfId="20" applyFont="1" applyFill="1" applyBorder="1" applyAlignment="1">
      <alignment horizontal="left"/>
      <protection/>
    </xf>
    <xf numFmtId="0" fontId="2" fillId="0" borderId="0" xfId="0" applyFont="1" applyFill="1" applyBorder="1" applyAlignment="1">
      <alignment horizontal="left" wrapText="1"/>
    </xf>
    <xf numFmtId="0" fontId="0" fillId="0" borderId="0" xfId="0" applyFill="1" applyAlignment="1">
      <alignment wrapText="1"/>
    </xf>
    <xf numFmtId="0" fontId="2" fillId="0" borderId="0" xfId="20" applyFont="1" applyFill="1" applyBorder="1" applyAlignment="1">
      <alignment wrapText="1"/>
      <protection/>
    </xf>
    <xf numFmtId="0" fontId="2" fillId="0" borderId="0" xfId="20" applyFont="1" applyFill="1" applyAlignment="1">
      <alignment horizontal="justify" vertical="center" wrapText="1"/>
      <protection/>
    </xf>
    <xf numFmtId="0" fontId="0" fillId="0" borderId="0" xfId="0" applyAlignment="1">
      <alignment horizontal="justify" vertical="center" wrapText="1"/>
    </xf>
    <xf numFmtId="0" fontId="0" fillId="0" borderId="1" xfId="0" applyBorder="1" applyAlignment="1">
      <alignment wrapText="1"/>
    </xf>
    <xf numFmtId="0" fontId="2" fillId="0" borderId="0" xfId="20" applyFont="1" applyFill="1" applyAlignment="1">
      <alignment horizontal="justify" vertical="center" wrapText="1"/>
      <protection/>
    </xf>
    <xf numFmtId="0" fontId="2" fillId="0" borderId="2" xfId="20" applyFont="1" applyFill="1" applyBorder="1" applyAlignment="1">
      <alignment wrapText="1"/>
      <protection/>
    </xf>
    <xf numFmtId="0" fontId="2" fillId="0" borderId="2" xfId="0" applyFont="1" applyBorder="1" applyAlignment="1">
      <alignment/>
    </xf>
    <xf numFmtId="0" fontId="2" fillId="0" borderId="1" xfId="20" applyFont="1" applyFill="1" applyBorder="1" applyAlignment="1">
      <alignment horizontal="justify" vertical="center" wrapText="1"/>
      <protection/>
    </xf>
    <xf numFmtId="0" fontId="4" fillId="0" borderId="0" xfId="20" applyFont="1" applyFill="1" applyAlignment="1">
      <alignment horizontal="center"/>
      <protection/>
    </xf>
    <xf numFmtId="0" fontId="0" fillId="0" borderId="0" xfId="0" applyAlignment="1">
      <alignment horizontal="center"/>
    </xf>
    <xf numFmtId="0" fontId="2" fillId="0" borderId="0" xfId="20" applyFont="1" applyFill="1" applyBorder="1" applyAlignment="1">
      <alignment horizontal="justify" vertical="top" wrapText="1"/>
      <protection/>
    </xf>
    <xf numFmtId="0" fontId="2" fillId="0" borderId="0" xfId="20" applyFont="1" applyFill="1" applyBorder="1" applyAlignment="1">
      <alignment vertical="top" wrapText="1"/>
      <protection/>
    </xf>
    <xf numFmtId="0" fontId="2" fillId="0" borderId="1" xfId="20" applyFont="1" applyFill="1" applyBorder="1" applyAlignment="1">
      <alignment horizontal="justify" vertical="center" wrapText="1"/>
      <protection/>
    </xf>
    <xf numFmtId="0" fontId="0" fillId="0" borderId="1" xfId="0" applyBorder="1" applyAlignment="1">
      <alignment horizontal="justify" vertical="center" wrapText="1"/>
    </xf>
    <xf numFmtId="0" fontId="2" fillId="0" borderId="2" xfId="20" applyFont="1" applyFill="1" applyBorder="1" applyAlignment="1">
      <alignment horizontal="justify" vertical="center" wrapText="1"/>
      <protection/>
    </xf>
    <xf numFmtId="0" fontId="0" fillId="0" borderId="2" xfId="0" applyBorder="1" applyAlignment="1">
      <alignment horizontal="justify" vertical="center" wrapText="1"/>
    </xf>
    <xf numFmtId="0" fontId="2" fillId="0" borderId="0" xfId="20" applyFont="1" applyFill="1" applyBorder="1" applyAlignment="1">
      <alignment horizontal="justify" vertical="center" wrapText="1"/>
      <protection/>
    </xf>
    <xf numFmtId="0" fontId="0" fillId="0" borderId="0" xfId="0" applyBorder="1" applyAlignment="1">
      <alignment horizontal="justify" vertical="center" wrapText="1"/>
    </xf>
    <xf numFmtId="49" fontId="1" fillId="0" borderId="0" xfId="0" applyNumberFormat="1" applyFont="1" applyBorder="1" applyAlignment="1">
      <alignment horizontal="justify" vertical="center" wrapText="1"/>
    </xf>
    <xf numFmtId="0" fontId="2" fillId="0" borderId="0" xfId="0" applyFont="1" applyAlignment="1">
      <alignment horizontal="center" vertical="top"/>
    </xf>
    <xf numFmtId="0" fontId="1" fillId="0" borderId="0" xfId="0" applyFont="1" applyAlignment="1">
      <alignment horizontal="center" vertical="top"/>
    </xf>
    <xf numFmtId="0" fontId="1" fillId="0" borderId="1" xfId="0" applyFont="1" applyFill="1" applyBorder="1" applyAlignment="1">
      <alignment horizontal="left" vertical="top"/>
    </xf>
    <xf numFmtId="49" fontId="2" fillId="0" borderId="0" xfId="0" applyNumberFormat="1" applyFont="1" applyAlignment="1">
      <alignment horizontal="justify" vertical="top"/>
    </xf>
    <xf numFmtId="186" fontId="1" fillId="0" borderId="0" xfId="0" applyNumberFormat="1" applyFont="1" applyFill="1" applyBorder="1" applyAlignment="1">
      <alignment horizontal="center" vertical="top"/>
    </xf>
    <xf numFmtId="0" fontId="4" fillId="0" borderId="0" xfId="0" applyFont="1" applyAlignment="1">
      <alignment horizontal="center" vertical="top"/>
    </xf>
    <xf numFmtId="49" fontId="2" fillId="0" borderId="0" xfId="0" applyNumberFormat="1" applyFont="1" applyAlignment="1">
      <alignment horizontal="left" vertical="top" wrapText="1"/>
    </xf>
    <xf numFmtId="49" fontId="2" fillId="0" borderId="0" xfId="0" applyNumberFormat="1" applyFont="1" applyAlignment="1">
      <alignment horizontal="justify" vertical="top" wrapText="1"/>
    </xf>
    <xf numFmtId="0" fontId="2" fillId="0" borderId="0" xfId="0" applyFont="1" applyAlignment="1">
      <alignment wrapText="1"/>
    </xf>
    <xf numFmtId="0" fontId="4" fillId="0" borderId="0" xfId="20" applyFont="1" applyBorder="1" applyAlignment="1">
      <alignment horizontal="center"/>
      <protection/>
    </xf>
    <xf numFmtId="0" fontId="1" fillId="0" borderId="0" xfId="20" applyFont="1" applyBorder="1" applyAlignment="1">
      <alignment horizontal="center"/>
      <protection/>
    </xf>
    <xf numFmtId="0" fontId="2" fillId="0" borderId="0" xfId="20" applyFont="1" applyAlignment="1">
      <alignment horizontal="left"/>
      <protection/>
    </xf>
    <xf numFmtId="0" fontId="1" fillId="0" borderId="0" xfId="20" applyFont="1" applyAlignment="1">
      <alignment horizontal="left" wrapText="1"/>
      <protection/>
    </xf>
    <xf numFmtId="0" fontId="2" fillId="0" borderId="0" xfId="20" applyAlignment="1">
      <alignment wrapText="1"/>
      <protection/>
    </xf>
    <xf numFmtId="0" fontId="2" fillId="0" borderId="0" xfId="20" applyFont="1" applyBorder="1" applyAlignment="1">
      <alignment horizontal="left" wrapText="1"/>
      <protection/>
    </xf>
    <xf numFmtId="0" fontId="1" fillId="0" borderId="0" xfId="20" applyFont="1" applyBorder="1" applyAlignment="1">
      <alignment horizontal="justify" wrapText="1"/>
      <protection/>
    </xf>
    <xf numFmtId="0" fontId="2" fillId="0" borderId="0" xfId="20" applyFont="1" applyBorder="1" applyAlignment="1">
      <alignment horizontal="justify"/>
      <protection/>
    </xf>
    <xf numFmtId="0" fontId="22" fillId="0" borderId="0" xfId="0" applyFont="1" applyAlignment="1">
      <alignment horizontal="right"/>
    </xf>
    <xf numFmtId="0" fontId="2" fillId="0" borderId="0" xfId="20" applyFont="1" applyAlignment="1">
      <alignment horizontal="justify" vertical="top" wrapText="1"/>
      <protection/>
    </xf>
    <xf numFmtId="0" fontId="2" fillId="0" borderId="0" xfId="20" applyFont="1" applyBorder="1" applyAlignment="1">
      <alignment horizontal="justify" wrapText="1"/>
      <protection/>
    </xf>
    <xf numFmtId="179" fontId="2" fillId="0" borderId="0" xfId="19" applyNumberFormat="1" applyFont="1" applyBorder="1" applyAlignment="1" applyProtection="1">
      <alignment horizontal="justify" wrapText="1"/>
      <protection/>
    </xf>
    <xf numFmtId="0" fontId="2" fillId="0" borderId="0" xfId="19" applyFont="1" applyFill="1" applyBorder="1" applyAlignment="1">
      <alignment/>
      <protection/>
    </xf>
    <xf numFmtId="0" fontId="2" fillId="0" borderId="0" xfId="19" applyFont="1" applyFill="1" applyAlignment="1">
      <alignment horizontal="center"/>
      <protection/>
    </xf>
    <xf numFmtId="0" fontId="2" fillId="0" borderId="0" xfId="19" applyFont="1" applyFill="1" applyBorder="1" applyAlignment="1">
      <alignment vertical="center" wrapText="1"/>
      <protection/>
    </xf>
    <xf numFmtId="0" fontId="0" fillId="0" borderId="0" xfId="0" applyAlignment="1">
      <alignment vertical="center" wrapText="1"/>
    </xf>
    <xf numFmtId="0" fontId="2" fillId="0" borderId="0" xfId="19" applyFont="1" applyFill="1" applyBorder="1" applyAlignment="1">
      <alignment wrapText="1"/>
      <protection/>
    </xf>
    <xf numFmtId="0" fontId="41" fillId="3" borderId="32" xfId="0" applyNumberFormat="1" applyFont="1" applyFill="1" applyBorder="1" applyAlignment="1">
      <alignment horizontal="center" vertical="center"/>
    </xf>
    <xf numFmtId="0" fontId="42" fillId="3" borderId="19" xfId="0" applyNumberFormat="1" applyFont="1" applyFill="1" applyBorder="1" applyAlignment="1">
      <alignment vertical="center"/>
    </xf>
    <xf numFmtId="0" fontId="42" fillId="3" borderId="24" xfId="0" applyNumberFormat="1" applyFont="1" applyFill="1" applyBorder="1" applyAlignment="1">
      <alignment vertical="center"/>
    </xf>
    <xf numFmtId="0" fontId="20" fillId="5" borderId="0" xfId="0" applyNumberFormat="1" applyFont="1" applyFill="1" applyBorder="1" applyAlignment="1">
      <alignment horizontal="right" vertical="center"/>
    </xf>
    <xf numFmtId="0" fontId="39" fillId="5" borderId="0" xfId="0" applyNumberFormat="1" applyFont="1" applyFill="1" applyBorder="1" applyAlignment="1">
      <alignment vertical="center"/>
    </xf>
    <xf numFmtId="0" fontId="19" fillId="5" borderId="33" xfId="0" applyNumberFormat="1" applyFont="1" applyFill="1" applyBorder="1" applyAlignment="1">
      <alignment horizontal="center" vertical="center"/>
    </xf>
    <xf numFmtId="0" fontId="40" fillId="5" borderId="25" xfId="0" applyNumberFormat="1" applyFont="1" applyFill="1" applyBorder="1" applyAlignment="1">
      <alignment vertical="center"/>
    </xf>
    <xf numFmtId="0" fontId="40" fillId="5" borderId="27" xfId="0" applyNumberFormat="1" applyFont="1" applyFill="1" applyBorder="1" applyAlignment="1">
      <alignment vertical="center"/>
    </xf>
    <xf numFmtId="0" fontId="20" fillId="5" borderId="0" xfId="0" applyNumberFormat="1" applyFont="1" applyFill="1" applyBorder="1" applyAlignment="1">
      <alignment horizontal="center" vertical="center"/>
    </xf>
    <xf numFmtId="0" fontId="20" fillId="4" borderId="0" xfId="0" applyNumberFormat="1" applyFont="1" applyFill="1" applyBorder="1" applyAlignment="1">
      <alignment horizontal="center" vertical="center"/>
    </xf>
    <xf numFmtId="0" fontId="39" fillId="4" borderId="0" xfId="0" applyNumberFormat="1" applyFont="1" applyFill="1" applyBorder="1" applyAlignment="1">
      <alignment vertical="center"/>
    </xf>
    <xf numFmtId="0" fontId="41" fillId="3" borderId="19" xfId="0" applyNumberFormat="1" applyFont="1" applyFill="1" applyBorder="1" applyAlignment="1">
      <alignment horizontal="center" vertical="center"/>
    </xf>
    <xf numFmtId="0" fontId="41" fillId="3" borderId="19" xfId="0" applyNumberFormat="1" applyFont="1" applyFill="1" applyBorder="1" applyAlignment="1">
      <alignment horizontal="left" vertical="center"/>
    </xf>
    <xf numFmtId="0" fontId="20" fillId="5" borderId="23" xfId="0" applyNumberFormat="1" applyFont="1" applyFill="1" applyBorder="1" applyAlignment="1">
      <alignment horizontal="right" vertical="center"/>
    </xf>
    <xf numFmtId="0" fontId="19" fillId="5" borderId="26" xfId="0" applyNumberFormat="1" applyFont="1" applyFill="1" applyBorder="1" applyAlignment="1">
      <alignment horizontal="center" vertical="center"/>
    </xf>
    <xf numFmtId="0" fontId="19" fillId="5" borderId="25" xfId="0" applyNumberFormat="1" applyFont="1" applyFill="1" applyBorder="1" applyAlignment="1">
      <alignment horizontal="center" vertical="center"/>
    </xf>
    <xf numFmtId="0" fontId="19" fillId="5" borderId="27" xfId="0" applyNumberFormat="1" applyFont="1" applyFill="1" applyBorder="1" applyAlignment="1">
      <alignment horizontal="center" vertical="center"/>
    </xf>
    <xf numFmtId="0" fontId="20" fillId="5" borderId="25" xfId="0" applyNumberFormat="1" applyFont="1" applyFill="1" applyBorder="1" applyAlignment="1">
      <alignment horizontal="center" vertical="center"/>
    </xf>
    <xf numFmtId="0" fontId="41" fillId="3" borderId="18" xfId="0" applyNumberFormat="1" applyFont="1" applyFill="1" applyBorder="1" applyAlignment="1">
      <alignment horizontal="center" vertical="center"/>
    </xf>
    <xf numFmtId="0" fontId="41" fillId="3" borderId="24" xfId="0" applyNumberFormat="1" applyFont="1" applyFill="1" applyBorder="1" applyAlignment="1">
      <alignment horizontal="center" vertical="center"/>
    </xf>
    <xf numFmtId="0" fontId="41" fillId="4" borderId="0" xfId="0" applyNumberFormat="1" applyFont="1" applyFill="1" applyBorder="1" applyAlignment="1">
      <alignment horizontal="right" vertical="center"/>
    </xf>
    <xf numFmtId="0" fontId="41" fillId="3" borderId="0" xfId="0" applyNumberFormat="1" applyFont="1" applyFill="1" applyBorder="1" applyAlignment="1">
      <alignment horizontal="right" vertical="center"/>
    </xf>
    <xf numFmtId="0" fontId="41" fillId="3" borderId="23" xfId="0" applyNumberFormat="1" applyFont="1" applyFill="1" applyBorder="1" applyAlignment="1">
      <alignment horizontal="right" vertical="center"/>
    </xf>
    <xf numFmtId="0" fontId="41" fillId="3" borderId="19" xfId="0" applyNumberFormat="1" applyFont="1" applyFill="1" applyBorder="1" applyAlignment="1">
      <alignment horizontal="right" vertical="center"/>
    </xf>
    <xf numFmtId="203" fontId="36" fillId="4" borderId="0" xfId="0" applyNumberFormat="1" applyFont="1" applyFill="1" applyBorder="1" applyAlignment="1">
      <alignment horizontal="right" vertical="center"/>
    </xf>
    <xf numFmtId="203" fontId="36" fillId="3" borderId="23" xfId="0" applyNumberFormat="1" applyFont="1" applyFill="1" applyBorder="1" applyAlignment="1">
      <alignment horizontal="right" vertical="center"/>
    </xf>
    <xf numFmtId="203" fontId="36" fillId="4" borderId="25" xfId="0" applyNumberFormat="1" applyFont="1" applyFill="1" applyBorder="1" applyAlignment="1">
      <alignment horizontal="right" vertical="center"/>
    </xf>
    <xf numFmtId="0" fontId="41" fillId="3" borderId="25" xfId="0" applyNumberFormat="1" applyFont="1" applyFill="1" applyBorder="1" applyAlignment="1">
      <alignment horizontal="right" vertical="center"/>
    </xf>
    <xf numFmtId="0" fontId="20" fillId="3" borderId="25" xfId="0" applyNumberFormat="1" applyFont="1" applyFill="1" applyBorder="1" applyAlignment="1">
      <alignment horizontal="center" vertical="center"/>
    </xf>
    <xf numFmtId="0" fontId="52" fillId="5" borderId="0" xfId="0" applyNumberFormat="1" applyFont="1" applyFill="1" applyBorder="1" applyAlignment="1">
      <alignment horizontal="left" vertical="center"/>
    </xf>
    <xf numFmtId="203" fontId="36" fillId="4" borderId="23" xfId="0" applyNumberFormat="1" applyFont="1" applyFill="1" applyBorder="1" applyAlignment="1">
      <alignment horizontal="right" vertical="center"/>
    </xf>
    <xf numFmtId="203" fontId="36" fillId="3" borderId="19" xfId="0" applyNumberFormat="1" applyFont="1" applyFill="1" applyBorder="1" applyAlignment="1">
      <alignment horizontal="right" vertical="center"/>
    </xf>
    <xf numFmtId="203" fontId="36" fillId="3" borderId="25" xfId="0" applyNumberFormat="1" applyFont="1" applyFill="1" applyBorder="1" applyAlignment="1">
      <alignment horizontal="right" vertical="center"/>
    </xf>
    <xf numFmtId="203" fontId="36" fillId="4" borderId="0" xfId="0" applyNumberFormat="1" applyFont="1" applyFill="1" applyBorder="1" applyAlignment="1">
      <alignment horizontal="right" vertical="top"/>
    </xf>
    <xf numFmtId="0" fontId="52" fillId="3" borderId="19" xfId="0" applyNumberFormat="1" applyFont="1" applyFill="1" applyBorder="1" applyAlignment="1">
      <alignment horizontal="left" vertical="center"/>
    </xf>
    <xf numFmtId="0" fontId="36" fillId="3" borderId="0" xfId="0" applyNumberFormat="1" applyFont="1" applyFill="1" applyBorder="1" applyAlignment="1">
      <alignment horizontal="center" vertical="center"/>
    </xf>
    <xf numFmtId="0" fontId="36" fillId="3" borderId="19" xfId="0" applyNumberFormat="1" applyFont="1" applyFill="1" applyBorder="1" applyAlignment="1">
      <alignment horizontal="center" vertical="center"/>
    </xf>
    <xf numFmtId="0" fontId="36" fillId="3" borderId="19" xfId="0" applyNumberFormat="1" applyFont="1" applyFill="1" applyBorder="1" applyAlignment="1">
      <alignment horizontal="right" vertical="center"/>
    </xf>
    <xf numFmtId="0" fontId="36" fillId="3" borderId="23" xfId="0" applyNumberFormat="1" applyFont="1" applyFill="1" applyBorder="1" applyAlignment="1">
      <alignment horizontal="center" vertical="center"/>
    </xf>
    <xf numFmtId="0" fontId="36" fillId="4" borderId="19" xfId="0" applyNumberFormat="1" applyFont="1" applyFill="1" applyBorder="1" applyAlignment="1">
      <alignment horizontal="center" vertical="center"/>
    </xf>
    <xf numFmtId="0" fontId="36" fillId="3" borderId="0" xfId="0" applyNumberFormat="1" applyFont="1" applyFill="1" applyBorder="1" applyAlignment="1">
      <alignment horizontal="left" vertical="center"/>
    </xf>
    <xf numFmtId="0" fontId="36" fillId="4" borderId="25" xfId="0" applyNumberFormat="1" applyFont="1" applyFill="1" applyBorder="1" applyAlignment="1">
      <alignment horizontal="center" vertical="center"/>
    </xf>
    <xf numFmtId="1" fontId="20" fillId="7" borderId="0" xfId="0" applyNumberFormat="1" applyFont="1" applyFill="1" applyBorder="1" applyAlignment="1">
      <alignment horizontal="left" vertical="center"/>
    </xf>
    <xf numFmtId="0" fontId="47" fillId="7" borderId="0" xfId="0" applyNumberFormat="1" applyFont="1" applyFill="1" applyBorder="1" applyAlignment="1">
      <alignment vertical="center"/>
    </xf>
    <xf numFmtId="0" fontId="36" fillId="7" borderId="34" xfId="0" applyNumberFormat="1" applyFont="1" applyFill="1" applyBorder="1" applyAlignment="1">
      <alignment horizontal="left" vertical="center"/>
    </xf>
    <xf numFmtId="0" fontId="46" fillId="7" borderId="21" xfId="0" applyNumberFormat="1" applyFont="1" applyFill="1" applyBorder="1" applyAlignment="1">
      <alignment vertical="center"/>
    </xf>
    <xf numFmtId="0" fontId="20" fillId="7" borderId="0" xfId="0" applyNumberFormat="1" applyFont="1" applyFill="1" applyBorder="1" applyAlignment="1">
      <alignment horizontal="left" vertical="center"/>
    </xf>
    <xf numFmtId="0" fontId="41" fillId="7" borderId="19" xfId="0" applyNumberFormat="1" applyFont="1" applyFill="1" applyBorder="1" applyAlignment="1">
      <alignment horizontal="left" vertical="center"/>
    </xf>
    <xf numFmtId="0" fontId="42" fillId="7" borderId="19" xfId="0" applyNumberFormat="1" applyFont="1" applyFill="1" applyBorder="1" applyAlignment="1">
      <alignment vertical="center"/>
    </xf>
    <xf numFmtId="0" fontId="41" fillId="7" borderId="0" xfId="0" applyNumberFormat="1" applyFont="1" applyFill="1" applyBorder="1" applyAlignment="1">
      <alignment horizontal="left" vertical="center"/>
    </xf>
    <xf numFmtId="0" fontId="42" fillId="7" borderId="0" xfId="0" applyNumberFormat="1" applyFont="1" applyFill="1" applyBorder="1" applyAlignment="1">
      <alignment vertical="center"/>
    </xf>
    <xf numFmtId="0" fontId="41" fillId="7" borderId="23" xfId="0" applyNumberFormat="1" applyFont="1" applyFill="1" applyBorder="1" applyAlignment="1">
      <alignment horizontal="center" vertical="center"/>
    </xf>
    <xf numFmtId="0" fontId="42" fillId="7" borderId="23" xfId="0" applyNumberFormat="1" applyFont="1" applyFill="1" applyBorder="1" applyAlignment="1">
      <alignment vertical="center"/>
    </xf>
    <xf numFmtId="0" fontId="45" fillId="6" borderId="0" xfId="0" applyNumberFormat="1" applyFont="1" applyFill="1" applyBorder="1" applyAlignment="1">
      <alignment horizontal="left" vertical="center"/>
    </xf>
    <xf numFmtId="0" fontId="49" fillId="6" borderId="0" xfId="0" applyNumberFormat="1" applyFont="1" applyFill="1" applyBorder="1" applyAlignment="1">
      <alignment vertical="center"/>
    </xf>
    <xf numFmtId="0" fontId="40" fillId="5" borderId="0" xfId="0" applyNumberFormat="1" applyFont="1" applyFill="1" applyBorder="1" applyAlignment="1">
      <alignment horizontal="left" vertical="center"/>
    </xf>
    <xf numFmtId="0" fontId="40" fillId="3" borderId="19" xfId="0" applyNumberFormat="1" applyFont="1" applyFill="1" applyBorder="1" applyAlignment="1">
      <alignment horizontal="left" vertical="center"/>
    </xf>
    <xf numFmtId="0" fontId="41" fillId="3" borderId="0" xfId="0" applyNumberFormat="1" applyFont="1" applyFill="1" applyBorder="1" applyAlignment="1">
      <alignment horizontal="center" vertical="center"/>
    </xf>
    <xf numFmtId="0" fontId="41" fillId="3" borderId="23" xfId="0" applyNumberFormat="1" applyFont="1" applyFill="1" applyBorder="1" applyAlignment="1">
      <alignment horizontal="center" vertical="center"/>
    </xf>
    <xf numFmtId="37" fontId="14" fillId="0" borderId="0" xfId="21" applyNumberFormat="1" applyFont="1" applyFill="1" applyAlignment="1">
      <alignment horizontal="justify" wrapText="1"/>
      <protection/>
    </xf>
    <xf numFmtId="0" fontId="48" fillId="0" borderId="0" xfId="0" applyFont="1" applyAlignment="1">
      <alignment vertical="top" wrapText="1"/>
    </xf>
    <xf numFmtId="0" fontId="14" fillId="0" borderId="0" xfId="0" applyFont="1" applyAlignment="1">
      <alignment vertical="top"/>
    </xf>
    <xf numFmtId="0" fontId="14" fillId="0" borderId="0" xfId="21" applyFont="1" applyFill="1" applyAlignment="1">
      <alignment horizontal="justify" vertical="top" wrapText="1"/>
      <protection/>
    </xf>
    <xf numFmtId="0" fontId="3" fillId="2" borderId="0" xfId="0" applyFont="1" applyFill="1" applyBorder="1" applyAlignment="1" applyProtection="1">
      <alignment horizontal="center"/>
      <protection locked="0"/>
    </xf>
    <xf numFmtId="0" fontId="12" fillId="2" borderId="0" xfId="0" applyFont="1" applyFill="1" applyBorder="1" applyAlignment="1" applyProtection="1">
      <alignment horizontal="left"/>
      <protection locked="0"/>
    </xf>
    <xf numFmtId="0" fontId="53" fillId="0" borderId="0" xfId="0" applyFont="1" applyAlignment="1">
      <alignment horizontal="left"/>
    </xf>
    <xf numFmtId="0" fontId="48" fillId="0" borderId="0" xfId="0" applyFont="1" applyAlignment="1">
      <alignment vertical="top" wrapText="1"/>
    </xf>
  </cellXfs>
  <cellStyles count="10">
    <cellStyle name="Normal" xfId="0"/>
    <cellStyle name="Comma" xfId="15"/>
    <cellStyle name="Comma [0]" xfId="16"/>
    <cellStyle name="Currency" xfId="17"/>
    <cellStyle name="Currency [0]" xfId="18"/>
    <cellStyle name="Normal_2003HYAnal packv2" xfId="19"/>
    <cellStyle name="Normal_2003HYAnalPack draft 1" xfId="20"/>
    <cellStyle name="Normal_IAS 2005 HY report v2 oct04" xfId="21"/>
    <cellStyle name="Normal_New Business Q2 2005"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21"/>
  <sheetViews>
    <sheetView showGridLines="0" zoomScale="75" zoomScaleNormal="75" zoomScaleSheetLayoutView="75" workbookViewId="0" topLeftCell="A1">
      <selection activeCell="F17" sqref="F17"/>
    </sheetView>
  </sheetViews>
  <sheetFormatPr defaultColWidth="9.00390625" defaultRowHeight="14.25"/>
  <cols>
    <col min="1" max="1" width="5.125" style="5" customWidth="1"/>
    <col min="2" max="2" width="9.00390625" style="5" customWidth="1"/>
    <col min="3" max="3" width="59.75390625" style="5" customWidth="1"/>
    <col min="4" max="4" width="4.125" style="6" customWidth="1"/>
    <col min="5" max="5" width="5.75390625" style="5" customWidth="1"/>
    <col min="6" max="16384" width="9.00390625" style="5" customWidth="1"/>
  </cols>
  <sheetData>
    <row r="1" spans="1:4" ht="12.75">
      <c r="A1" s="1" t="s">
        <v>831</v>
      </c>
      <c r="B1" s="2"/>
      <c r="C1" s="3"/>
      <c r="D1" s="4"/>
    </row>
    <row r="3" ht="18">
      <c r="A3" s="7" t="s">
        <v>832</v>
      </c>
    </row>
    <row r="4" ht="9" customHeight="1"/>
    <row r="5" spans="1:4" ht="18">
      <c r="A5" s="1573" t="s">
        <v>833</v>
      </c>
      <c r="B5" s="1573"/>
      <c r="C5" s="1573"/>
      <c r="D5" s="1573"/>
    </row>
    <row r="6" ht="8.25" customHeight="1"/>
    <row r="7" spans="1:4" ht="12.75">
      <c r="A7" s="8" t="s">
        <v>834</v>
      </c>
      <c r="D7" s="9"/>
    </row>
    <row r="9" spans="1:5" ht="12.75">
      <c r="A9" s="10" t="s">
        <v>835</v>
      </c>
      <c r="B9" s="11"/>
      <c r="C9" s="11"/>
      <c r="D9" s="12"/>
      <c r="E9" s="11"/>
    </row>
    <row r="10" spans="1:5" ht="15" customHeight="1">
      <c r="A10" s="11"/>
      <c r="B10" s="11"/>
      <c r="C10" s="11"/>
      <c r="D10" s="1574" t="s">
        <v>836</v>
      </c>
      <c r="E10" s="1575"/>
    </row>
    <row r="11" spans="1:4" ht="17.25" customHeight="1">
      <c r="A11" s="5" t="s">
        <v>837</v>
      </c>
      <c r="B11" s="13"/>
      <c r="D11" s="14"/>
    </row>
    <row r="12" spans="2:5" ht="15" customHeight="1">
      <c r="B12" s="15" t="s">
        <v>838</v>
      </c>
      <c r="E12" s="13">
        <v>1.1</v>
      </c>
    </row>
    <row r="13" spans="2:5" ht="15.75" customHeight="1">
      <c r="B13" s="16" t="s">
        <v>839</v>
      </c>
      <c r="E13" s="13">
        <v>1.2</v>
      </c>
    </row>
    <row r="14" spans="2:5" ht="15.75" customHeight="1">
      <c r="B14" s="16" t="s">
        <v>840</v>
      </c>
      <c r="E14" s="13">
        <v>1.3</v>
      </c>
    </row>
    <row r="15" spans="2:5" ht="12.75">
      <c r="B15" s="13"/>
      <c r="E15" s="13"/>
    </row>
    <row r="16" spans="1:5" ht="12.75">
      <c r="A16" s="17" t="s">
        <v>841</v>
      </c>
      <c r="E16" s="18">
        <v>2</v>
      </c>
    </row>
    <row r="17" ht="12.75">
      <c r="E17" s="13"/>
    </row>
    <row r="18" spans="1:5" ht="12.75">
      <c r="A18" s="5" t="s">
        <v>842</v>
      </c>
      <c r="E18" s="18"/>
    </row>
    <row r="19" spans="2:5" ht="12.75">
      <c r="B19" s="17" t="s">
        <v>843</v>
      </c>
      <c r="E19" s="18">
        <v>3</v>
      </c>
    </row>
    <row r="20" spans="2:5" ht="12.75">
      <c r="B20" s="17" t="s">
        <v>844</v>
      </c>
      <c r="E20" s="18">
        <v>4</v>
      </c>
    </row>
    <row r="21" spans="2:5" ht="12.75">
      <c r="B21" s="17" t="s">
        <v>845</v>
      </c>
      <c r="E21" s="18">
        <v>5</v>
      </c>
    </row>
    <row r="22" ht="12.75">
      <c r="E22" s="18"/>
    </row>
    <row r="23" spans="1:5" ht="12.75">
      <c r="A23" s="17" t="s">
        <v>846</v>
      </c>
      <c r="E23" s="18">
        <v>6</v>
      </c>
    </row>
    <row r="24" spans="2:5" ht="12.75">
      <c r="B24" s="17"/>
      <c r="D24" s="19"/>
      <c r="E24" s="18"/>
    </row>
    <row r="25" spans="1:5" ht="12.75">
      <c r="A25" s="17" t="s">
        <v>847</v>
      </c>
      <c r="B25" s="20"/>
      <c r="E25" s="18">
        <v>7</v>
      </c>
    </row>
    <row r="26" ht="12.75">
      <c r="E26" s="18"/>
    </row>
    <row r="27" spans="1:5" ht="12.75">
      <c r="A27" s="5" t="s">
        <v>848</v>
      </c>
      <c r="E27" s="13"/>
    </row>
    <row r="28" spans="2:5" ht="12.75">
      <c r="B28" s="5" t="s">
        <v>849</v>
      </c>
      <c r="E28" s="18">
        <v>8</v>
      </c>
    </row>
    <row r="29" spans="2:5" ht="12.75">
      <c r="B29" s="17" t="s">
        <v>850</v>
      </c>
      <c r="E29" s="18">
        <v>9</v>
      </c>
    </row>
    <row r="30" ht="12.75">
      <c r="E30" s="18"/>
    </row>
    <row r="31" spans="1:5" ht="12.75">
      <c r="A31" s="17" t="s">
        <v>851</v>
      </c>
      <c r="E31" s="18">
        <v>10</v>
      </c>
    </row>
    <row r="32" spans="1:5" ht="12.75">
      <c r="A32" s="17"/>
      <c r="E32" s="18"/>
    </row>
    <row r="33" spans="1:5" ht="14.25">
      <c r="A33" s="1576" t="s">
        <v>852</v>
      </c>
      <c r="B33" s="1577"/>
      <c r="C33" s="1577"/>
      <c r="E33" s="22">
        <v>11</v>
      </c>
    </row>
    <row r="34" spans="1:5" ht="14.25">
      <c r="A34" s="1576"/>
      <c r="B34" s="1577"/>
      <c r="C34" s="1577"/>
      <c r="E34" s="22"/>
    </row>
    <row r="35" ht="8.25" customHeight="1">
      <c r="E35" s="13"/>
    </row>
    <row r="36" spans="1:5" ht="12.75">
      <c r="A36" s="1" t="s">
        <v>853</v>
      </c>
      <c r="E36" s="13"/>
    </row>
    <row r="37" spans="1:5" ht="8.25" customHeight="1">
      <c r="A37" s="23"/>
      <c r="B37" s="23"/>
      <c r="C37" s="23"/>
      <c r="E37" s="13"/>
    </row>
    <row r="38" spans="1:5" ht="12.75">
      <c r="A38" s="23" t="s">
        <v>837</v>
      </c>
      <c r="B38" s="13"/>
      <c r="E38" s="18"/>
    </row>
    <row r="39" spans="1:5" ht="17.25" customHeight="1">
      <c r="A39" s="23"/>
      <c r="B39" s="15" t="s">
        <v>838</v>
      </c>
      <c r="E39" s="18">
        <v>12.1</v>
      </c>
    </row>
    <row r="40" spans="1:5" ht="15.75" customHeight="1">
      <c r="A40" s="23"/>
      <c r="B40" s="16" t="s">
        <v>839</v>
      </c>
      <c r="E40" s="18">
        <v>12.2</v>
      </c>
    </row>
    <row r="41" spans="1:5" ht="15.75" customHeight="1">
      <c r="A41" s="23"/>
      <c r="B41" s="16" t="s">
        <v>840</v>
      </c>
      <c r="E41" s="18">
        <v>12.3</v>
      </c>
    </row>
    <row r="42" spans="1:5" ht="8.25" customHeight="1">
      <c r="A42" s="23"/>
      <c r="B42" s="13"/>
      <c r="E42" s="18"/>
    </row>
    <row r="43" spans="1:5" ht="12.75">
      <c r="A43" s="17" t="s">
        <v>854</v>
      </c>
      <c r="E43" s="13">
        <v>13</v>
      </c>
    </row>
    <row r="44" spans="2:5" ht="8.25" customHeight="1">
      <c r="B44" s="17"/>
      <c r="E44" s="18"/>
    </row>
    <row r="45" spans="1:5" ht="12.75">
      <c r="A45" s="17" t="s">
        <v>855</v>
      </c>
      <c r="B45" s="17"/>
      <c r="E45" s="18"/>
    </row>
    <row r="46" spans="2:5" ht="8.25" customHeight="1">
      <c r="B46" s="17"/>
      <c r="E46" s="18"/>
    </row>
    <row r="47" spans="2:5" ht="15" customHeight="1">
      <c r="B47" s="17" t="s">
        <v>856</v>
      </c>
      <c r="E47" s="18">
        <v>14.1</v>
      </c>
    </row>
    <row r="48" spans="2:5" ht="16.5" customHeight="1">
      <c r="B48" s="17" t="s">
        <v>857</v>
      </c>
      <c r="E48" s="18">
        <v>14.2</v>
      </c>
    </row>
    <row r="49" spans="2:5" ht="8.25" customHeight="1">
      <c r="B49" s="17"/>
      <c r="E49" s="18"/>
    </row>
    <row r="50" spans="1:5" ht="12.75">
      <c r="A50" s="5" t="s">
        <v>858</v>
      </c>
      <c r="E50" s="13">
        <v>15</v>
      </c>
    </row>
    <row r="51" spans="2:5" ht="8.25" customHeight="1">
      <c r="B51" s="20"/>
      <c r="E51" s="18"/>
    </row>
    <row r="52" spans="1:5" ht="12.75">
      <c r="A52" s="17" t="s">
        <v>847</v>
      </c>
      <c r="E52" s="18">
        <v>16</v>
      </c>
    </row>
    <row r="53" spans="2:5" ht="8.25" customHeight="1">
      <c r="B53" s="20"/>
      <c r="E53" s="18"/>
    </row>
    <row r="54" spans="1:5" ht="12.75">
      <c r="A54" s="17" t="s">
        <v>848</v>
      </c>
      <c r="E54" s="18">
        <v>17</v>
      </c>
    </row>
    <row r="55" spans="2:5" ht="8.25" customHeight="1">
      <c r="B55" s="20"/>
      <c r="E55" s="18"/>
    </row>
    <row r="56" spans="1:5" ht="12.75">
      <c r="A56" s="17" t="s">
        <v>859</v>
      </c>
      <c r="E56" s="18">
        <v>18</v>
      </c>
    </row>
    <row r="57" spans="1:5" ht="8.25" customHeight="1">
      <c r="A57" s="23"/>
      <c r="B57" s="23"/>
      <c r="C57" s="23"/>
      <c r="E57" s="13"/>
    </row>
    <row r="58" spans="1:5" ht="12.75">
      <c r="A58" s="1" t="s">
        <v>860</v>
      </c>
      <c r="E58" s="13"/>
    </row>
    <row r="59" ht="10.5" customHeight="1">
      <c r="E59" s="13"/>
    </row>
    <row r="60" ht="10.5" customHeight="1">
      <c r="A60" s="17" t="s">
        <v>861</v>
      </c>
    </row>
    <row r="61" spans="2:5" ht="10.5" customHeight="1">
      <c r="B61" s="17" t="s">
        <v>849</v>
      </c>
      <c r="E61" s="13">
        <v>19</v>
      </c>
    </row>
    <row r="62" spans="2:5" ht="12.75">
      <c r="B62" s="17" t="s">
        <v>862</v>
      </c>
      <c r="E62" s="13">
        <v>20</v>
      </c>
    </row>
    <row r="63" ht="8.25" customHeight="1">
      <c r="E63" s="13"/>
    </row>
    <row r="64" ht="12.75">
      <c r="A64" s="17" t="s">
        <v>863</v>
      </c>
    </row>
    <row r="65" spans="1:5" ht="12.75">
      <c r="A65" s="17"/>
      <c r="B65" s="17" t="s">
        <v>864</v>
      </c>
      <c r="E65" s="13">
        <v>21.1</v>
      </c>
    </row>
    <row r="66" spans="2:5" ht="12.75">
      <c r="B66" s="17" t="s">
        <v>658</v>
      </c>
      <c r="E66" s="13">
        <v>21.2</v>
      </c>
    </row>
    <row r="67" spans="2:5" ht="12.75">
      <c r="B67" s="17" t="s">
        <v>659</v>
      </c>
      <c r="E67" s="13">
        <v>21.3</v>
      </c>
    </row>
    <row r="68" ht="8.25" customHeight="1">
      <c r="E68" s="13"/>
    </row>
    <row r="69" spans="1:5" ht="12.75">
      <c r="A69" s="17" t="s">
        <v>660</v>
      </c>
      <c r="E69" s="13"/>
    </row>
    <row r="70" spans="2:5" ht="12.75">
      <c r="B70" s="17" t="s">
        <v>259</v>
      </c>
      <c r="E70" s="13">
        <v>22</v>
      </c>
    </row>
    <row r="71" spans="2:5" ht="12.75">
      <c r="B71" s="17" t="s">
        <v>260</v>
      </c>
      <c r="E71" s="13">
        <v>23</v>
      </c>
    </row>
    <row r="72" spans="2:5" ht="12.75">
      <c r="B72" s="17" t="s">
        <v>893</v>
      </c>
      <c r="E72" s="13">
        <v>24</v>
      </c>
    </row>
    <row r="73" spans="2:5" ht="12.75">
      <c r="B73" s="17" t="s">
        <v>261</v>
      </c>
      <c r="E73" s="13">
        <v>25</v>
      </c>
    </row>
    <row r="74" spans="2:5" ht="12.75">
      <c r="B74" s="17" t="s">
        <v>262</v>
      </c>
      <c r="E74" s="13">
        <v>26</v>
      </c>
    </row>
    <row r="75" spans="2:5" ht="12.75">
      <c r="B75" s="17" t="s">
        <v>256</v>
      </c>
      <c r="E75" s="13">
        <v>27</v>
      </c>
    </row>
    <row r="76" spans="2:5" ht="12.75">
      <c r="B76" s="17" t="s">
        <v>255</v>
      </c>
      <c r="D76" s="14"/>
      <c r="E76" s="13">
        <v>28</v>
      </c>
    </row>
    <row r="77" spans="2:5" ht="12.75">
      <c r="B77" s="17" t="s">
        <v>254</v>
      </c>
      <c r="D77" s="13"/>
      <c r="E77" s="13">
        <v>29</v>
      </c>
    </row>
    <row r="78" spans="2:5" ht="12.75">
      <c r="B78" s="17" t="s">
        <v>253</v>
      </c>
      <c r="D78" s="13"/>
      <c r="E78" s="13">
        <v>30</v>
      </c>
    </row>
    <row r="79" spans="2:5" ht="12.75">
      <c r="B79" s="17" t="s">
        <v>894</v>
      </c>
      <c r="E79" s="13">
        <v>31</v>
      </c>
    </row>
    <row r="80" ht="12.75">
      <c r="D80" s="13"/>
    </row>
    <row r="81" ht="12.75">
      <c r="D81" s="13"/>
    </row>
    <row r="82" ht="12.75">
      <c r="D82" s="13"/>
    </row>
    <row r="83" ht="12.75">
      <c r="D83" s="13"/>
    </row>
    <row r="84" ht="12.75">
      <c r="D84" s="13"/>
    </row>
    <row r="85" ht="12.75">
      <c r="D85" s="13"/>
    </row>
    <row r="86" ht="12.75">
      <c r="D86" s="13"/>
    </row>
    <row r="87" ht="12.75">
      <c r="D87" s="13"/>
    </row>
    <row r="88" ht="12.75">
      <c r="D88" s="13"/>
    </row>
    <row r="89" ht="12.75">
      <c r="D89" s="13"/>
    </row>
    <row r="90" ht="12.75">
      <c r="D90" s="13"/>
    </row>
    <row r="91" ht="12.75">
      <c r="D91" s="13"/>
    </row>
    <row r="92" ht="12.75">
      <c r="D92" s="13"/>
    </row>
    <row r="93" ht="12.75">
      <c r="D93" s="13"/>
    </row>
    <row r="94" ht="12.75">
      <c r="D94" s="13"/>
    </row>
    <row r="95" ht="12.75">
      <c r="D95" s="13"/>
    </row>
    <row r="96" ht="12.75">
      <c r="D96" s="13"/>
    </row>
    <row r="97" ht="12.75">
      <c r="D97" s="13"/>
    </row>
    <row r="98" ht="12.75">
      <c r="D98" s="13"/>
    </row>
    <row r="99" ht="12.75">
      <c r="D99" s="13"/>
    </row>
    <row r="100" ht="12.75">
      <c r="D100" s="13"/>
    </row>
    <row r="101" ht="12.75">
      <c r="D101" s="13"/>
    </row>
    <row r="102" ht="12.75">
      <c r="D102" s="13"/>
    </row>
    <row r="103" ht="12.75">
      <c r="D103" s="13"/>
    </row>
    <row r="104" ht="12.75">
      <c r="D104" s="13"/>
    </row>
    <row r="105" ht="12.75">
      <c r="D105" s="13"/>
    </row>
    <row r="106" ht="12.75">
      <c r="D106" s="13"/>
    </row>
    <row r="107" ht="12.75">
      <c r="D107" s="13"/>
    </row>
    <row r="108" ht="12.75">
      <c r="D108" s="13"/>
    </row>
    <row r="109" ht="12.75">
      <c r="D109" s="13"/>
    </row>
    <row r="110" ht="12.75">
      <c r="D110" s="13"/>
    </row>
    <row r="111" ht="12.75">
      <c r="D111" s="13"/>
    </row>
    <row r="112" ht="12.75">
      <c r="D112" s="13"/>
    </row>
    <row r="113" ht="12.75">
      <c r="D113" s="13"/>
    </row>
    <row r="114" ht="12.75">
      <c r="D114" s="13"/>
    </row>
    <row r="115" ht="12.75">
      <c r="D115" s="13"/>
    </row>
    <row r="116" ht="12.75">
      <c r="D116" s="13"/>
    </row>
    <row r="117" ht="12.75">
      <c r="D117" s="13"/>
    </row>
    <row r="118" ht="12.75">
      <c r="D118" s="13"/>
    </row>
    <row r="119" ht="12.75">
      <c r="D119" s="13"/>
    </row>
    <row r="120" ht="12.75">
      <c r="D120" s="13"/>
    </row>
    <row r="121" ht="12.75">
      <c r="D121" s="13"/>
    </row>
    <row r="122" ht="12.75">
      <c r="D122" s="13"/>
    </row>
    <row r="123" ht="12.75">
      <c r="D123" s="13"/>
    </row>
    <row r="124" ht="12.75">
      <c r="D124" s="13"/>
    </row>
    <row r="125" ht="12.75">
      <c r="D125" s="13"/>
    </row>
    <row r="126" ht="12.75">
      <c r="D126" s="13"/>
    </row>
    <row r="127" ht="12.75">
      <c r="D127" s="13"/>
    </row>
    <row r="128" ht="12.75">
      <c r="D128" s="13"/>
    </row>
    <row r="129" ht="12.75">
      <c r="D129" s="13"/>
    </row>
    <row r="130" ht="12.75">
      <c r="D130" s="13"/>
    </row>
    <row r="131" ht="12.75">
      <c r="D131" s="13"/>
    </row>
    <row r="132" ht="12.75">
      <c r="D132" s="13"/>
    </row>
    <row r="133" ht="12.75">
      <c r="D133" s="13"/>
    </row>
    <row r="134" ht="12.75">
      <c r="D134" s="13"/>
    </row>
    <row r="135" ht="12.75">
      <c r="D135" s="13"/>
    </row>
    <row r="136" ht="12.75">
      <c r="D136" s="13"/>
    </row>
    <row r="137" ht="12.75">
      <c r="D137" s="13"/>
    </row>
    <row r="138" ht="12.75">
      <c r="D138" s="13"/>
    </row>
    <row r="139" ht="12.75">
      <c r="D139" s="13"/>
    </row>
    <row r="140" ht="12.75">
      <c r="D140" s="13"/>
    </row>
    <row r="141" ht="12.75">
      <c r="D141" s="13"/>
    </row>
    <row r="142" ht="12.75">
      <c r="D142" s="13"/>
    </row>
    <row r="143" ht="12.75">
      <c r="D143" s="13"/>
    </row>
    <row r="144" ht="12.75">
      <c r="D144" s="13"/>
    </row>
    <row r="145" ht="12.75">
      <c r="D145" s="13"/>
    </row>
    <row r="146" ht="12.75">
      <c r="D146" s="13"/>
    </row>
    <row r="147" ht="12.75">
      <c r="D147" s="13"/>
    </row>
    <row r="148" ht="12.75">
      <c r="D148" s="13"/>
    </row>
    <row r="149" ht="12.75">
      <c r="D149" s="13"/>
    </row>
    <row r="150" ht="12.75">
      <c r="D150" s="13"/>
    </row>
    <row r="151" ht="12.75">
      <c r="D151" s="13"/>
    </row>
    <row r="152" ht="12.75">
      <c r="D152" s="13"/>
    </row>
    <row r="153" ht="12.75">
      <c r="D153" s="13"/>
    </row>
    <row r="154" ht="12.75">
      <c r="D154" s="13"/>
    </row>
    <row r="155" ht="12.75">
      <c r="D155" s="13"/>
    </row>
    <row r="156" ht="12.75">
      <c r="D156" s="13"/>
    </row>
    <row r="157" ht="12.75">
      <c r="D157" s="13"/>
    </row>
    <row r="158" ht="12.75">
      <c r="D158" s="13"/>
    </row>
    <row r="159" ht="12.75">
      <c r="D159" s="13"/>
    </row>
    <row r="160" ht="12.75">
      <c r="D160" s="13"/>
    </row>
    <row r="161" ht="12.75">
      <c r="D161" s="13"/>
    </row>
    <row r="162" ht="12.75">
      <c r="D162" s="13"/>
    </row>
    <row r="163" ht="12.75">
      <c r="D163" s="13"/>
    </row>
    <row r="164" ht="12.75">
      <c r="D164" s="13"/>
    </row>
    <row r="165" ht="12.75">
      <c r="D165" s="13"/>
    </row>
    <row r="166" ht="12.75">
      <c r="D166" s="13"/>
    </row>
    <row r="167" ht="12.75">
      <c r="D167" s="13"/>
    </row>
    <row r="168" ht="12.75">
      <c r="D168" s="13"/>
    </row>
    <row r="169" ht="12.75">
      <c r="D169" s="13"/>
    </row>
    <row r="170" ht="12.75">
      <c r="D170" s="13"/>
    </row>
    <row r="171" ht="12.75">
      <c r="D171" s="13"/>
    </row>
    <row r="172" ht="12.75">
      <c r="D172" s="13"/>
    </row>
    <row r="173" ht="12.75">
      <c r="D173" s="13"/>
    </row>
    <row r="174" ht="12.75">
      <c r="D174" s="13"/>
    </row>
    <row r="175" ht="12.75">
      <c r="D175" s="13"/>
    </row>
    <row r="176" ht="12.75">
      <c r="D176" s="13"/>
    </row>
    <row r="177" ht="12.75">
      <c r="D177" s="13"/>
    </row>
    <row r="178" ht="12.75">
      <c r="D178" s="13"/>
    </row>
    <row r="179" ht="12.75">
      <c r="D179" s="13"/>
    </row>
    <row r="180" ht="12.75">
      <c r="D180" s="13"/>
    </row>
    <row r="181" ht="12.75">
      <c r="D181" s="13"/>
    </row>
    <row r="182" ht="12.75">
      <c r="D182" s="13"/>
    </row>
    <row r="183" ht="12.75">
      <c r="D183" s="13"/>
    </row>
    <row r="184" ht="12.75">
      <c r="D184" s="13"/>
    </row>
    <row r="185" ht="12.75">
      <c r="D185" s="13"/>
    </row>
    <row r="186" ht="12.75">
      <c r="D186" s="13"/>
    </row>
    <row r="187" ht="12.75">
      <c r="D187" s="13"/>
    </row>
    <row r="188" ht="12.75">
      <c r="D188" s="13"/>
    </row>
    <row r="189" ht="12.75">
      <c r="D189" s="13"/>
    </row>
    <row r="190" ht="12.75">
      <c r="D190" s="13"/>
    </row>
    <row r="191" ht="12.75">
      <c r="D191" s="13"/>
    </row>
    <row r="192" ht="12.75">
      <c r="D192" s="13"/>
    </row>
    <row r="193" ht="12.75">
      <c r="D193" s="13"/>
    </row>
    <row r="194" ht="12.75">
      <c r="D194" s="13"/>
    </row>
    <row r="195" ht="12.75">
      <c r="D195" s="13"/>
    </row>
    <row r="196" ht="12.75">
      <c r="D196" s="13"/>
    </row>
    <row r="197" ht="12.75">
      <c r="D197" s="13"/>
    </row>
    <row r="198" ht="12.75">
      <c r="D198" s="13"/>
    </row>
    <row r="199" ht="12.75">
      <c r="D199" s="13"/>
    </row>
    <row r="200" ht="12.75">
      <c r="D200" s="13"/>
    </row>
    <row r="201" ht="12.75">
      <c r="D201" s="13"/>
    </row>
    <row r="202" ht="12.75">
      <c r="D202" s="13"/>
    </row>
    <row r="203" ht="12.75">
      <c r="D203" s="13"/>
    </row>
    <row r="204" ht="12.75">
      <c r="D204" s="13"/>
    </row>
    <row r="205" ht="12.75">
      <c r="D205" s="13"/>
    </row>
    <row r="206" ht="12.75">
      <c r="D206" s="13"/>
    </row>
    <row r="207" ht="12.75">
      <c r="D207" s="13"/>
    </row>
    <row r="208" ht="12.75">
      <c r="D208" s="13"/>
    </row>
    <row r="209" ht="12.75">
      <c r="D209" s="13"/>
    </row>
    <row r="210" ht="12.75">
      <c r="D210" s="13"/>
    </row>
    <row r="211" ht="12.75">
      <c r="D211" s="13"/>
    </row>
    <row r="212" ht="12.75">
      <c r="D212" s="13"/>
    </row>
    <row r="213" ht="12.75">
      <c r="D213" s="13"/>
    </row>
    <row r="214" ht="12.75">
      <c r="D214" s="13"/>
    </row>
    <row r="215" ht="12.75">
      <c r="D215" s="13"/>
    </row>
    <row r="216" ht="12.75">
      <c r="D216" s="13"/>
    </row>
    <row r="217" ht="12.75">
      <c r="D217" s="13"/>
    </row>
    <row r="218" ht="12.75">
      <c r="D218" s="13"/>
    </row>
    <row r="219" ht="12.75">
      <c r="D219" s="13"/>
    </row>
    <row r="220" ht="12.75">
      <c r="D220" s="13"/>
    </row>
    <row r="221" ht="12.75">
      <c r="D221" s="13"/>
    </row>
    <row r="222" ht="12.75">
      <c r="D222" s="13"/>
    </row>
    <row r="223" ht="12.75">
      <c r="D223" s="13"/>
    </row>
    <row r="224" ht="12.75">
      <c r="D224" s="13"/>
    </row>
    <row r="225" ht="12.75">
      <c r="D225" s="13"/>
    </row>
    <row r="226" ht="12.75">
      <c r="D226" s="13"/>
    </row>
    <row r="227" ht="12.75">
      <c r="D227" s="13"/>
    </row>
    <row r="228" ht="12.75">
      <c r="D228" s="13"/>
    </row>
    <row r="229" ht="12.75">
      <c r="D229" s="13"/>
    </row>
    <row r="230" ht="12.75">
      <c r="D230" s="13"/>
    </row>
    <row r="231" ht="12.75">
      <c r="D231" s="13"/>
    </row>
    <row r="232" ht="12.75">
      <c r="D232" s="13"/>
    </row>
    <row r="233" ht="12.75">
      <c r="D233" s="13"/>
    </row>
    <row r="234" ht="12.75">
      <c r="D234" s="13"/>
    </row>
    <row r="235" ht="12.75">
      <c r="D235" s="13"/>
    </row>
    <row r="236" ht="12.75">
      <c r="D236" s="13"/>
    </row>
    <row r="237" ht="12.75">
      <c r="D237" s="13"/>
    </row>
    <row r="238" ht="12.75">
      <c r="D238" s="13"/>
    </row>
    <row r="239" ht="12.75">
      <c r="D239" s="13"/>
    </row>
    <row r="240" ht="12.75">
      <c r="D240" s="13"/>
    </row>
    <row r="241" ht="12.75">
      <c r="D241" s="13"/>
    </row>
    <row r="242" ht="12.75">
      <c r="D242" s="13"/>
    </row>
    <row r="243" ht="12.75">
      <c r="D243" s="13"/>
    </row>
    <row r="244" ht="12.75">
      <c r="D244" s="13"/>
    </row>
    <row r="245" ht="12.75">
      <c r="D245" s="13"/>
    </row>
    <row r="246" ht="12.75">
      <c r="D246" s="13"/>
    </row>
    <row r="247" ht="12.75">
      <c r="D247" s="13"/>
    </row>
    <row r="248" ht="12.75">
      <c r="D248" s="13"/>
    </row>
    <row r="249" ht="12.75">
      <c r="D249" s="13"/>
    </row>
    <row r="250" ht="12.75">
      <c r="D250" s="13"/>
    </row>
    <row r="251" ht="12.75">
      <c r="D251" s="13"/>
    </row>
    <row r="252" ht="12.75">
      <c r="D252" s="13"/>
    </row>
    <row r="253" ht="12.75">
      <c r="D253" s="13"/>
    </row>
    <row r="254" ht="12.75">
      <c r="D254" s="13"/>
    </row>
    <row r="255" ht="12.75">
      <c r="D255" s="13"/>
    </row>
    <row r="256" ht="12.75">
      <c r="D256" s="13"/>
    </row>
    <row r="257" ht="12.75">
      <c r="D257" s="13"/>
    </row>
    <row r="258" ht="12.75">
      <c r="D258" s="13"/>
    </row>
    <row r="259" ht="12.75">
      <c r="D259" s="13"/>
    </row>
    <row r="260" ht="12.75">
      <c r="D260" s="13"/>
    </row>
    <row r="261" ht="12.75">
      <c r="D261" s="13"/>
    </row>
    <row r="262" ht="12.75">
      <c r="D262" s="13"/>
    </row>
    <row r="263" ht="12.75">
      <c r="D263" s="13"/>
    </row>
    <row r="264" ht="12.75">
      <c r="D264" s="13"/>
    </row>
    <row r="265" ht="12.75">
      <c r="D265" s="13"/>
    </row>
    <row r="266" ht="12.75">
      <c r="D266" s="13"/>
    </row>
    <row r="267" ht="12.75">
      <c r="D267" s="13"/>
    </row>
    <row r="268" ht="12.75">
      <c r="D268" s="13"/>
    </row>
    <row r="269" ht="12.75">
      <c r="D269" s="13"/>
    </row>
    <row r="270" ht="12.75">
      <c r="D270" s="13"/>
    </row>
    <row r="271" ht="12.75">
      <c r="D271" s="13"/>
    </row>
    <row r="272" ht="12.75">
      <c r="D272" s="13"/>
    </row>
    <row r="273" ht="12.75">
      <c r="D273" s="13"/>
    </row>
    <row r="274" ht="12.75">
      <c r="D274" s="13"/>
    </row>
    <row r="275" ht="12.75">
      <c r="D275" s="13"/>
    </row>
    <row r="276" ht="12.75">
      <c r="D276" s="13"/>
    </row>
    <row r="277" ht="12.75">
      <c r="D277" s="13"/>
    </row>
    <row r="278" ht="12.75">
      <c r="D278" s="13"/>
    </row>
    <row r="279" ht="12.75">
      <c r="D279" s="13"/>
    </row>
    <row r="280" ht="12.75">
      <c r="D280" s="13"/>
    </row>
    <row r="281" ht="12.75">
      <c r="D281" s="13"/>
    </row>
    <row r="282" ht="12.75">
      <c r="D282" s="13"/>
    </row>
    <row r="283" ht="12.75">
      <c r="D283" s="13"/>
    </row>
    <row r="284" ht="12.75">
      <c r="D284" s="13"/>
    </row>
    <row r="285" ht="12.75">
      <c r="D285" s="13"/>
    </row>
    <row r="286" ht="12.75">
      <c r="D286" s="13"/>
    </row>
    <row r="287" ht="12.75">
      <c r="D287" s="13"/>
    </row>
    <row r="288" ht="12.75">
      <c r="D288" s="13"/>
    </row>
    <row r="289" ht="12.75">
      <c r="D289" s="13"/>
    </row>
    <row r="290" ht="12.75">
      <c r="D290" s="13"/>
    </row>
    <row r="291" ht="12.75">
      <c r="D291" s="13"/>
    </row>
    <row r="292" ht="12.75">
      <c r="D292" s="13"/>
    </row>
    <row r="293" ht="12.75">
      <c r="D293" s="13"/>
    </row>
    <row r="294" ht="12.75">
      <c r="D294" s="13"/>
    </row>
    <row r="295" ht="12.75">
      <c r="D295" s="13"/>
    </row>
    <row r="296" ht="12.75">
      <c r="D296" s="13"/>
    </row>
    <row r="297" ht="12.75">
      <c r="D297" s="13"/>
    </row>
    <row r="298" ht="12.75">
      <c r="D298" s="13"/>
    </row>
    <row r="299" ht="12.75">
      <c r="D299" s="13"/>
    </row>
    <row r="300" ht="12.75">
      <c r="D300" s="13"/>
    </row>
    <row r="301" ht="12.75">
      <c r="D301" s="13"/>
    </row>
    <row r="302" ht="12.75">
      <c r="D302" s="13"/>
    </row>
    <row r="303" ht="12.75">
      <c r="D303" s="13"/>
    </row>
    <row r="304" ht="12.75">
      <c r="D304" s="13"/>
    </row>
    <row r="305" ht="12.75">
      <c r="D305" s="13"/>
    </row>
    <row r="306" ht="12.75">
      <c r="D306" s="13"/>
    </row>
    <row r="307" ht="12.75">
      <c r="D307" s="13"/>
    </row>
    <row r="308" ht="12.75">
      <c r="D308" s="13"/>
    </row>
    <row r="309" ht="12.75">
      <c r="D309" s="13"/>
    </row>
    <row r="310" ht="12.75">
      <c r="D310" s="13"/>
    </row>
    <row r="311" ht="12.75">
      <c r="D311" s="13"/>
    </row>
    <row r="312" ht="12.75">
      <c r="D312" s="13"/>
    </row>
    <row r="313" ht="12.75">
      <c r="D313" s="13"/>
    </row>
    <row r="314" ht="12.75">
      <c r="D314" s="13"/>
    </row>
    <row r="315" ht="12.75">
      <c r="D315" s="13"/>
    </row>
    <row r="316" ht="12.75">
      <c r="D316" s="13"/>
    </row>
    <row r="317" ht="12.75">
      <c r="D317" s="13"/>
    </row>
    <row r="318" ht="12.75">
      <c r="D318" s="13"/>
    </row>
    <row r="319" ht="12.75">
      <c r="D319" s="13"/>
    </row>
    <row r="320" ht="12.75">
      <c r="D320" s="13"/>
    </row>
    <row r="321" ht="12.75">
      <c r="D321" s="13"/>
    </row>
    <row r="322" ht="12.75">
      <c r="D322" s="13"/>
    </row>
    <row r="323" ht="12.75">
      <c r="D323" s="13"/>
    </row>
    <row r="324" ht="12.75">
      <c r="D324" s="13"/>
    </row>
    <row r="325" ht="12.75">
      <c r="D325" s="13"/>
    </row>
    <row r="326" ht="12.75">
      <c r="D326" s="13"/>
    </row>
    <row r="327" ht="12.75">
      <c r="D327" s="13"/>
    </row>
    <row r="328" ht="12.75">
      <c r="D328" s="13"/>
    </row>
    <row r="329" ht="12.75">
      <c r="D329" s="13"/>
    </row>
    <row r="330" ht="12.75">
      <c r="D330" s="13"/>
    </row>
    <row r="331" ht="12.75">
      <c r="D331" s="13"/>
    </row>
    <row r="332" ht="12.75">
      <c r="D332" s="13"/>
    </row>
    <row r="333" ht="12.75">
      <c r="D333" s="13"/>
    </row>
    <row r="334" ht="12.75">
      <c r="D334" s="13"/>
    </row>
    <row r="335" ht="12.75">
      <c r="D335" s="13"/>
    </row>
    <row r="336" ht="12.75">
      <c r="D336" s="13"/>
    </row>
    <row r="337" ht="12.75">
      <c r="D337" s="13"/>
    </row>
    <row r="338" ht="12.75">
      <c r="D338" s="13"/>
    </row>
    <row r="339" ht="12.75">
      <c r="D339" s="13"/>
    </row>
    <row r="340" ht="12.75">
      <c r="D340" s="13"/>
    </row>
    <row r="341" ht="12.75">
      <c r="D341" s="13"/>
    </row>
    <row r="342" ht="12.75">
      <c r="D342" s="13"/>
    </row>
    <row r="343" ht="12.75">
      <c r="D343" s="13"/>
    </row>
    <row r="344" ht="12.75">
      <c r="D344" s="13"/>
    </row>
    <row r="345" ht="12.75">
      <c r="D345" s="13"/>
    </row>
    <row r="346" ht="12.75">
      <c r="D346" s="13"/>
    </row>
    <row r="347" ht="12.75">
      <c r="D347" s="13"/>
    </row>
    <row r="348" ht="12.75">
      <c r="D348" s="13"/>
    </row>
    <row r="349" ht="12.75">
      <c r="D349" s="13"/>
    </row>
    <row r="350" ht="12.75">
      <c r="D350" s="13"/>
    </row>
    <row r="351" ht="12.75">
      <c r="D351" s="13"/>
    </row>
    <row r="352" ht="12.75">
      <c r="D352" s="13"/>
    </row>
    <row r="353" ht="12.75">
      <c r="D353" s="13"/>
    </row>
    <row r="354" ht="12.75">
      <c r="D354" s="13"/>
    </row>
    <row r="355" ht="12.75">
      <c r="D355" s="13"/>
    </row>
    <row r="356" ht="12.75">
      <c r="D356" s="13"/>
    </row>
    <row r="357" ht="12.75">
      <c r="D357" s="13"/>
    </row>
    <row r="358" ht="12.75">
      <c r="D358" s="13"/>
    </row>
    <row r="359" ht="12.75">
      <c r="D359" s="13"/>
    </row>
    <row r="360" ht="12.75">
      <c r="D360" s="13"/>
    </row>
    <row r="361" ht="12.75">
      <c r="D361" s="13"/>
    </row>
    <row r="362" ht="12.75">
      <c r="D362" s="13"/>
    </row>
    <row r="363" ht="12.75">
      <c r="D363" s="13"/>
    </row>
    <row r="364" ht="12.75">
      <c r="D364" s="13"/>
    </row>
    <row r="365" ht="12.75">
      <c r="D365" s="13"/>
    </row>
    <row r="366" ht="12.75">
      <c r="D366" s="13"/>
    </row>
    <row r="367" ht="12.75">
      <c r="D367" s="13"/>
    </row>
    <row r="368" ht="12.75">
      <c r="D368" s="13"/>
    </row>
    <row r="369" ht="12.75">
      <c r="D369" s="13"/>
    </row>
    <row r="370" ht="12.75">
      <c r="D370" s="13"/>
    </row>
    <row r="371" ht="12.75">
      <c r="D371" s="13"/>
    </row>
    <row r="372" ht="12.75">
      <c r="D372" s="13"/>
    </row>
    <row r="373" ht="12.75">
      <c r="D373" s="13"/>
    </row>
    <row r="374" ht="12.75">
      <c r="D374" s="13"/>
    </row>
    <row r="375" ht="12.75">
      <c r="D375" s="13"/>
    </row>
    <row r="376" ht="12.75">
      <c r="D376" s="13"/>
    </row>
    <row r="377" ht="12.75">
      <c r="D377" s="13"/>
    </row>
    <row r="378" ht="12.75">
      <c r="D378" s="13"/>
    </row>
    <row r="379" ht="12.75">
      <c r="D379" s="13"/>
    </row>
    <row r="380" ht="12.75">
      <c r="D380" s="13"/>
    </row>
    <row r="381" ht="12.75">
      <c r="D381" s="13"/>
    </row>
    <row r="382" ht="12.75">
      <c r="D382" s="13"/>
    </row>
    <row r="383" ht="12.75">
      <c r="D383" s="13"/>
    </row>
    <row r="384" ht="12.75">
      <c r="D384" s="13"/>
    </row>
    <row r="385" ht="12.75">
      <c r="D385" s="13"/>
    </row>
    <row r="386" ht="12.75">
      <c r="D386" s="13"/>
    </row>
    <row r="387" ht="12.75">
      <c r="D387" s="13"/>
    </row>
    <row r="388" ht="12.75">
      <c r="D388" s="13"/>
    </row>
    <row r="389" ht="12.75">
      <c r="D389" s="13"/>
    </row>
    <row r="390" ht="12.75">
      <c r="D390" s="13"/>
    </row>
    <row r="391" ht="12.75">
      <c r="D391" s="13"/>
    </row>
    <row r="392" ht="12.75">
      <c r="D392" s="13"/>
    </row>
    <row r="393" ht="12.75">
      <c r="D393" s="13"/>
    </row>
    <row r="394" ht="12.75">
      <c r="D394" s="13"/>
    </row>
    <row r="395" ht="12.75">
      <c r="D395" s="13"/>
    </row>
    <row r="396" ht="12.75">
      <c r="D396" s="13"/>
    </row>
    <row r="397" ht="12.75">
      <c r="D397" s="13"/>
    </row>
    <row r="398" ht="12.75">
      <c r="D398" s="13"/>
    </row>
    <row r="399" ht="12.75">
      <c r="D399" s="13"/>
    </row>
    <row r="400" ht="12.75">
      <c r="D400" s="13"/>
    </row>
    <row r="401" ht="12.75">
      <c r="D401" s="13"/>
    </row>
    <row r="402" ht="12.75">
      <c r="D402" s="13"/>
    </row>
    <row r="403" ht="12.75">
      <c r="D403" s="13"/>
    </row>
    <row r="404" ht="12.75">
      <c r="D404" s="13"/>
    </row>
    <row r="405" ht="12.75">
      <c r="D405" s="13"/>
    </row>
    <row r="406" ht="12.75">
      <c r="D406" s="13"/>
    </row>
    <row r="407" ht="12.75">
      <c r="D407" s="13"/>
    </row>
    <row r="408" ht="12.75">
      <c r="D408" s="13"/>
    </row>
    <row r="409" ht="12.75">
      <c r="D409" s="13"/>
    </row>
    <row r="410" ht="12.75">
      <c r="D410" s="13"/>
    </row>
    <row r="411" ht="12.75">
      <c r="D411" s="13"/>
    </row>
    <row r="412" ht="12.75">
      <c r="D412" s="13"/>
    </row>
    <row r="413" ht="12.75">
      <c r="D413" s="13"/>
    </row>
    <row r="414" ht="12.75">
      <c r="D414" s="13"/>
    </row>
    <row r="415" ht="12.75">
      <c r="D415" s="13"/>
    </row>
    <row r="416" ht="12.75">
      <c r="D416" s="13"/>
    </row>
    <row r="417" ht="12.75">
      <c r="D417" s="13"/>
    </row>
    <row r="418" ht="12.75">
      <c r="D418" s="13"/>
    </row>
    <row r="419" ht="12.75">
      <c r="D419" s="13"/>
    </row>
    <row r="420" ht="12.75">
      <c r="D420" s="13"/>
    </row>
    <row r="421" ht="12.75">
      <c r="D421" s="13"/>
    </row>
    <row r="422" ht="12.75">
      <c r="D422" s="13"/>
    </row>
    <row r="423" ht="12.75">
      <c r="D423" s="13"/>
    </row>
    <row r="424" ht="12.75">
      <c r="D424" s="13"/>
    </row>
    <row r="425" ht="12.75">
      <c r="D425" s="13"/>
    </row>
    <row r="426" ht="12.75">
      <c r="D426" s="13"/>
    </row>
    <row r="427" ht="12.75">
      <c r="D427" s="13"/>
    </row>
    <row r="428" ht="12.75">
      <c r="D428" s="13"/>
    </row>
    <row r="429" ht="12.75">
      <c r="D429" s="13"/>
    </row>
    <row r="430" ht="12.75">
      <c r="D430" s="13"/>
    </row>
    <row r="431" ht="12.75">
      <c r="D431" s="13"/>
    </row>
    <row r="432" ht="12.75">
      <c r="D432" s="13"/>
    </row>
    <row r="433" ht="12.75">
      <c r="D433" s="13"/>
    </row>
    <row r="434" ht="12.75">
      <c r="D434" s="13"/>
    </row>
    <row r="435" ht="12.75">
      <c r="D435" s="13"/>
    </row>
    <row r="436" ht="12.75">
      <c r="D436" s="13"/>
    </row>
    <row r="437" ht="12.75">
      <c r="D437" s="13"/>
    </row>
    <row r="438" ht="12.75">
      <c r="D438" s="13"/>
    </row>
    <row r="439" ht="12.75">
      <c r="D439" s="13"/>
    </row>
    <row r="440" ht="12.75">
      <c r="D440" s="13"/>
    </row>
    <row r="441" ht="12.75">
      <c r="D441" s="13"/>
    </row>
    <row r="442" ht="12.75">
      <c r="D442" s="13"/>
    </row>
    <row r="443" ht="12.75">
      <c r="D443" s="13"/>
    </row>
    <row r="444" ht="12.75">
      <c r="D444" s="13"/>
    </row>
    <row r="445" ht="12.75">
      <c r="D445" s="13"/>
    </row>
    <row r="446" ht="12.75">
      <c r="D446" s="13"/>
    </row>
    <row r="447" ht="12.75">
      <c r="D447" s="13"/>
    </row>
    <row r="448" ht="12.75">
      <c r="D448" s="13"/>
    </row>
    <row r="449" ht="12.75">
      <c r="D449" s="13"/>
    </row>
    <row r="450" ht="12.75">
      <c r="D450" s="13"/>
    </row>
    <row r="451" ht="12.75">
      <c r="D451" s="13"/>
    </row>
    <row r="452" ht="12.75">
      <c r="D452" s="13"/>
    </row>
    <row r="453" ht="12.75">
      <c r="D453" s="13"/>
    </row>
    <row r="454" ht="12.75">
      <c r="D454" s="13"/>
    </row>
    <row r="455" ht="12.75">
      <c r="D455" s="13"/>
    </row>
    <row r="456" ht="12.75">
      <c r="D456" s="13"/>
    </row>
    <row r="457" ht="12.75">
      <c r="D457" s="13"/>
    </row>
    <row r="458" ht="12.75">
      <c r="D458" s="13"/>
    </row>
    <row r="459" ht="12.75">
      <c r="D459" s="13"/>
    </row>
    <row r="460" ht="12.75">
      <c r="D460" s="13"/>
    </row>
    <row r="461" ht="12.75">
      <c r="D461" s="13"/>
    </row>
    <row r="462" ht="12.75">
      <c r="D462" s="13"/>
    </row>
    <row r="463" ht="12.75">
      <c r="D463" s="13"/>
    </row>
    <row r="464" ht="12.75">
      <c r="D464" s="13"/>
    </row>
    <row r="465" ht="12.75">
      <c r="D465" s="13"/>
    </row>
    <row r="466" ht="12.75">
      <c r="D466" s="13"/>
    </row>
    <row r="467" ht="12.75">
      <c r="D467" s="13"/>
    </row>
    <row r="468" ht="12.75">
      <c r="D468" s="13"/>
    </row>
    <row r="469" ht="12.75">
      <c r="D469" s="13"/>
    </row>
    <row r="470" ht="12.75">
      <c r="D470" s="13"/>
    </row>
    <row r="471" ht="12.75">
      <c r="D471" s="13"/>
    </row>
    <row r="472" ht="12.75">
      <c r="D472" s="13"/>
    </row>
    <row r="473" ht="12.75">
      <c r="D473" s="13"/>
    </row>
    <row r="474" ht="12.75">
      <c r="D474" s="13"/>
    </row>
    <row r="475" ht="12.75">
      <c r="D475" s="13"/>
    </row>
    <row r="476" ht="12.75">
      <c r="D476" s="13"/>
    </row>
    <row r="477" ht="12.75">
      <c r="D477" s="13"/>
    </row>
    <row r="478" ht="12.75">
      <c r="D478" s="13"/>
    </row>
    <row r="479" ht="12.75">
      <c r="D479" s="13"/>
    </row>
    <row r="480" ht="12.75">
      <c r="D480" s="13"/>
    </row>
    <row r="481" ht="12.75">
      <c r="D481" s="13"/>
    </row>
    <row r="482" ht="12.75">
      <c r="D482" s="13"/>
    </row>
    <row r="483" ht="12.75">
      <c r="D483" s="13"/>
    </row>
    <row r="484" ht="12.75">
      <c r="D484" s="13"/>
    </row>
    <row r="485" ht="12.75">
      <c r="D485" s="13"/>
    </row>
    <row r="486" ht="12.75">
      <c r="D486" s="13"/>
    </row>
    <row r="487" ht="12.75">
      <c r="D487" s="13"/>
    </row>
    <row r="488" ht="12.75">
      <c r="D488" s="13"/>
    </row>
    <row r="489" ht="12.75">
      <c r="D489" s="13"/>
    </row>
    <row r="490" ht="12.75">
      <c r="D490" s="13"/>
    </row>
    <row r="491" ht="12.75">
      <c r="D491" s="13"/>
    </row>
    <row r="492" ht="12.75">
      <c r="D492" s="13"/>
    </row>
    <row r="493" ht="12.75">
      <c r="D493" s="13"/>
    </row>
    <row r="494" ht="12.75">
      <c r="D494" s="13"/>
    </row>
    <row r="495" ht="12.75">
      <c r="D495" s="13"/>
    </row>
    <row r="496" ht="12.75">
      <c r="D496" s="13"/>
    </row>
    <row r="497" ht="12.75">
      <c r="D497" s="13"/>
    </row>
    <row r="498" ht="12.75">
      <c r="D498" s="13"/>
    </row>
    <row r="499" ht="12.75">
      <c r="D499" s="13"/>
    </row>
    <row r="500" ht="12.75">
      <c r="D500" s="13"/>
    </row>
    <row r="501" ht="12.75">
      <c r="D501" s="13"/>
    </row>
    <row r="502" ht="12.75">
      <c r="D502" s="13"/>
    </row>
    <row r="503" ht="12.75">
      <c r="D503" s="13"/>
    </row>
    <row r="504" ht="12.75">
      <c r="D504" s="13"/>
    </row>
    <row r="505" ht="12.75">
      <c r="D505" s="13"/>
    </row>
    <row r="506" ht="12.75">
      <c r="D506" s="13"/>
    </row>
    <row r="507" ht="12.75">
      <c r="D507" s="13"/>
    </row>
    <row r="508" ht="12.75">
      <c r="D508" s="13"/>
    </row>
    <row r="509" ht="12.75">
      <c r="D509" s="13"/>
    </row>
    <row r="510" ht="12.75">
      <c r="D510" s="13"/>
    </row>
    <row r="511" ht="12.75">
      <c r="D511" s="13"/>
    </row>
    <row r="512" ht="12.75">
      <c r="D512" s="13"/>
    </row>
    <row r="513" ht="12.75">
      <c r="D513" s="13"/>
    </row>
    <row r="514" ht="12.75">
      <c r="D514" s="13"/>
    </row>
    <row r="515" ht="12.75">
      <c r="D515" s="13"/>
    </row>
    <row r="516" ht="12.75">
      <c r="D516" s="13"/>
    </row>
    <row r="517" ht="12.75">
      <c r="D517" s="13"/>
    </row>
    <row r="518" ht="12.75">
      <c r="D518" s="13"/>
    </row>
    <row r="519" ht="12.75">
      <c r="D519" s="13"/>
    </row>
    <row r="520" ht="12.75">
      <c r="D520" s="13"/>
    </row>
    <row r="521" ht="12.75">
      <c r="D521" s="13"/>
    </row>
  </sheetData>
  <mergeCells count="4">
    <mergeCell ref="A5:D5"/>
    <mergeCell ref="D10:E10"/>
    <mergeCell ref="A33:C33"/>
    <mergeCell ref="A34:C34"/>
  </mergeCells>
  <printOptions horizontalCentered="1" verticalCentered="1"/>
  <pageMargins left="0.5" right="0.5" top="0.5" bottom="0.5" header="0.5" footer="0.5"/>
  <pageSetup fitToHeight="1" fitToWidth="1" horizontalDpi="600" verticalDpi="600" orientation="portrait" paperSize="9" scale="79" r:id="rId1"/>
</worksheet>
</file>

<file path=xl/worksheets/sheet10.xml><?xml version="1.0" encoding="utf-8"?>
<worksheet xmlns="http://schemas.openxmlformats.org/spreadsheetml/2006/main" xmlns:r="http://schemas.openxmlformats.org/officeDocument/2006/relationships">
  <dimension ref="A1:L42"/>
  <sheetViews>
    <sheetView showGridLines="0" zoomScale="75" zoomScaleNormal="75" zoomScaleSheetLayoutView="75" workbookViewId="0" topLeftCell="A1">
      <selection activeCell="C73" sqref="C73"/>
    </sheetView>
  </sheetViews>
  <sheetFormatPr defaultColWidth="9.00390625" defaultRowHeight="14.25"/>
  <cols>
    <col min="1" max="1" width="3.75390625" style="11" customWidth="1"/>
    <col min="2" max="2" width="66.50390625" style="5" customWidth="1"/>
    <col min="3" max="3" width="5.125" style="5" customWidth="1"/>
    <col min="4" max="4" width="9.00390625" style="5" customWidth="1"/>
    <col min="5" max="5" width="13.125" style="5" customWidth="1"/>
    <col min="6" max="6" width="12.50390625" style="5" customWidth="1"/>
    <col min="7" max="7" width="1.25" style="5" customWidth="1"/>
    <col min="8" max="16384" width="9.00390625" style="5" customWidth="1"/>
  </cols>
  <sheetData>
    <row r="1" spans="1:6" ht="14.25">
      <c r="A1" s="24" t="s">
        <v>831</v>
      </c>
      <c r="B1" s="2"/>
      <c r="E1" s="1513" t="s">
        <v>32</v>
      </c>
      <c r="F1" s="1335"/>
    </row>
    <row r="2" spans="1:12" s="205" customFormat="1" ht="15">
      <c r="A2" s="207"/>
      <c r="H2" s="229"/>
      <c r="I2" s="229"/>
      <c r="J2" s="229"/>
      <c r="K2" s="229"/>
      <c r="L2" s="229"/>
    </row>
    <row r="3" spans="1:12" s="205" customFormat="1" ht="15.75">
      <c r="A3" s="27" t="s">
        <v>833</v>
      </c>
      <c r="H3" s="229"/>
      <c r="I3" s="230"/>
      <c r="J3" s="230"/>
      <c r="K3" s="230"/>
      <c r="L3" s="230"/>
    </row>
    <row r="4" ht="15.75">
      <c r="A4" s="327"/>
    </row>
    <row r="5" spans="1:7" ht="15.75">
      <c r="A5" s="30" t="s">
        <v>896</v>
      </c>
      <c r="E5" s="23"/>
      <c r="F5" s="28"/>
      <c r="G5" s="28"/>
    </row>
    <row r="6" spans="1:7" ht="15">
      <c r="A6" s="207"/>
      <c r="D6" s="299" t="s">
        <v>602</v>
      </c>
      <c r="E6" s="299" t="s">
        <v>602</v>
      </c>
      <c r="F6" s="299" t="s">
        <v>603</v>
      </c>
      <c r="G6" s="329"/>
    </row>
    <row r="7" spans="4:7" ht="14.25" customHeight="1">
      <c r="D7" s="299">
        <v>2006</v>
      </c>
      <c r="E7" s="299">
        <v>2005</v>
      </c>
      <c r="F7" s="299">
        <v>2005</v>
      </c>
      <c r="G7" s="299"/>
    </row>
    <row r="8" spans="1:6" ht="12.75">
      <c r="A8" s="34" t="s">
        <v>847</v>
      </c>
      <c r="B8" s="35"/>
      <c r="C8" s="35"/>
      <c r="D8" s="36" t="s">
        <v>904</v>
      </c>
      <c r="E8" s="36" t="s">
        <v>904</v>
      </c>
      <c r="F8" s="36" t="s">
        <v>904</v>
      </c>
    </row>
    <row r="9" spans="5:6" ht="7.5" customHeight="1">
      <c r="E9" s="23"/>
      <c r="F9" s="23"/>
    </row>
    <row r="10" spans="1:6" ht="12.75">
      <c r="A10" s="330" t="s">
        <v>906</v>
      </c>
      <c r="E10" s="23"/>
      <c r="F10" s="23"/>
    </row>
    <row r="11" spans="5:6" ht="7.5" customHeight="1">
      <c r="E11" s="23"/>
      <c r="F11" s="23"/>
    </row>
    <row r="12" spans="1:6" ht="18.75" customHeight="1">
      <c r="A12" s="1336" t="s">
        <v>33</v>
      </c>
      <c r="B12" s="1337"/>
      <c r="C12" s="1337"/>
      <c r="D12" s="1337"/>
      <c r="E12" s="23"/>
      <c r="F12" s="23"/>
    </row>
    <row r="13" spans="5:6" ht="7.5" customHeight="1">
      <c r="E13" s="23"/>
      <c r="F13" s="23"/>
    </row>
    <row r="14" spans="1:6" ht="12.75">
      <c r="A14" s="45" t="s">
        <v>34</v>
      </c>
      <c r="B14" s="11"/>
      <c r="E14" s="23"/>
      <c r="F14" s="23"/>
    </row>
    <row r="15" spans="5:6" ht="7.5" customHeight="1">
      <c r="E15" s="23"/>
      <c r="F15" s="23"/>
    </row>
    <row r="16" spans="2:6" ht="12.75">
      <c r="B16" s="45" t="s">
        <v>184</v>
      </c>
      <c r="D16" s="482">
        <v>101</v>
      </c>
      <c r="E16" s="483">
        <v>45</v>
      </c>
      <c r="F16" s="483">
        <v>127</v>
      </c>
    </row>
    <row r="17" spans="2:6" ht="12.75">
      <c r="B17" s="17" t="s">
        <v>35</v>
      </c>
      <c r="D17" s="482">
        <v>108</v>
      </c>
      <c r="E17" s="483">
        <v>126</v>
      </c>
      <c r="F17" s="483">
        <v>204</v>
      </c>
    </row>
    <row r="18" spans="1:6" ht="12.75">
      <c r="A18" s="294"/>
      <c r="B18" s="66" t="s">
        <v>36</v>
      </c>
      <c r="C18" s="35"/>
      <c r="D18" s="825">
        <v>98</v>
      </c>
      <c r="E18" s="816">
        <v>61</v>
      </c>
      <c r="F18" s="816">
        <v>162</v>
      </c>
    </row>
    <row r="19" spans="4:6" ht="18" customHeight="1">
      <c r="D19" s="482">
        <f>SUM(D16:D18)</f>
        <v>307</v>
      </c>
      <c r="E19" s="483">
        <f>SUM(E16:E18)</f>
        <v>232</v>
      </c>
      <c r="F19" s="483">
        <f>SUM(F16:F18)</f>
        <v>493</v>
      </c>
    </row>
    <row r="20" spans="1:6" ht="18.75" customHeight="1">
      <c r="A20" s="45" t="s">
        <v>268</v>
      </c>
      <c r="B20" s="11"/>
      <c r="D20" s="482">
        <v>-14</v>
      </c>
      <c r="E20" s="483">
        <v>-11</v>
      </c>
      <c r="F20" s="483">
        <v>-130</v>
      </c>
    </row>
    <row r="21" spans="1:6" ht="9" customHeight="1">
      <c r="A21" s="724"/>
      <c r="D21" s="482"/>
      <c r="E21" s="811"/>
      <c r="F21" s="811"/>
    </row>
    <row r="22" spans="1:6" ht="18" customHeight="1">
      <c r="A22" s="306" t="s">
        <v>918</v>
      </c>
      <c r="B22" s="287"/>
      <c r="C22" s="287"/>
      <c r="D22" s="827">
        <f>SUM(D19:D20)</f>
        <v>293</v>
      </c>
      <c r="E22" s="808">
        <f>SUM(E19:E20)</f>
        <v>221</v>
      </c>
      <c r="F22" s="808">
        <f>SUM(F19:F20)</f>
        <v>363</v>
      </c>
    </row>
    <row r="23" spans="1:6" ht="14.25" customHeight="1">
      <c r="A23" s="724"/>
      <c r="D23" s="482"/>
      <c r="E23" s="811"/>
      <c r="F23" s="811"/>
    </row>
    <row r="24" spans="1:6" ht="12.75">
      <c r="A24" s="38" t="s">
        <v>38</v>
      </c>
      <c r="D24" s="482"/>
      <c r="E24" s="483"/>
      <c r="F24" s="483"/>
    </row>
    <row r="25" spans="4:6" ht="7.5" customHeight="1">
      <c r="D25" s="482"/>
      <c r="E25" s="483"/>
      <c r="F25" s="483"/>
    </row>
    <row r="26" spans="1:6" ht="12.75">
      <c r="A26" s="45" t="s">
        <v>39</v>
      </c>
      <c r="D26" s="482">
        <v>12</v>
      </c>
      <c r="E26" s="483">
        <v>107</v>
      </c>
      <c r="F26" s="483">
        <v>343</v>
      </c>
    </row>
    <row r="27" spans="1:6" ht="7.5" customHeight="1">
      <c r="A27" s="45"/>
      <c r="D27" s="482"/>
      <c r="E27" s="483"/>
      <c r="F27" s="483"/>
    </row>
    <row r="28" spans="1:6" ht="31.5" customHeight="1">
      <c r="A28" s="1587" t="s">
        <v>202</v>
      </c>
      <c r="B28" s="1588"/>
      <c r="D28" s="482">
        <v>74</v>
      </c>
      <c r="E28" s="483">
        <v>-2</v>
      </c>
      <c r="F28" s="483">
        <v>-14</v>
      </c>
    </row>
    <row r="29" spans="4:6" ht="7.5" customHeight="1">
      <c r="D29" s="482"/>
      <c r="E29" s="483"/>
      <c r="F29" s="483"/>
    </row>
    <row r="30" spans="1:6" ht="26.25" customHeight="1">
      <c r="A30" s="1338" t="s">
        <v>203</v>
      </c>
      <c r="B30" s="1339"/>
      <c r="C30" s="55"/>
      <c r="D30" s="507">
        <v>-3</v>
      </c>
      <c r="E30" s="811">
        <v>11</v>
      </c>
      <c r="F30" s="811">
        <v>-39</v>
      </c>
    </row>
    <row r="31" spans="1:6" ht="7.5" customHeight="1">
      <c r="A31" s="54"/>
      <c r="B31" s="55"/>
      <c r="C31" s="55"/>
      <c r="D31" s="507"/>
      <c r="E31" s="811"/>
      <c r="F31" s="811"/>
    </row>
    <row r="32" spans="1:6" ht="18" customHeight="1">
      <c r="A32" s="306" t="s">
        <v>204</v>
      </c>
      <c r="B32" s="287"/>
      <c r="C32" s="287"/>
      <c r="D32" s="827">
        <f>SUM(D26:D30)</f>
        <v>83</v>
      </c>
      <c r="E32" s="808">
        <f>SUM(E26:E30)</f>
        <v>116</v>
      </c>
      <c r="F32" s="808">
        <f>SUM(F26:F30)</f>
        <v>290</v>
      </c>
    </row>
    <row r="33" spans="1:6" ht="7.5" customHeight="1">
      <c r="A33" s="66"/>
      <c r="B33" s="35"/>
      <c r="C33" s="35"/>
      <c r="D33" s="825"/>
      <c r="E33" s="816"/>
      <c r="F33" s="816"/>
    </row>
    <row r="34" spans="1:6" ht="18" customHeight="1">
      <c r="A34" s="66" t="s">
        <v>910</v>
      </c>
      <c r="B34" s="35"/>
      <c r="C34" s="35"/>
      <c r="D34" s="825">
        <f>D22+D32</f>
        <v>376</v>
      </c>
      <c r="E34" s="816">
        <f>E22+E32</f>
        <v>337</v>
      </c>
      <c r="F34" s="816">
        <f>F22+F32</f>
        <v>653</v>
      </c>
    </row>
    <row r="35" spans="5:6" ht="7.5" customHeight="1">
      <c r="E35" s="235"/>
      <c r="F35" s="235"/>
    </row>
    <row r="36" spans="5:6" ht="13.5" customHeight="1">
      <c r="E36" s="235"/>
      <c r="F36" s="235"/>
    </row>
    <row r="37" spans="1:7" ht="12.75">
      <c r="A37" s="38" t="s">
        <v>40</v>
      </c>
      <c r="E37" s="74"/>
      <c r="F37" s="74"/>
      <c r="G37" s="74"/>
    </row>
    <row r="38" spans="5:7" ht="10.5" customHeight="1">
      <c r="E38" s="74"/>
      <c r="F38" s="74"/>
      <c r="G38" s="74"/>
    </row>
    <row r="39" spans="5:7" ht="11.25" customHeight="1">
      <c r="E39" s="74"/>
      <c r="F39" s="74"/>
      <c r="G39" s="74"/>
    </row>
    <row r="40" spans="1:7" ht="12.75">
      <c r="A40" s="45" t="s">
        <v>41</v>
      </c>
      <c r="B40" s="45" t="s">
        <v>205</v>
      </c>
      <c r="C40" s="11"/>
      <c r="D40" s="11"/>
      <c r="E40" s="333"/>
      <c r="F40" s="334"/>
      <c r="G40" s="74"/>
    </row>
    <row r="41" spans="2:7" ht="14.25" customHeight="1">
      <c r="B41" s="45"/>
      <c r="C41" s="11"/>
      <c r="D41" s="11"/>
      <c r="E41" s="333"/>
      <c r="F41" s="334"/>
      <c r="G41" s="74"/>
    </row>
    <row r="42" spans="1:6" ht="66.75" customHeight="1">
      <c r="A42" s="335" t="s">
        <v>42</v>
      </c>
      <c r="B42" s="1312" t="s">
        <v>110</v>
      </c>
      <c r="C42" s="1313"/>
      <c r="D42" s="1313"/>
      <c r="E42" s="1313"/>
      <c r="F42" s="1313"/>
    </row>
  </sheetData>
  <mergeCells count="5">
    <mergeCell ref="E1:F1"/>
    <mergeCell ref="A12:D12"/>
    <mergeCell ref="A30:B30"/>
    <mergeCell ref="B42:F42"/>
    <mergeCell ref="A28:B28"/>
  </mergeCells>
  <printOptions/>
  <pageMargins left="0.75" right="0.75" top="1" bottom="1" header="0.5" footer="0.5"/>
  <pageSetup horizontalDpi="600" verticalDpi="600" orientation="portrait" paperSize="9" scale="69" r:id="rId1"/>
</worksheet>
</file>

<file path=xl/worksheets/sheet11.xml><?xml version="1.0" encoding="utf-8"?>
<worksheet xmlns="http://schemas.openxmlformats.org/spreadsheetml/2006/main" xmlns:r="http://schemas.openxmlformats.org/officeDocument/2006/relationships">
  <sheetPr>
    <pageSetUpPr fitToPage="1"/>
  </sheetPr>
  <dimension ref="A1:Q78"/>
  <sheetViews>
    <sheetView showGridLines="0" zoomScale="75" zoomScaleNormal="75" zoomScaleSheetLayoutView="75" workbookViewId="0" topLeftCell="A54">
      <selection activeCell="C73" sqref="C73"/>
    </sheetView>
  </sheetViews>
  <sheetFormatPr defaultColWidth="9.00390625" defaultRowHeight="14.25"/>
  <cols>
    <col min="1" max="1" width="3.50390625" style="293" customWidth="1"/>
    <col min="2" max="2" width="8.875" style="0" customWidth="1"/>
    <col min="6" max="6" width="11.50390625" style="0" customWidth="1"/>
    <col min="7" max="7" width="12.375" style="0" customWidth="1"/>
    <col min="8" max="8" width="21.75390625" style="0" customWidth="1"/>
    <col min="9" max="9" width="14.375" style="0" customWidth="1"/>
    <col min="10" max="10" width="14.50390625" style="0" customWidth="1"/>
    <col min="11" max="11" width="14.375" style="0" customWidth="1"/>
    <col min="12" max="12" width="3.125" style="0" customWidth="1"/>
  </cols>
  <sheetData>
    <row r="1" spans="1:12" ht="14.25">
      <c r="A1" s="24" t="s">
        <v>831</v>
      </c>
      <c r="B1" s="2"/>
      <c r="C1" s="5"/>
      <c r="D1" s="5"/>
      <c r="E1" s="8"/>
      <c r="F1" s="5"/>
      <c r="G1" s="5"/>
      <c r="H1" s="5"/>
      <c r="I1" s="5"/>
      <c r="J1" s="1581" t="s">
        <v>43</v>
      </c>
      <c r="K1" s="1582"/>
      <c r="L1" s="5"/>
    </row>
    <row r="2" spans="1:17" s="205" customFormat="1" ht="15">
      <c r="A2" s="207"/>
      <c r="M2" s="229"/>
      <c r="N2" s="229"/>
      <c r="O2" s="229"/>
      <c r="P2" s="229"/>
      <c r="Q2" s="229"/>
    </row>
    <row r="3" spans="1:17" s="205" customFormat="1" ht="15.75">
      <c r="A3" s="27" t="s">
        <v>833</v>
      </c>
      <c r="M3" s="229"/>
      <c r="N3" s="230"/>
      <c r="O3" s="230"/>
      <c r="P3" s="230"/>
      <c r="Q3" s="230"/>
    </row>
    <row r="4" spans="1:12" ht="15.75">
      <c r="A4" s="327"/>
      <c r="B4" s="55"/>
      <c r="C4" s="55"/>
      <c r="D4" s="55"/>
      <c r="E4" s="5"/>
      <c r="F4" s="5"/>
      <c r="G4" s="5"/>
      <c r="H4" s="5"/>
      <c r="I4" s="5"/>
      <c r="J4" s="5"/>
      <c r="K4" s="5"/>
      <c r="L4" s="5"/>
    </row>
    <row r="5" spans="1:12" ht="15.75">
      <c r="A5" s="30" t="s">
        <v>896</v>
      </c>
      <c r="B5" s="14"/>
      <c r="C5" s="14"/>
      <c r="D5" s="14"/>
      <c r="E5" s="14"/>
      <c r="F5" s="14"/>
      <c r="G5" s="14"/>
      <c r="H5" s="14"/>
      <c r="I5" s="299" t="s">
        <v>602</v>
      </c>
      <c r="J5" s="299" t="s">
        <v>602</v>
      </c>
      <c r="K5" s="299" t="s">
        <v>603</v>
      </c>
      <c r="L5" s="5"/>
    </row>
    <row r="6" spans="1:12" ht="14.25">
      <c r="A6" s="300"/>
      <c r="B6" s="14"/>
      <c r="C6" s="14"/>
      <c r="D6" s="14"/>
      <c r="E6" s="14"/>
      <c r="F6" s="14"/>
      <c r="G6" s="14"/>
      <c r="H6" s="14"/>
      <c r="I6" s="299">
        <v>2006</v>
      </c>
      <c r="J6" s="299">
        <v>2005</v>
      </c>
      <c r="K6" s="299">
        <v>2005</v>
      </c>
      <c r="L6" s="5"/>
    </row>
    <row r="7" spans="1:12" ht="14.25">
      <c r="A7" s="34" t="s">
        <v>44</v>
      </c>
      <c r="B7" s="301"/>
      <c r="C7" s="301"/>
      <c r="D7" s="301"/>
      <c r="E7" s="301"/>
      <c r="F7" s="301"/>
      <c r="G7" s="301"/>
      <c r="H7" s="301"/>
      <c r="I7" s="36" t="s">
        <v>904</v>
      </c>
      <c r="J7" s="36" t="s">
        <v>904</v>
      </c>
      <c r="K7" s="36" t="s">
        <v>904</v>
      </c>
      <c r="L7" s="5"/>
    </row>
    <row r="8" spans="1:12" ht="7.5" customHeight="1">
      <c r="A8" s="11"/>
      <c r="B8" s="5"/>
      <c r="C8" s="5"/>
      <c r="D8" s="5"/>
      <c r="E8" s="5"/>
      <c r="F8" s="5"/>
      <c r="G8" s="5"/>
      <c r="H8" s="5"/>
      <c r="I8" s="336"/>
      <c r="J8" s="336"/>
      <c r="K8" s="336"/>
      <c r="L8" s="5"/>
    </row>
    <row r="9" spans="1:12" ht="14.25">
      <c r="A9" s="10" t="s">
        <v>45</v>
      </c>
      <c r="B9" s="5"/>
      <c r="C9" s="5"/>
      <c r="D9" s="5"/>
      <c r="E9" s="5"/>
      <c r="F9" s="5"/>
      <c r="G9" s="5"/>
      <c r="H9" s="5"/>
      <c r="I9" s="336"/>
      <c r="J9" s="336"/>
      <c r="K9" s="336"/>
      <c r="L9" s="5"/>
    </row>
    <row r="10" spans="1:12" ht="14.25">
      <c r="A10" s="11"/>
      <c r="B10" s="5" t="s">
        <v>46</v>
      </c>
      <c r="C10" s="5"/>
      <c r="D10" s="5"/>
      <c r="E10" s="5"/>
      <c r="F10" s="5"/>
      <c r="G10" s="5"/>
      <c r="H10" s="5"/>
      <c r="I10" s="337"/>
      <c r="J10" s="336"/>
      <c r="K10" s="336"/>
      <c r="L10" s="5"/>
    </row>
    <row r="11" spans="1:12" ht="14.25">
      <c r="A11" s="11"/>
      <c r="B11" s="5"/>
      <c r="C11" s="17" t="s">
        <v>47</v>
      </c>
      <c r="D11" s="5"/>
      <c r="E11" s="5"/>
      <c r="F11" s="5"/>
      <c r="G11" s="5"/>
      <c r="H11" s="5"/>
      <c r="I11" s="1041">
        <v>4857</v>
      </c>
      <c r="J11" s="241">
        <v>4369</v>
      </c>
      <c r="K11" s="338">
        <v>4558</v>
      </c>
      <c r="L11" s="5"/>
    </row>
    <row r="12" spans="1:12" ht="14.25">
      <c r="A12" s="11"/>
      <c r="B12" s="5"/>
      <c r="C12" s="5" t="s">
        <v>48</v>
      </c>
      <c r="D12" s="5"/>
      <c r="E12" s="5"/>
      <c r="F12" s="5"/>
      <c r="G12" s="5"/>
      <c r="H12" s="5"/>
      <c r="I12" s="1042">
        <v>513</v>
      </c>
      <c r="J12" s="245">
        <v>229</v>
      </c>
      <c r="K12" s="339">
        <v>574</v>
      </c>
      <c r="L12" s="5"/>
    </row>
    <row r="13" spans="1:12" ht="7.5" customHeight="1">
      <c r="A13" s="11"/>
      <c r="B13" s="5"/>
      <c r="C13" s="5"/>
      <c r="D13" s="5"/>
      <c r="E13" s="5"/>
      <c r="F13" s="5"/>
      <c r="G13" s="5"/>
      <c r="H13" s="5"/>
      <c r="I13" s="243"/>
      <c r="J13" s="244"/>
      <c r="K13" s="244"/>
      <c r="L13" s="5"/>
    </row>
    <row r="14" spans="1:12" ht="14.25">
      <c r="A14" s="11"/>
      <c r="B14" s="11"/>
      <c r="C14" s="17" t="s">
        <v>49</v>
      </c>
      <c r="D14" s="5"/>
      <c r="E14" s="5"/>
      <c r="F14" s="5"/>
      <c r="G14" s="5"/>
      <c r="H14" s="5"/>
      <c r="I14" s="236">
        <f>SUM(I11:I12)</f>
        <v>5370</v>
      </c>
      <c r="J14" s="238">
        <f>SUM(J11:J12)</f>
        <v>4598</v>
      </c>
      <c r="K14" s="238">
        <f>SUM(K11:K12)</f>
        <v>5132</v>
      </c>
      <c r="L14" s="5"/>
    </row>
    <row r="15" spans="1:12" ht="14.25">
      <c r="A15" s="10" t="s">
        <v>50</v>
      </c>
      <c r="B15" s="5"/>
      <c r="C15" s="5"/>
      <c r="D15" s="5"/>
      <c r="E15" s="5"/>
      <c r="F15" s="5"/>
      <c r="G15" s="5"/>
      <c r="H15" s="5"/>
      <c r="I15" s="236"/>
      <c r="J15" s="238"/>
      <c r="K15" s="238"/>
      <c r="L15" s="5"/>
    </row>
    <row r="16" spans="1:12" ht="14.25">
      <c r="A16" s="11"/>
      <c r="B16" s="45" t="s">
        <v>51</v>
      </c>
      <c r="C16" s="5"/>
      <c r="D16" s="5"/>
      <c r="E16" s="5"/>
      <c r="F16" s="5"/>
      <c r="G16" s="5"/>
      <c r="H16" s="5"/>
      <c r="I16" s="236">
        <v>273</v>
      </c>
      <c r="J16" s="238">
        <v>272</v>
      </c>
      <c r="K16" s="238">
        <v>245</v>
      </c>
      <c r="L16" s="5"/>
    </row>
    <row r="17" spans="1:12" ht="14.25">
      <c r="A17" s="11"/>
      <c r="B17" s="17" t="s">
        <v>52</v>
      </c>
      <c r="C17" s="5"/>
      <c r="D17" s="5"/>
      <c r="E17" s="5"/>
      <c r="F17" s="5"/>
      <c r="G17" s="5"/>
      <c r="H17" s="5"/>
      <c r="I17" s="236">
        <v>1153</v>
      </c>
      <c r="J17" s="238">
        <v>1153</v>
      </c>
      <c r="K17" s="238">
        <v>1153</v>
      </c>
      <c r="L17" s="5"/>
    </row>
    <row r="18" spans="1:12" ht="7.5" customHeight="1">
      <c r="A18" s="11"/>
      <c r="B18" s="45"/>
      <c r="C18" s="5"/>
      <c r="D18" s="5"/>
      <c r="E18" s="5"/>
      <c r="F18" s="5"/>
      <c r="G18" s="5"/>
      <c r="H18" s="5"/>
      <c r="I18" s="236"/>
      <c r="J18" s="238"/>
      <c r="K18" s="238"/>
      <c r="L18" s="5"/>
    </row>
    <row r="19" spans="1:12" ht="14.25">
      <c r="A19" s="10" t="s">
        <v>53</v>
      </c>
      <c r="B19" s="5"/>
      <c r="C19" s="5"/>
      <c r="D19" s="20"/>
      <c r="E19" s="5"/>
      <c r="F19" s="5"/>
      <c r="G19" s="5"/>
      <c r="H19" s="5"/>
      <c r="I19" s="236">
        <v>360</v>
      </c>
      <c r="J19" s="238">
        <v>266</v>
      </c>
      <c r="K19" s="244">
        <v>303</v>
      </c>
      <c r="L19" s="5"/>
    </row>
    <row r="20" spans="1:12" ht="7.5" customHeight="1">
      <c r="A20" s="10"/>
      <c r="B20" s="11"/>
      <c r="C20" s="5"/>
      <c r="D20" s="20"/>
      <c r="E20" s="5"/>
      <c r="F20" s="5"/>
      <c r="G20" s="5"/>
      <c r="H20" s="5"/>
      <c r="I20" s="243"/>
      <c r="J20" s="244"/>
      <c r="K20" s="244"/>
      <c r="L20" s="5"/>
    </row>
    <row r="21" spans="1:12" ht="14.25">
      <c r="A21" s="286"/>
      <c r="B21" s="287"/>
      <c r="C21" s="287"/>
      <c r="D21" s="287"/>
      <c r="E21" s="287"/>
      <c r="F21" s="287"/>
      <c r="G21" s="287"/>
      <c r="H21" s="287"/>
      <c r="I21" s="275">
        <f>SUM(I14:I19)</f>
        <v>7156</v>
      </c>
      <c r="J21" s="274">
        <f>SUM(J14:J19)</f>
        <v>6289</v>
      </c>
      <c r="K21" s="274">
        <f>SUM(K14:K19)</f>
        <v>6833</v>
      </c>
      <c r="L21" s="5"/>
    </row>
    <row r="22" spans="1:12" ht="14.25">
      <c r="A22" s="10" t="s">
        <v>54</v>
      </c>
      <c r="B22" s="5"/>
      <c r="C22" s="5"/>
      <c r="D22" s="5"/>
      <c r="E22" s="5"/>
      <c r="F22" s="5"/>
      <c r="G22" s="5"/>
      <c r="H22" s="5"/>
      <c r="I22" s="236"/>
      <c r="J22" s="238"/>
      <c r="K22" s="238"/>
      <c r="L22" s="5"/>
    </row>
    <row r="23" spans="1:12" ht="14.25">
      <c r="A23" s="11"/>
      <c r="B23" s="17" t="s">
        <v>55</v>
      </c>
      <c r="C23" s="5"/>
      <c r="D23" s="5"/>
      <c r="E23" s="5"/>
      <c r="F23" s="5"/>
      <c r="G23" s="5"/>
      <c r="H23" s="5"/>
      <c r="I23" s="236"/>
      <c r="J23" s="238"/>
      <c r="K23" s="238"/>
      <c r="L23" s="5"/>
    </row>
    <row r="24" spans="1:12" ht="14.25">
      <c r="A24" s="11"/>
      <c r="B24" s="5"/>
      <c r="C24" s="5" t="s">
        <v>56</v>
      </c>
      <c r="D24" s="5"/>
      <c r="E24" s="5"/>
      <c r="F24" s="5"/>
      <c r="G24" s="5"/>
      <c r="H24" s="5"/>
      <c r="I24" s="236"/>
      <c r="J24" s="238"/>
      <c r="K24" s="238"/>
      <c r="L24" s="5"/>
    </row>
    <row r="25" spans="1:12" ht="14.25">
      <c r="A25" s="11"/>
      <c r="B25" s="5"/>
      <c r="C25" s="5"/>
      <c r="D25" s="5" t="s">
        <v>57</v>
      </c>
      <c r="E25" s="5"/>
      <c r="F25" s="5"/>
      <c r="G25" s="5"/>
      <c r="H25" s="5"/>
      <c r="I25" s="1041">
        <v>2489</v>
      </c>
      <c r="J25" s="241">
        <v>2345</v>
      </c>
      <c r="K25" s="338">
        <v>2566</v>
      </c>
      <c r="L25" s="5"/>
    </row>
    <row r="26" spans="1:12" ht="14.25">
      <c r="A26" s="11"/>
      <c r="B26" s="5"/>
      <c r="C26" s="5"/>
      <c r="D26" s="5" t="s">
        <v>58</v>
      </c>
      <c r="E26" s="5"/>
      <c r="F26" s="5"/>
      <c r="G26" s="5"/>
      <c r="H26" s="5"/>
      <c r="I26" s="1042">
        <v>973</v>
      </c>
      <c r="J26" s="245">
        <v>750</v>
      </c>
      <c r="K26" s="339">
        <v>899</v>
      </c>
      <c r="L26" s="5"/>
    </row>
    <row r="27" spans="1:12" ht="14.25">
      <c r="A27" s="11"/>
      <c r="B27" s="5"/>
      <c r="C27" s="5"/>
      <c r="D27" s="5"/>
      <c r="E27" s="5"/>
      <c r="F27" s="5"/>
      <c r="G27" s="5"/>
      <c r="H27" s="5"/>
      <c r="I27" s="1043">
        <f>SUM(I25:I26)</f>
        <v>3462</v>
      </c>
      <c r="J27" s="244">
        <f>SUM(J25:J26)</f>
        <v>3095</v>
      </c>
      <c r="K27" s="340">
        <f>SUM(K25:K26)</f>
        <v>3465</v>
      </c>
      <c r="L27" s="5"/>
    </row>
    <row r="28" spans="1:12" ht="14.25">
      <c r="A28" s="11"/>
      <c r="B28" s="5"/>
      <c r="C28" s="17" t="s">
        <v>59</v>
      </c>
      <c r="D28" s="5"/>
      <c r="E28" s="5"/>
      <c r="F28" s="5"/>
      <c r="G28" s="5"/>
      <c r="H28" s="5"/>
      <c r="I28" s="1042">
        <v>-145</v>
      </c>
      <c r="J28" s="245">
        <v>-79</v>
      </c>
      <c r="K28" s="339">
        <v>-117</v>
      </c>
      <c r="L28" s="5"/>
    </row>
    <row r="29" spans="1:12" ht="14.25">
      <c r="A29" s="11"/>
      <c r="B29" s="5"/>
      <c r="C29" s="17" t="s">
        <v>60</v>
      </c>
      <c r="D29" s="5"/>
      <c r="E29" s="5"/>
      <c r="F29" s="5"/>
      <c r="G29" s="5"/>
      <c r="H29" s="5"/>
      <c r="I29" s="236">
        <f>SUM(I27:I28)</f>
        <v>3317</v>
      </c>
      <c r="J29" s="238">
        <f>SUM(J27:J28)</f>
        <v>3016</v>
      </c>
      <c r="K29" s="238">
        <f>SUM(K27:K28)</f>
        <v>3348</v>
      </c>
      <c r="L29" s="5"/>
    </row>
    <row r="30" spans="1:12" ht="14.25">
      <c r="A30" s="11"/>
      <c r="B30" s="17" t="s">
        <v>61</v>
      </c>
      <c r="C30" s="5"/>
      <c r="D30" s="5"/>
      <c r="E30" s="5"/>
      <c r="F30" s="5"/>
      <c r="G30" s="5"/>
      <c r="H30" s="5"/>
      <c r="I30" s="236">
        <v>62</v>
      </c>
      <c r="J30" s="238">
        <v>76</v>
      </c>
      <c r="K30" s="238">
        <v>70</v>
      </c>
      <c r="L30" s="5"/>
    </row>
    <row r="31" spans="1:12" ht="14.25">
      <c r="A31" s="286"/>
      <c r="B31" s="287"/>
      <c r="C31" s="287"/>
      <c r="D31" s="287"/>
      <c r="E31" s="287"/>
      <c r="F31" s="287"/>
      <c r="G31" s="287"/>
      <c r="H31" s="287"/>
      <c r="I31" s="275">
        <f>SUM(I29:I30)</f>
        <v>3379</v>
      </c>
      <c r="J31" s="274">
        <f>SUM(J29:J30)</f>
        <v>3092</v>
      </c>
      <c r="K31" s="274">
        <f>SUM(K29:K30)</f>
        <v>3418</v>
      </c>
      <c r="L31" s="5"/>
    </row>
    <row r="32" spans="1:12" ht="14.25">
      <c r="A32" s="10" t="s">
        <v>563</v>
      </c>
      <c r="B32" s="5"/>
      <c r="C32" s="5"/>
      <c r="D32" s="5"/>
      <c r="E32" s="5"/>
      <c r="F32" s="5"/>
      <c r="G32" s="5"/>
      <c r="H32" s="5"/>
      <c r="I32" s="243"/>
      <c r="J32" s="244"/>
      <c r="K32" s="244"/>
      <c r="L32" s="5"/>
    </row>
    <row r="33" spans="1:12" ht="14.25">
      <c r="A33" s="45" t="s">
        <v>573</v>
      </c>
      <c r="B33" s="5"/>
      <c r="C33" s="5"/>
      <c r="D33" s="5"/>
      <c r="E33" s="5"/>
      <c r="F33" s="5"/>
      <c r="G33" s="5"/>
      <c r="H33" s="5"/>
      <c r="I33" s="243"/>
      <c r="J33" s="244"/>
      <c r="K33" s="244"/>
      <c r="L33" s="5"/>
    </row>
    <row r="34" spans="1:12" ht="14.25">
      <c r="A34" s="11"/>
      <c r="B34" s="17" t="s">
        <v>62</v>
      </c>
      <c r="C34" s="5"/>
      <c r="D34" s="5"/>
      <c r="E34" s="5"/>
      <c r="F34" s="5"/>
      <c r="G34" s="5"/>
      <c r="H34" s="5"/>
      <c r="I34" s="243">
        <v>2069</v>
      </c>
      <c r="J34" s="244">
        <v>1646</v>
      </c>
      <c r="K34" s="244">
        <v>1988</v>
      </c>
      <c r="L34" s="5"/>
    </row>
    <row r="35" spans="1:12" ht="14.25">
      <c r="A35" s="11"/>
      <c r="B35" s="17" t="s">
        <v>52</v>
      </c>
      <c r="C35" s="5"/>
      <c r="D35" s="5"/>
      <c r="E35" s="5"/>
      <c r="F35" s="5"/>
      <c r="G35" s="5"/>
      <c r="H35" s="5"/>
      <c r="I35" s="243">
        <v>111</v>
      </c>
      <c r="J35" s="244">
        <v>136</v>
      </c>
      <c r="K35" s="244">
        <v>111</v>
      </c>
      <c r="L35" s="5"/>
    </row>
    <row r="36" spans="1:12" ht="14.25">
      <c r="A36" s="45" t="s">
        <v>63</v>
      </c>
      <c r="B36" s="5"/>
      <c r="C36" s="5"/>
      <c r="D36" s="5"/>
      <c r="E36" s="5"/>
      <c r="F36" s="5"/>
      <c r="G36" s="5"/>
      <c r="H36" s="5"/>
      <c r="I36" s="243"/>
      <c r="J36" s="244"/>
      <c r="K36" s="244"/>
      <c r="L36" s="5"/>
    </row>
    <row r="37" spans="1:12" ht="14.25">
      <c r="A37" s="45"/>
      <c r="B37" s="17" t="s">
        <v>51</v>
      </c>
      <c r="C37" s="5"/>
      <c r="D37" s="5"/>
      <c r="E37" s="5"/>
      <c r="F37" s="5"/>
      <c r="G37" s="5"/>
      <c r="H37" s="5"/>
      <c r="I37" s="243">
        <v>90</v>
      </c>
      <c r="J37" s="244">
        <v>46</v>
      </c>
      <c r="K37" s="244">
        <v>82</v>
      </c>
      <c r="L37" s="5"/>
    </row>
    <row r="38" spans="1:12" ht="14.25">
      <c r="A38" s="45"/>
      <c r="B38" s="17" t="s">
        <v>52</v>
      </c>
      <c r="C38" s="5"/>
      <c r="D38" s="5"/>
      <c r="E38" s="5"/>
      <c r="F38" s="5"/>
      <c r="G38" s="5"/>
      <c r="H38" s="5"/>
      <c r="I38" s="243">
        <v>61</v>
      </c>
      <c r="J38" s="244">
        <v>61</v>
      </c>
      <c r="K38" s="244">
        <v>61</v>
      </c>
      <c r="L38" s="5"/>
    </row>
    <row r="39" spans="1:12" ht="14.25">
      <c r="A39" s="286"/>
      <c r="B39" s="341"/>
      <c r="C39" s="287"/>
      <c r="D39" s="287"/>
      <c r="E39" s="287"/>
      <c r="F39" s="287"/>
      <c r="G39" s="287"/>
      <c r="H39" s="287"/>
      <c r="I39" s="275">
        <f>SUM(I34:I38)</f>
        <v>2331</v>
      </c>
      <c r="J39" s="274">
        <f>SUM(J34:J38)</f>
        <v>1889</v>
      </c>
      <c r="K39" s="274">
        <f>SUM(K34:K38)</f>
        <v>2242</v>
      </c>
      <c r="L39" s="5"/>
    </row>
    <row r="40" spans="1:12" ht="14.25">
      <c r="A40" s="10" t="s">
        <v>64</v>
      </c>
      <c r="B40" s="5"/>
      <c r="C40" s="5"/>
      <c r="D40" s="5"/>
      <c r="E40" s="5"/>
      <c r="F40" s="5"/>
      <c r="G40" s="5"/>
      <c r="H40" s="5"/>
      <c r="I40" s="236"/>
      <c r="J40" s="238"/>
      <c r="K40" s="238"/>
      <c r="L40" s="5"/>
    </row>
    <row r="41" spans="1:12" ht="14.25">
      <c r="A41" s="11"/>
      <c r="B41" s="17" t="s">
        <v>65</v>
      </c>
      <c r="C41" s="5"/>
      <c r="D41" s="5"/>
      <c r="E41" s="5"/>
      <c r="F41" s="5"/>
      <c r="G41" s="5"/>
      <c r="H41" s="5"/>
      <c r="I41" s="236">
        <v>-1558</v>
      </c>
      <c r="J41" s="238">
        <v>-1443</v>
      </c>
      <c r="K41" s="238">
        <v>-1724</v>
      </c>
      <c r="L41" s="17"/>
    </row>
    <row r="42" spans="1:12" ht="14.25">
      <c r="A42" s="11"/>
      <c r="B42" s="17" t="s">
        <v>241</v>
      </c>
      <c r="C42" s="5"/>
      <c r="D42" s="5"/>
      <c r="E42" s="5"/>
      <c r="F42" s="5"/>
      <c r="G42" s="5"/>
      <c r="H42" s="5"/>
      <c r="I42" s="236">
        <v>35</v>
      </c>
      <c r="J42" s="238">
        <v>-157</v>
      </c>
      <c r="K42" s="238">
        <v>-142</v>
      </c>
      <c r="L42" s="5"/>
    </row>
    <row r="43" spans="1:12" ht="14.25">
      <c r="A43" s="82"/>
      <c r="B43" s="342" t="s">
        <v>69</v>
      </c>
      <c r="C43" s="55"/>
      <c r="D43" s="55"/>
      <c r="E43" s="55"/>
      <c r="F43" s="55"/>
      <c r="G43" s="55"/>
      <c r="H43" s="55"/>
      <c r="I43" s="243">
        <v>-411</v>
      </c>
      <c r="J43" s="244">
        <v>-556</v>
      </c>
      <c r="K43" s="244">
        <v>-326</v>
      </c>
      <c r="L43" s="5"/>
    </row>
    <row r="44" spans="1:12" ht="14.25">
      <c r="A44" s="286"/>
      <c r="B44" s="287"/>
      <c r="C44" s="287"/>
      <c r="D44" s="287"/>
      <c r="E44" s="287"/>
      <c r="F44" s="287"/>
      <c r="G44" s="287"/>
      <c r="H44" s="287"/>
      <c r="I44" s="275">
        <f>SUM(I41:I43)</f>
        <v>-1934</v>
      </c>
      <c r="J44" s="274">
        <f>SUM(J41:J43)</f>
        <v>-2156</v>
      </c>
      <c r="K44" s="274">
        <f>SUM(K41:K43)</f>
        <v>-2192</v>
      </c>
      <c r="L44" s="5"/>
    </row>
    <row r="45" spans="1:12" ht="7.5" customHeight="1">
      <c r="A45" s="286"/>
      <c r="B45" s="287"/>
      <c r="C45" s="287"/>
      <c r="D45" s="287"/>
      <c r="E45" s="287"/>
      <c r="F45" s="287"/>
      <c r="G45" s="287"/>
      <c r="H45" s="287"/>
      <c r="I45" s="243"/>
      <c r="J45" s="244"/>
      <c r="K45" s="244"/>
      <c r="L45" s="5"/>
    </row>
    <row r="46" spans="1:12" ht="15" thickBot="1">
      <c r="A46" s="343" t="s">
        <v>70</v>
      </c>
      <c r="B46" s="344"/>
      <c r="C46" s="344"/>
      <c r="D46" s="344"/>
      <c r="E46" s="344"/>
      <c r="F46" s="344"/>
      <c r="G46" s="344"/>
      <c r="H46" s="344"/>
      <c r="I46" s="1040">
        <f>+I44+I39+I31+I21</f>
        <v>10932</v>
      </c>
      <c r="J46" s="345">
        <f>+J44+J39+J31+J21</f>
        <v>9114</v>
      </c>
      <c r="K46" s="345">
        <f>+K44+K39+K31+K21</f>
        <v>10301</v>
      </c>
      <c r="L46" s="5"/>
    </row>
    <row r="47" spans="1:12" ht="7.5" customHeight="1">
      <c r="A47" s="45"/>
      <c r="B47" s="5"/>
      <c r="C47" s="5"/>
      <c r="D47" s="5"/>
      <c r="E47" s="5"/>
      <c r="F47" s="5"/>
      <c r="G47" s="5"/>
      <c r="H47" s="5"/>
      <c r="I47" s="55"/>
      <c r="J47" s="244"/>
      <c r="K47" s="244"/>
      <c r="L47" s="5"/>
    </row>
    <row r="48" spans="1:12" ht="14.25">
      <c r="A48" s="38" t="s">
        <v>160</v>
      </c>
      <c r="B48" s="5"/>
      <c r="C48" s="5"/>
      <c r="D48" s="5"/>
      <c r="E48" s="5"/>
      <c r="F48" s="5"/>
      <c r="G48" s="5"/>
      <c r="H48" s="5"/>
      <c r="I48" s="5"/>
      <c r="J48" s="37"/>
      <c r="K48" s="37"/>
      <c r="L48" s="5"/>
    </row>
    <row r="49" spans="1:12" ht="54" customHeight="1">
      <c r="A49" s="335" t="s">
        <v>71</v>
      </c>
      <c r="B49" s="1578" t="s">
        <v>72</v>
      </c>
      <c r="C49" s="1578"/>
      <c r="D49" s="1578"/>
      <c r="E49" s="1578"/>
      <c r="F49" s="1578"/>
      <c r="G49" s="1578"/>
      <c r="H49" s="1578"/>
      <c r="I49" s="1578"/>
      <c r="J49" s="1578"/>
      <c r="K49" s="1578"/>
      <c r="L49" s="5"/>
    </row>
    <row r="50" spans="1:12" ht="7.5" customHeight="1">
      <c r="A50" s="346"/>
      <c r="B50" s="17"/>
      <c r="C50" s="5"/>
      <c r="D50" s="5"/>
      <c r="E50" s="5"/>
      <c r="F50" s="5"/>
      <c r="G50" s="5"/>
      <c r="H50" s="5"/>
      <c r="I50" s="5"/>
      <c r="J50" s="37"/>
      <c r="K50" s="37"/>
      <c r="L50" s="5"/>
    </row>
    <row r="51" spans="1:12" ht="28.5" customHeight="1">
      <c r="A51" s="335" t="s">
        <v>73</v>
      </c>
      <c r="B51" s="1578" t="s">
        <v>111</v>
      </c>
      <c r="C51" s="1578"/>
      <c r="D51" s="1578"/>
      <c r="E51" s="1578"/>
      <c r="F51" s="1578"/>
      <c r="G51" s="1578"/>
      <c r="H51" s="1578"/>
      <c r="I51" s="1578"/>
      <c r="J51" s="1578"/>
      <c r="K51" s="1578"/>
      <c r="L51" s="5"/>
    </row>
    <row r="52" spans="1:12" ht="7.5" customHeight="1">
      <c r="A52" s="346"/>
      <c r="B52" s="5"/>
      <c r="C52" s="5"/>
      <c r="D52" s="5"/>
      <c r="E52" s="5"/>
      <c r="F52" s="5"/>
      <c r="G52" s="5"/>
      <c r="H52" s="5"/>
      <c r="I52" s="5"/>
      <c r="J52" s="37"/>
      <c r="K52" s="37"/>
      <c r="L52" s="5"/>
    </row>
    <row r="53" spans="1:12" ht="41.25" customHeight="1">
      <c r="A53" s="335" t="s">
        <v>74</v>
      </c>
      <c r="B53" s="1578" t="s">
        <v>490</v>
      </c>
      <c r="C53" s="1578"/>
      <c r="D53" s="1578"/>
      <c r="E53" s="1578"/>
      <c r="F53" s="1578"/>
      <c r="G53" s="1578"/>
      <c r="H53" s="1578"/>
      <c r="I53" s="1578"/>
      <c r="J53" s="1578"/>
      <c r="K53" s="1578"/>
      <c r="L53" s="5"/>
    </row>
    <row r="54" spans="1:12" ht="7.5" customHeight="1">
      <c r="A54" s="346"/>
      <c r="B54" s="5"/>
      <c r="C54" s="5"/>
      <c r="D54" s="5"/>
      <c r="E54" s="5"/>
      <c r="F54" s="5"/>
      <c r="G54" s="5"/>
      <c r="H54" s="5"/>
      <c r="I54" s="5"/>
      <c r="J54" s="37"/>
      <c r="K54" s="37"/>
      <c r="L54" s="5"/>
    </row>
    <row r="55" spans="1:12" ht="42" customHeight="1">
      <c r="A55" s="335" t="s">
        <v>75</v>
      </c>
      <c r="B55" s="1578" t="s">
        <v>112</v>
      </c>
      <c r="C55" s="1578"/>
      <c r="D55" s="1578"/>
      <c r="E55" s="1578"/>
      <c r="F55" s="1578"/>
      <c r="G55" s="1578"/>
      <c r="H55" s="1578"/>
      <c r="I55" s="1578"/>
      <c r="J55" s="1578"/>
      <c r="K55" s="1578"/>
      <c r="L55" s="5"/>
    </row>
    <row r="56" spans="1:12" ht="7.5" customHeight="1">
      <c r="A56" s="335"/>
      <c r="B56" s="149"/>
      <c r="C56" s="149"/>
      <c r="D56" s="149"/>
      <c r="E56" s="149"/>
      <c r="F56" s="149"/>
      <c r="G56" s="149"/>
      <c r="H56" s="149"/>
      <c r="I56" s="149"/>
      <c r="J56" s="149"/>
      <c r="K56" s="149"/>
      <c r="L56" s="5"/>
    </row>
    <row r="57" spans="1:12" ht="14.25">
      <c r="A57" s="335" t="s">
        <v>76</v>
      </c>
      <c r="B57" s="17" t="s">
        <v>77</v>
      </c>
      <c r="C57" s="149"/>
      <c r="D57" s="149"/>
      <c r="E57" s="149"/>
      <c r="F57" s="149"/>
      <c r="G57" s="149"/>
      <c r="H57" s="149"/>
      <c r="I57" s="149"/>
      <c r="J57" s="5"/>
      <c r="K57" s="5"/>
      <c r="L57" s="5"/>
    </row>
    <row r="58" spans="1:12" ht="7.5" customHeight="1">
      <c r="A58" s="346"/>
      <c r="B58" s="5"/>
      <c r="C58" s="5"/>
      <c r="D58" s="5"/>
      <c r="E58" s="5"/>
      <c r="F58" s="5"/>
      <c r="G58" s="5"/>
      <c r="H58" s="5"/>
      <c r="I58" s="5"/>
      <c r="J58" s="337"/>
      <c r="K58" s="337"/>
      <c r="L58" s="5"/>
    </row>
    <row r="59" spans="1:12" ht="27" customHeight="1">
      <c r="A59" s="346"/>
      <c r="B59" s="1576" t="s">
        <v>150</v>
      </c>
      <c r="C59" s="1577"/>
      <c r="D59" s="1577"/>
      <c r="E59" s="1577"/>
      <c r="F59" s="1577"/>
      <c r="G59" s="1577"/>
      <c r="H59" s="1577"/>
      <c r="I59" s="1577"/>
      <c r="J59" s="1577"/>
      <c r="K59" s="1577"/>
      <c r="L59" s="5"/>
    </row>
    <row r="60" spans="1:12" ht="6" customHeight="1">
      <c r="A60" s="346"/>
      <c r="B60" s="5"/>
      <c r="C60" s="5"/>
      <c r="D60" s="5"/>
      <c r="E60" s="5"/>
      <c r="F60" s="5"/>
      <c r="G60" s="5"/>
      <c r="H60" s="5"/>
      <c r="I60" s="5"/>
      <c r="J60" s="347"/>
      <c r="K60" s="347"/>
      <c r="L60" s="5"/>
    </row>
    <row r="61" spans="1:12" ht="26.25" customHeight="1">
      <c r="A61" s="346"/>
      <c r="B61" s="1527" t="s">
        <v>78</v>
      </c>
      <c r="C61" s="1527"/>
      <c r="D61" s="1527"/>
      <c r="E61" s="1527"/>
      <c r="F61" s="1527"/>
      <c r="G61" s="1527"/>
      <c r="H61" s="1527"/>
      <c r="I61" s="1527"/>
      <c r="J61" s="1527"/>
      <c r="K61" s="1527"/>
      <c r="L61" s="5"/>
    </row>
    <row r="62" spans="1:12" ht="7.5" customHeight="1">
      <c r="A62" s="346"/>
      <c r="B62" s="17"/>
      <c r="C62" s="5"/>
      <c r="D62" s="5"/>
      <c r="E62" s="5"/>
      <c r="F62" s="5"/>
      <c r="G62" s="5"/>
      <c r="H62" s="5"/>
      <c r="I62" s="5"/>
      <c r="J62" s="347"/>
      <c r="K62" s="347"/>
      <c r="L62" s="5"/>
    </row>
    <row r="63" spans="1:12" ht="14.25">
      <c r="A63" s="335" t="s">
        <v>79</v>
      </c>
      <c r="B63" s="17" t="s">
        <v>80</v>
      </c>
      <c r="C63" s="5"/>
      <c r="D63" s="5"/>
      <c r="E63" s="5"/>
      <c r="F63" s="5"/>
      <c r="G63" s="5"/>
      <c r="H63" s="5"/>
      <c r="I63" s="348" t="s">
        <v>602</v>
      </c>
      <c r="J63" s="348" t="s">
        <v>602</v>
      </c>
      <c r="K63" s="348" t="s">
        <v>603</v>
      </c>
      <c r="L63" s="5"/>
    </row>
    <row r="64" spans="1:12" ht="14.25">
      <c r="A64" s="346"/>
      <c r="B64" s="35"/>
      <c r="C64" s="35"/>
      <c r="D64" s="35"/>
      <c r="E64" s="35"/>
      <c r="F64" s="35"/>
      <c r="G64" s="35"/>
      <c r="H64" s="35"/>
      <c r="I64" s="349" t="s">
        <v>81</v>
      </c>
      <c r="J64" s="349" t="s">
        <v>82</v>
      </c>
      <c r="K64" s="349" t="s">
        <v>82</v>
      </c>
      <c r="L64" s="5"/>
    </row>
    <row r="65" spans="1:12" ht="14.25">
      <c r="A65" s="346"/>
      <c r="B65" s="17" t="s">
        <v>83</v>
      </c>
      <c r="C65" s="5"/>
      <c r="D65" s="5"/>
      <c r="E65" s="5"/>
      <c r="F65" s="5"/>
      <c r="G65" s="5"/>
      <c r="H65" s="5"/>
      <c r="I65" s="482">
        <v>1067</v>
      </c>
      <c r="J65" s="483">
        <v>1319</v>
      </c>
      <c r="K65" s="483">
        <v>1128</v>
      </c>
      <c r="L65" s="5"/>
    </row>
    <row r="66" spans="1:12" ht="14.25">
      <c r="A66" s="346"/>
      <c r="B66" s="350" t="s">
        <v>242</v>
      </c>
      <c r="C66" s="35"/>
      <c r="D66" s="35"/>
      <c r="E66" s="35"/>
      <c r="F66" s="35"/>
      <c r="G66" s="35"/>
      <c r="H66" s="35"/>
      <c r="I66" s="825">
        <v>-2625</v>
      </c>
      <c r="J66" s="816">
        <v>-2762</v>
      </c>
      <c r="K66" s="816">
        <v>-2852</v>
      </c>
      <c r="L66" s="5"/>
    </row>
    <row r="67" spans="1:12" ht="14.25">
      <c r="A67" s="346"/>
      <c r="B67" s="17" t="s">
        <v>85</v>
      </c>
      <c r="C67" s="5"/>
      <c r="D67" s="5"/>
      <c r="E67" s="5"/>
      <c r="F67" s="5"/>
      <c r="I67" s="482">
        <f>SUM(I65:I66)</f>
        <v>-1558</v>
      </c>
      <c r="J67" s="483">
        <f>SUM(J65:J66)</f>
        <v>-1443</v>
      </c>
      <c r="K67" s="483">
        <f>SUM(K65:K66)</f>
        <v>-1724</v>
      </c>
      <c r="L67" s="5"/>
    </row>
    <row r="68" spans="1:12" ht="14.25">
      <c r="A68" s="346"/>
      <c r="B68" s="350" t="s">
        <v>243</v>
      </c>
      <c r="C68" s="35"/>
      <c r="D68" s="35"/>
      <c r="E68" s="35"/>
      <c r="F68" s="35"/>
      <c r="G68" s="210"/>
      <c r="H68" s="210"/>
      <c r="I68" s="482">
        <v>-156</v>
      </c>
      <c r="J68" s="483">
        <v>-184</v>
      </c>
      <c r="K68" s="483">
        <v>-183</v>
      </c>
      <c r="L68" s="5"/>
    </row>
    <row r="69" spans="1:12" ht="14.25">
      <c r="A69" s="346"/>
      <c r="B69" s="35"/>
      <c r="C69" s="35"/>
      <c r="D69" s="35"/>
      <c r="E69" s="35"/>
      <c r="F69" s="35"/>
      <c r="G69" s="35"/>
      <c r="H69" s="35"/>
      <c r="I69" s="827">
        <f>SUM(I67:I68)</f>
        <v>-1714</v>
      </c>
      <c r="J69" s="808">
        <f>SUM(J67:J68)</f>
        <v>-1627</v>
      </c>
      <c r="K69" s="808">
        <f>SUM(K67:K68)</f>
        <v>-1907</v>
      </c>
      <c r="L69" s="5"/>
    </row>
    <row r="70" spans="1:12" ht="14.25">
      <c r="A70" s="346"/>
      <c r="B70" s="342" t="s">
        <v>87</v>
      </c>
      <c r="C70" s="55"/>
      <c r="D70" s="55"/>
      <c r="E70" s="55"/>
      <c r="F70" s="55"/>
      <c r="G70" s="55"/>
      <c r="H70" s="55"/>
      <c r="I70" s="244"/>
      <c r="J70" s="243"/>
      <c r="K70" s="244"/>
      <c r="L70" s="5"/>
    </row>
    <row r="71" spans="1:12" ht="7.5" customHeight="1">
      <c r="A71" s="346"/>
      <c r="B71" s="5"/>
      <c r="C71" s="5"/>
      <c r="D71" s="5"/>
      <c r="E71" s="5"/>
      <c r="F71" s="5"/>
      <c r="G71" s="5"/>
      <c r="H71" s="5"/>
      <c r="I71" s="5"/>
      <c r="J71" s="351"/>
      <c r="K71" s="323"/>
      <c r="L71" s="5"/>
    </row>
    <row r="72" spans="1:12" ht="46.5" customHeight="1">
      <c r="A72" s="335" t="s">
        <v>88</v>
      </c>
      <c r="B72" s="1578" t="s">
        <v>877</v>
      </c>
      <c r="C72" s="1578"/>
      <c r="D72" s="1578"/>
      <c r="E72" s="1578"/>
      <c r="F72" s="1578"/>
      <c r="G72" s="1578"/>
      <c r="H72" s="1578"/>
      <c r="I72" s="1578"/>
      <c r="J72" s="1578"/>
      <c r="K72" s="1578"/>
      <c r="L72" s="5"/>
    </row>
    <row r="73" spans="1:12" ht="14.25" customHeight="1">
      <c r="A73" s="335"/>
      <c r="B73" s="1018"/>
      <c r="C73" s="1018"/>
      <c r="D73" s="1018"/>
      <c r="E73" s="1018"/>
      <c r="F73" s="1018"/>
      <c r="G73" s="1018"/>
      <c r="H73" s="1018"/>
      <c r="I73" s="1018"/>
      <c r="J73" s="1018"/>
      <c r="K73" s="1018"/>
      <c r="L73" s="5"/>
    </row>
    <row r="74" spans="1:12" ht="14.25">
      <c r="A74" s="11"/>
      <c r="B74" s="5"/>
      <c r="C74" s="5"/>
      <c r="D74" s="5"/>
      <c r="E74" s="5"/>
      <c r="F74" s="5"/>
      <c r="G74" s="5"/>
      <c r="H74" s="5"/>
      <c r="I74" s="348" t="s">
        <v>602</v>
      </c>
      <c r="J74" s="348" t="s">
        <v>602</v>
      </c>
      <c r="K74" s="348" t="s">
        <v>603</v>
      </c>
      <c r="L74" s="5"/>
    </row>
    <row r="75" spans="1:12" ht="14.25">
      <c r="A75" s="11"/>
      <c r="B75" s="35"/>
      <c r="C75" s="35"/>
      <c r="D75" s="35"/>
      <c r="E75" s="35"/>
      <c r="F75" s="35"/>
      <c r="G75" s="35"/>
      <c r="H75" s="35"/>
      <c r="I75" s="349" t="s">
        <v>81</v>
      </c>
      <c r="J75" s="349" t="s">
        <v>82</v>
      </c>
      <c r="K75" s="349" t="s">
        <v>82</v>
      </c>
      <c r="L75" s="5"/>
    </row>
    <row r="76" spans="2:11" ht="14.25">
      <c r="B76" t="s">
        <v>206</v>
      </c>
      <c r="I76" s="482">
        <v>28</v>
      </c>
      <c r="J76" s="483">
        <v>-110</v>
      </c>
      <c r="K76" s="483">
        <v>-113</v>
      </c>
    </row>
    <row r="77" spans="2:11" ht="28.5" customHeight="1">
      <c r="B77" s="1589" t="s">
        <v>876</v>
      </c>
      <c r="C77" s="1589"/>
      <c r="D77" s="1589"/>
      <c r="E77" s="1589"/>
      <c r="F77" s="1589"/>
      <c r="G77" s="1589"/>
      <c r="H77" s="277"/>
      <c r="I77" s="825">
        <v>7</v>
      </c>
      <c r="J77" s="816">
        <v>-47</v>
      </c>
      <c r="K77" s="816">
        <v>-29</v>
      </c>
    </row>
    <row r="78" spans="2:11" ht="14.25">
      <c r="B78" s="357" t="s">
        <v>590</v>
      </c>
      <c r="C78" s="357"/>
      <c r="D78" s="357"/>
      <c r="E78" s="357"/>
      <c r="F78" s="357"/>
      <c r="G78" s="357"/>
      <c r="H78" s="357"/>
      <c r="I78" s="827">
        <f>SUM(I76:I77)</f>
        <v>35</v>
      </c>
      <c r="J78" s="808">
        <f>SUM(J76:J77)</f>
        <v>-157</v>
      </c>
      <c r="K78" s="808">
        <f>SUM(K76:K77)</f>
        <v>-142</v>
      </c>
    </row>
  </sheetData>
  <mergeCells count="9">
    <mergeCell ref="J1:K1"/>
    <mergeCell ref="B49:K49"/>
    <mergeCell ref="B51:K51"/>
    <mergeCell ref="B53:K53"/>
    <mergeCell ref="B77:G77"/>
    <mergeCell ref="B55:K55"/>
    <mergeCell ref="B59:K59"/>
    <mergeCell ref="B61:K61"/>
    <mergeCell ref="B72:K72"/>
  </mergeCells>
  <printOptions horizontalCentered="1" verticalCentered="1"/>
  <pageMargins left="0.5" right="0.5" top="0.5" bottom="0" header="0.5" footer="0"/>
  <pageSetup fitToHeight="1" fitToWidth="1" horizontalDpi="600" verticalDpi="600" orientation="portrait" paperSize="9" scale="66" r:id="rId1"/>
</worksheet>
</file>

<file path=xl/worksheets/sheet12.xml><?xml version="1.0" encoding="utf-8"?>
<worksheet xmlns="http://schemas.openxmlformats.org/spreadsheetml/2006/main" xmlns:r="http://schemas.openxmlformats.org/officeDocument/2006/relationships">
  <sheetPr>
    <pageSetUpPr fitToPage="1"/>
  </sheetPr>
  <dimension ref="A1:Q91"/>
  <sheetViews>
    <sheetView showGridLines="0" zoomScale="75" zoomScaleNormal="75" zoomScaleSheetLayoutView="75" workbookViewId="0" topLeftCell="A1">
      <selection activeCell="C73" sqref="C73"/>
    </sheetView>
  </sheetViews>
  <sheetFormatPr defaultColWidth="9.00390625" defaultRowHeight="14.25"/>
  <cols>
    <col min="1" max="1" width="5.875" style="293" customWidth="1"/>
    <col min="2" max="2" width="10.375" style="0" customWidth="1"/>
    <col min="4" max="4" width="10.00390625" style="0" customWidth="1"/>
    <col min="5" max="5" width="10.625" style="0" customWidth="1"/>
    <col min="6" max="6" width="9.875" style="0" customWidth="1"/>
    <col min="7" max="7" width="15.00390625" style="0" customWidth="1"/>
    <col min="8" max="8" width="9.375" style="0" customWidth="1"/>
    <col min="9" max="10" width="10.75390625" style="0" customWidth="1"/>
    <col min="11" max="11" width="10.625" style="0" customWidth="1"/>
    <col min="12" max="12" width="11.00390625" style="0" customWidth="1"/>
    <col min="13" max="13" width="10.125" style="0" customWidth="1"/>
    <col min="14" max="14" width="10.00390625" style="0" customWidth="1"/>
  </cols>
  <sheetData>
    <row r="1" spans="1:14" ht="14.25">
      <c r="A1" s="24" t="s">
        <v>831</v>
      </c>
      <c r="B1" s="2"/>
      <c r="C1" s="5"/>
      <c r="D1" s="5"/>
      <c r="E1" s="5"/>
      <c r="F1" s="5"/>
      <c r="G1" s="5"/>
      <c r="H1" s="5"/>
      <c r="I1" s="5"/>
      <c r="J1" s="5"/>
      <c r="K1" s="5"/>
      <c r="L1" s="5"/>
      <c r="M1" s="1541" t="s">
        <v>89</v>
      </c>
      <c r="N1" s="1582"/>
    </row>
    <row r="2" spans="1:17" s="205" customFormat="1" ht="15">
      <c r="A2" s="207"/>
      <c r="M2" s="229"/>
      <c r="N2" s="229"/>
      <c r="O2" s="229"/>
      <c r="P2" s="229"/>
      <c r="Q2" s="229"/>
    </row>
    <row r="3" spans="1:17" s="205" customFormat="1" ht="15.75">
      <c r="A3" s="27" t="s">
        <v>833</v>
      </c>
      <c r="M3" s="229"/>
      <c r="N3" s="230"/>
      <c r="O3" s="230"/>
      <c r="P3" s="230"/>
      <c r="Q3" s="230"/>
    </row>
    <row r="4" spans="1:14" ht="15.75">
      <c r="A4" s="327"/>
      <c r="B4" s="5"/>
      <c r="C4" s="5"/>
      <c r="D4" s="5"/>
      <c r="E4" s="5"/>
      <c r="F4" s="5"/>
      <c r="G4" s="5"/>
      <c r="H4" s="5"/>
      <c r="I4" s="5"/>
      <c r="J4" s="5"/>
      <c r="K4" s="5"/>
      <c r="L4" s="5"/>
      <c r="M4" s="5"/>
      <c r="N4" s="5"/>
    </row>
    <row r="5" spans="1:14" ht="15.75">
      <c r="A5" s="30" t="s">
        <v>896</v>
      </c>
      <c r="B5" s="5"/>
      <c r="C5" s="5"/>
      <c r="D5" s="5"/>
      <c r="E5" s="5"/>
      <c r="F5" s="5"/>
      <c r="G5" s="5"/>
      <c r="H5" s="5"/>
      <c r="I5" s="1544" t="s">
        <v>46</v>
      </c>
      <c r="J5" s="1544"/>
      <c r="K5" s="1544"/>
      <c r="L5" s="1544"/>
      <c r="M5" s="5"/>
      <c r="N5" s="5"/>
    </row>
    <row r="6" spans="1:14" ht="14.25">
      <c r="A6" s="29"/>
      <c r="B6" s="55"/>
      <c r="C6" s="55"/>
      <c r="D6" s="5"/>
      <c r="E6" s="5"/>
      <c r="F6" s="5"/>
      <c r="G6" s="5"/>
      <c r="H6" s="5"/>
      <c r="I6" s="299"/>
      <c r="J6" s="208"/>
      <c r="K6" s="208"/>
      <c r="L6" s="208" t="s">
        <v>601</v>
      </c>
      <c r="M6" s="1"/>
      <c r="N6" s="1"/>
    </row>
    <row r="7" spans="1:14" ht="14.25">
      <c r="A7" s="11"/>
      <c r="B7" s="5"/>
      <c r="C7" s="5"/>
      <c r="D7" s="5"/>
      <c r="E7" s="5"/>
      <c r="F7" s="5"/>
      <c r="G7" s="5"/>
      <c r="H7" s="208" t="s">
        <v>90</v>
      </c>
      <c r="I7" s="299" t="s">
        <v>91</v>
      </c>
      <c r="J7" s="208" t="s">
        <v>92</v>
      </c>
      <c r="L7" s="208" t="s">
        <v>93</v>
      </c>
      <c r="N7" s="1"/>
    </row>
    <row r="8" spans="1:14" ht="14.25">
      <c r="A8" s="11"/>
      <c r="B8" s="5"/>
      <c r="C8" s="5"/>
      <c r="D8" s="5"/>
      <c r="E8" s="5"/>
      <c r="F8" s="5"/>
      <c r="G8" s="5"/>
      <c r="H8" s="299" t="s">
        <v>220</v>
      </c>
      <c r="I8" s="299" t="s">
        <v>94</v>
      </c>
      <c r="J8" s="208" t="s">
        <v>95</v>
      </c>
      <c r="K8" s="208" t="s">
        <v>96</v>
      </c>
      <c r="L8" s="208" t="s">
        <v>97</v>
      </c>
      <c r="M8" s="208" t="s">
        <v>498</v>
      </c>
      <c r="N8" s="208" t="s">
        <v>98</v>
      </c>
    </row>
    <row r="9" spans="1:14" ht="14.25">
      <c r="A9" s="82"/>
      <c r="B9" s="55"/>
      <c r="C9" s="55"/>
      <c r="D9" s="55"/>
      <c r="E9" s="55"/>
      <c r="F9" s="55"/>
      <c r="G9" s="55"/>
      <c r="H9" s="299" t="s">
        <v>221</v>
      </c>
      <c r="I9" s="299" t="s">
        <v>99</v>
      </c>
      <c r="J9" s="299" t="s">
        <v>100</v>
      </c>
      <c r="K9" s="299" t="s">
        <v>99</v>
      </c>
      <c r="L9" s="299" t="s">
        <v>99</v>
      </c>
      <c r="M9" s="299" t="s">
        <v>99</v>
      </c>
      <c r="N9" s="299" t="s">
        <v>601</v>
      </c>
    </row>
    <row r="10" spans="1:14" ht="14.25">
      <c r="A10" s="34" t="s">
        <v>289</v>
      </c>
      <c r="B10" s="35"/>
      <c r="C10" s="35"/>
      <c r="D10" s="35"/>
      <c r="E10" s="35"/>
      <c r="F10" s="35"/>
      <c r="G10" s="35"/>
      <c r="H10" s="35"/>
      <c r="I10" s="36" t="s">
        <v>904</v>
      </c>
      <c r="J10" s="36" t="s">
        <v>904</v>
      </c>
      <c r="K10" s="36" t="s">
        <v>904</v>
      </c>
      <c r="L10" s="36" t="s">
        <v>904</v>
      </c>
      <c r="M10" s="36" t="s">
        <v>904</v>
      </c>
      <c r="N10" s="36" t="s">
        <v>904</v>
      </c>
    </row>
    <row r="11" spans="1:14" ht="8.25" customHeight="1">
      <c r="A11" s="11"/>
      <c r="B11" s="5"/>
      <c r="C11" s="5"/>
      <c r="D11" s="5"/>
      <c r="E11" s="5"/>
      <c r="F11" s="5"/>
      <c r="G11" s="5"/>
      <c r="H11" s="5"/>
      <c r="I11" s="5"/>
      <c r="J11" s="5"/>
      <c r="K11" s="5"/>
      <c r="L11" s="5"/>
      <c r="M11" s="5"/>
      <c r="N11" s="5"/>
    </row>
    <row r="12" spans="1:14" ht="14.25">
      <c r="A12" s="239" t="s">
        <v>269</v>
      </c>
      <c r="B12" s="5"/>
      <c r="C12" s="5"/>
      <c r="D12" s="5"/>
      <c r="E12" s="5"/>
      <c r="F12" s="5"/>
      <c r="G12" s="5"/>
      <c r="H12" s="5"/>
      <c r="I12" s="74"/>
      <c r="J12" s="74"/>
      <c r="K12" s="74"/>
      <c r="L12" s="74"/>
      <c r="M12" s="74"/>
      <c r="N12" s="74"/>
    </row>
    <row r="13" spans="1:14" ht="8.25" customHeight="1">
      <c r="A13" s="11"/>
      <c r="B13" s="11"/>
      <c r="C13" s="5"/>
      <c r="D13" s="5"/>
      <c r="E13" s="5"/>
      <c r="F13" s="5"/>
      <c r="G13" s="5"/>
      <c r="H13" s="5"/>
      <c r="I13" s="74"/>
      <c r="J13" s="74"/>
      <c r="K13" s="74"/>
      <c r="L13" s="74"/>
      <c r="M13" s="74"/>
      <c r="N13" s="74"/>
    </row>
    <row r="14" spans="1:14" ht="14.25">
      <c r="A14" s="11" t="s">
        <v>290</v>
      </c>
      <c r="B14" s="5"/>
      <c r="C14" s="5"/>
      <c r="D14" s="5"/>
      <c r="E14" s="5"/>
      <c r="F14" s="5"/>
      <c r="G14" s="5"/>
      <c r="H14" s="5"/>
      <c r="I14" s="37"/>
      <c r="J14" s="37"/>
      <c r="K14" s="37"/>
      <c r="L14" s="37"/>
      <c r="M14" s="37"/>
      <c r="N14" s="37"/>
    </row>
    <row r="15" spans="1:14" ht="14.25">
      <c r="A15" s="11"/>
      <c r="B15" s="45" t="s">
        <v>186</v>
      </c>
      <c r="C15" s="5"/>
      <c r="D15" s="5"/>
      <c r="E15" s="5"/>
      <c r="F15" s="5"/>
      <c r="G15" s="5"/>
      <c r="H15" s="5">
        <v>4</v>
      </c>
      <c r="I15" s="310">
        <v>138</v>
      </c>
      <c r="J15" s="310">
        <v>134</v>
      </c>
      <c r="K15" s="310">
        <v>232</v>
      </c>
      <c r="L15" s="310">
        <f>SUM(I15:K15)</f>
        <v>504</v>
      </c>
      <c r="M15" s="352"/>
      <c r="N15" s="310">
        <f>SUM(L15:M15)</f>
        <v>504</v>
      </c>
    </row>
    <row r="16" spans="1:14" ht="14.25">
      <c r="A16" s="294"/>
      <c r="B16" s="350" t="s">
        <v>845</v>
      </c>
      <c r="C16" s="35"/>
      <c r="D16" s="35"/>
      <c r="E16" s="35"/>
      <c r="F16" s="35"/>
      <c r="G16" s="35"/>
      <c r="H16" s="35">
        <v>5</v>
      </c>
      <c r="I16" s="332">
        <v>198</v>
      </c>
      <c r="J16" s="332">
        <v>212</v>
      </c>
      <c r="K16" s="332">
        <v>127</v>
      </c>
      <c r="L16" s="332">
        <f>SUM(I16:K16)</f>
        <v>537</v>
      </c>
      <c r="M16" s="353"/>
      <c r="N16" s="332">
        <f>SUM(L16:M16)</f>
        <v>537</v>
      </c>
    </row>
    <row r="17" spans="1:14" ht="14.25">
      <c r="A17" s="11"/>
      <c r="B17" s="11"/>
      <c r="C17" s="5"/>
      <c r="D17" s="5"/>
      <c r="E17" s="5"/>
      <c r="F17" s="5"/>
      <c r="G17" s="5"/>
      <c r="H17" s="5"/>
      <c r="I17" s="310">
        <f aca="true" t="shared" si="0" ref="I17:N17">SUM(I15:I16)</f>
        <v>336</v>
      </c>
      <c r="J17" s="310">
        <f t="shared" si="0"/>
        <v>346</v>
      </c>
      <c r="K17" s="310">
        <f t="shared" si="0"/>
        <v>359</v>
      </c>
      <c r="L17" s="310">
        <f t="shared" si="0"/>
        <v>1041</v>
      </c>
      <c r="M17" s="310"/>
      <c r="N17" s="310">
        <f t="shared" si="0"/>
        <v>1041</v>
      </c>
    </row>
    <row r="18" spans="1:14" ht="14.25">
      <c r="A18" s="11" t="s">
        <v>574</v>
      </c>
      <c r="B18" s="5"/>
      <c r="C18" s="5"/>
      <c r="D18" s="5"/>
      <c r="E18" s="5"/>
      <c r="F18" s="5"/>
      <c r="G18" s="5"/>
      <c r="H18" s="5"/>
      <c r="I18" s="310"/>
      <c r="J18" s="310"/>
      <c r="K18" s="310">
        <v>-7</v>
      </c>
      <c r="L18" s="310">
        <f>SUM(I18:K18)</f>
        <v>-7</v>
      </c>
      <c r="M18" s="352"/>
      <c r="N18" s="310">
        <f>SUM(L18:M18)</f>
        <v>-7</v>
      </c>
    </row>
    <row r="19" spans="1:14" ht="14.25">
      <c r="A19" s="11" t="s">
        <v>575</v>
      </c>
      <c r="B19" s="11"/>
      <c r="C19" s="5"/>
      <c r="D19" s="5"/>
      <c r="E19" s="5"/>
      <c r="F19" s="5"/>
      <c r="G19" s="5"/>
      <c r="H19" s="5"/>
      <c r="I19" s="310"/>
      <c r="J19" s="310"/>
      <c r="K19" s="310"/>
      <c r="L19" s="310"/>
      <c r="M19" s="352">
        <v>100</v>
      </c>
      <c r="N19" s="310">
        <f aca="true" t="shared" si="1" ref="N19:N24">SUM(M19)</f>
        <v>100</v>
      </c>
    </row>
    <row r="20" spans="1:14" ht="14.25">
      <c r="A20" s="11" t="s">
        <v>576</v>
      </c>
      <c r="B20" s="5"/>
      <c r="C20" s="5"/>
      <c r="D20" s="5"/>
      <c r="E20" s="5"/>
      <c r="F20" s="5"/>
      <c r="G20" s="5"/>
      <c r="H20" s="5"/>
      <c r="I20" s="310"/>
      <c r="J20" s="310"/>
      <c r="K20" s="310"/>
      <c r="L20" s="310"/>
      <c r="M20" s="352">
        <v>-39</v>
      </c>
      <c r="N20" s="310">
        <f t="shared" si="1"/>
        <v>-39</v>
      </c>
    </row>
    <row r="21" spans="1:14" ht="14.25">
      <c r="A21" s="45" t="s">
        <v>291</v>
      </c>
      <c r="B21" s="5"/>
      <c r="C21" s="5"/>
      <c r="D21" s="5"/>
      <c r="E21" s="5"/>
      <c r="F21" s="5"/>
      <c r="G21" s="5"/>
      <c r="H21" s="5"/>
      <c r="I21" s="310"/>
      <c r="J21" s="310"/>
      <c r="K21" s="310"/>
      <c r="L21" s="310"/>
      <c r="M21" s="352">
        <v>22</v>
      </c>
      <c r="N21" s="310">
        <f t="shared" si="1"/>
        <v>22</v>
      </c>
    </row>
    <row r="22" spans="1:14" ht="14.25">
      <c r="A22" s="45" t="s">
        <v>292</v>
      </c>
      <c r="B22" s="5"/>
      <c r="C22" s="5"/>
      <c r="D22" s="5"/>
      <c r="E22" s="5"/>
      <c r="F22" s="5"/>
      <c r="G22" s="5"/>
      <c r="H22" s="5"/>
      <c r="I22" s="310"/>
      <c r="J22" s="310"/>
      <c r="K22" s="310"/>
      <c r="L22" s="310"/>
      <c r="M22" s="352">
        <v>8</v>
      </c>
      <c r="N22" s="310">
        <f t="shared" si="1"/>
        <v>8</v>
      </c>
    </row>
    <row r="23" spans="1:14" ht="14.25">
      <c r="A23" s="45" t="s">
        <v>293</v>
      </c>
      <c r="B23" s="5"/>
      <c r="C23" s="5"/>
      <c r="D23" s="5"/>
      <c r="E23" s="5"/>
      <c r="F23" s="5"/>
      <c r="G23" s="5"/>
      <c r="H23" s="5"/>
      <c r="I23" s="310"/>
      <c r="J23" s="310"/>
      <c r="K23" s="310"/>
      <c r="L23" s="310"/>
      <c r="M23" s="352">
        <v>-4</v>
      </c>
      <c r="N23" s="310">
        <f t="shared" si="1"/>
        <v>-4</v>
      </c>
    </row>
    <row r="24" spans="1:14" ht="14.25">
      <c r="A24" s="82" t="s">
        <v>579</v>
      </c>
      <c r="B24" s="55"/>
      <c r="C24" s="55"/>
      <c r="D24" s="55"/>
      <c r="E24" s="55"/>
      <c r="F24" s="55"/>
      <c r="G24" s="55"/>
      <c r="H24" s="55"/>
      <c r="I24" s="355"/>
      <c r="J24" s="355"/>
      <c r="K24" s="355"/>
      <c r="L24" s="351"/>
      <c r="M24" s="355">
        <v>-141</v>
      </c>
      <c r="N24" s="351">
        <f t="shared" si="1"/>
        <v>-141</v>
      </c>
    </row>
    <row r="25" spans="1:14" ht="14.25">
      <c r="A25" s="120" t="s">
        <v>199</v>
      </c>
      <c r="B25" s="55"/>
      <c r="C25" s="55"/>
      <c r="D25" s="55"/>
      <c r="E25" s="55"/>
      <c r="F25" s="55"/>
      <c r="G25" s="55"/>
      <c r="H25" s="55"/>
      <c r="I25" s="355">
        <v>-12</v>
      </c>
      <c r="J25" s="355"/>
      <c r="K25" s="355"/>
      <c r="L25" s="310">
        <f>SUM(I25:K25)</f>
        <v>-12</v>
      </c>
      <c r="M25" s="355">
        <v>-6</v>
      </c>
      <c r="N25" s="353">
        <f>SUM(L25:M25)</f>
        <v>-18</v>
      </c>
    </row>
    <row r="26" spans="1:14" ht="20.25" customHeight="1">
      <c r="A26" s="1591" t="s">
        <v>605</v>
      </c>
      <c r="B26" s="1592"/>
      <c r="C26" s="1592"/>
      <c r="D26" s="1592"/>
      <c r="E26" s="1592"/>
      <c r="F26" s="1592"/>
      <c r="G26" s="1592"/>
      <c r="H26" s="59">
        <v>3</v>
      </c>
      <c r="I26" s="354">
        <f aca="true" t="shared" si="2" ref="I26:N26">SUM(I17:I25)</f>
        <v>324</v>
      </c>
      <c r="J26" s="354">
        <f t="shared" si="2"/>
        <v>346</v>
      </c>
      <c r="K26" s="354">
        <f t="shared" si="2"/>
        <v>352</v>
      </c>
      <c r="L26" s="354">
        <f t="shared" si="2"/>
        <v>1022</v>
      </c>
      <c r="M26" s="354">
        <f t="shared" si="2"/>
        <v>-60</v>
      </c>
      <c r="N26" s="354">
        <f t="shared" si="2"/>
        <v>962</v>
      </c>
    </row>
    <row r="27" spans="1:14" ht="14.25">
      <c r="A27" s="239" t="s">
        <v>858</v>
      </c>
      <c r="B27" s="23"/>
      <c r="C27" s="23"/>
      <c r="D27" s="23"/>
      <c r="E27" s="23"/>
      <c r="F27" s="23"/>
      <c r="G27" s="23"/>
      <c r="H27" s="5">
        <v>6</v>
      </c>
      <c r="I27" s="310">
        <v>37</v>
      </c>
      <c r="J27" s="310">
        <v>12</v>
      </c>
      <c r="K27" s="310">
        <v>-34</v>
      </c>
      <c r="L27" s="310">
        <f>SUM(I27:K27)</f>
        <v>15</v>
      </c>
      <c r="M27" s="310">
        <v>17</v>
      </c>
      <c r="N27" s="355">
        <f>SUM(L27:M27)</f>
        <v>32</v>
      </c>
    </row>
    <row r="28" spans="1:14" ht="14.25">
      <c r="A28" s="164" t="s">
        <v>216</v>
      </c>
      <c r="B28" s="23"/>
      <c r="C28" s="23"/>
      <c r="D28" s="23"/>
      <c r="E28" s="23"/>
      <c r="F28" s="23"/>
      <c r="G28" s="23"/>
      <c r="H28" s="5">
        <v>6</v>
      </c>
      <c r="I28" s="310"/>
      <c r="J28" s="310">
        <v>15</v>
      </c>
      <c r="K28" s="310"/>
      <c r="L28" s="310">
        <f>SUM(I28:K28)</f>
        <v>15</v>
      </c>
      <c r="M28" s="310">
        <v>153</v>
      </c>
      <c r="N28" s="355">
        <f>SUM(L28:M28)</f>
        <v>168</v>
      </c>
    </row>
    <row r="29" spans="1:14" ht="17.25" customHeight="1">
      <c r="A29" s="1590" t="s">
        <v>919</v>
      </c>
      <c r="B29" s="1590"/>
      <c r="C29" s="1590"/>
      <c r="D29" s="1590"/>
      <c r="E29" s="1590"/>
      <c r="F29" s="1590"/>
      <c r="G29" s="1590"/>
      <c r="H29" s="5">
        <v>6</v>
      </c>
      <c r="I29" s="310"/>
      <c r="J29" s="310"/>
      <c r="K29" s="310"/>
      <c r="L29" s="310"/>
      <c r="M29" s="310">
        <v>246</v>
      </c>
      <c r="N29" s="355">
        <f>SUM(L29:M29)</f>
        <v>246</v>
      </c>
    </row>
    <row r="30" spans="1:14" ht="14.25">
      <c r="A30" s="1593" t="s">
        <v>28</v>
      </c>
      <c r="B30" s="1593"/>
      <c r="C30" s="1593"/>
      <c r="D30" s="1593"/>
      <c r="E30" s="1593"/>
      <c r="F30" s="1593"/>
      <c r="G30" s="1593"/>
      <c r="H30" s="5">
        <v>6</v>
      </c>
      <c r="I30" s="303">
        <v>167</v>
      </c>
      <c r="J30" s="303">
        <v>-81</v>
      </c>
      <c r="K30" s="303">
        <v>-65</v>
      </c>
      <c r="L30" s="303">
        <f>SUM(I30:K30)</f>
        <v>21</v>
      </c>
      <c r="M30" s="303"/>
      <c r="N30" s="1044">
        <f>SUM(L30:M30)</f>
        <v>21</v>
      </c>
    </row>
    <row r="31" spans="1:14" ht="17.25" customHeight="1">
      <c r="A31" s="356" t="s">
        <v>294</v>
      </c>
      <c r="B31" s="273"/>
      <c r="C31" s="273"/>
      <c r="D31" s="273"/>
      <c r="E31" s="273"/>
      <c r="F31" s="273"/>
      <c r="G31" s="273"/>
      <c r="H31" s="287"/>
      <c r="I31" s="331">
        <f aca="true" t="shared" si="3" ref="I31:N31">SUM(I26:I30)</f>
        <v>528</v>
      </c>
      <c r="J31" s="331">
        <f t="shared" si="3"/>
        <v>292</v>
      </c>
      <c r="K31" s="331">
        <f t="shared" si="3"/>
        <v>253</v>
      </c>
      <c r="L31" s="331">
        <f t="shared" si="3"/>
        <v>1073</v>
      </c>
      <c r="M31" s="331">
        <f t="shared" si="3"/>
        <v>356</v>
      </c>
      <c r="N31" s="331">
        <f t="shared" si="3"/>
        <v>1429</v>
      </c>
    </row>
    <row r="32" spans="1:14" ht="14.25">
      <c r="A32" s="239" t="s">
        <v>295</v>
      </c>
      <c r="B32" s="23"/>
      <c r="C32" s="23"/>
      <c r="D32" s="23"/>
      <c r="E32" s="23"/>
      <c r="F32" s="23"/>
      <c r="G32" s="23"/>
      <c r="H32" s="5"/>
      <c r="I32" s="351"/>
      <c r="J32" s="351"/>
      <c r="K32" s="351"/>
      <c r="L32" s="351"/>
      <c r="M32" s="351"/>
      <c r="N32" s="351"/>
    </row>
    <row r="33" spans="1:14" ht="14.25">
      <c r="A33" s="23" t="s">
        <v>296</v>
      </c>
      <c r="B33" s="404"/>
      <c r="C33" s="23"/>
      <c r="D33" s="844"/>
      <c r="E33" s="23"/>
      <c r="F33" s="23"/>
      <c r="G33" s="23"/>
      <c r="H33" s="5"/>
      <c r="I33" s="310">
        <v>-101</v>
      </c>
      <c r="J33" s="310">
        <v>-108</v>
      </c>
      <c r="K33" s="310">
        <v>-98</v>
      </c>
      <c r="L33" s="310">
        <f>SUM(I33:K33)</f>
        <v>-307</v>
      </c>
      <c r="M33" s="310">
        <v>14</v>
      </c>
      <c r="N33" s="310">
        <f>SUM(L33:M33)</f>
        <v>-293</v>
      </c>
    </row>
    <row r="34" spans="1:14" ht="14.25">
      <c r="A34" s="23" t="s">
        <v>297</v>
      </c>
      <c r="B34" s="404"/>
      <c r="C34" s="23"/>
      <c r="D34" s="844"/>
      <c r="E34" s="23"/>
      <c r="F34" s="23"/>
      <c r="G34" s="23"/>
      <c r="H34" s="5"/>
      <c r="I34" s="310">
        <v>-11</v>
      </c>
      <c r="J34" s="310">
        <v>-4</v>
      </c>
      <c r="K34" s="310">
        <v>7</v>
      </c>
      <c r="L34" s="310">
        <f>SUM(I34:K34)</f>
        <v>-8</v>
      </c>
      <c r="M34" s="310">
        <v>-4</v>
      </c>
      <c r="N34" s="310">
        <f>SUM(L34:M34)</f>
        <v>-12</v>
      </c>
    </row>
    <row r="35" spans="1:14" ht="14.25">
      <c r="A35" s="23" t="s">
        <v>298</v>
      </c>
      <c r="B35" s="404"/>
      <c r="C35" s="23"/>
      <c r="D35" s="844"/>
      <c r="E35" s="23"/>
      <c r="F35" s="23"/>
      <c r="G35" s="23"/>
      <c r="H35" s="5"/>
      <c r="I35" s="310"/>
      <c r="J35" s="310"/>
      <c r="K35" s="310"/>
      <c r="L35" s="310"/>
      <c r="M35" s="310">
        <v>-74</v>
      </c>
      <c r="N35" s="310">
        <f>SUM(L35:M35)</f>
        <v>-74</v>
      </c>
    </row>
    <row r="36" spans="1:14" ht="14.25">
      <c r="A36" s="23" t="s">
        <v>299</v>
      </c>
      <c r="B36" s="404"/>
      <c r="C36" s="397"/>
      <c r="D36" s="397"/>
      <c r="E36" s="397"/>
      <c r="F36" s="397"/>
      <c r="G36" s="397"/>
      <c r="H36" s="5"/>
      <c r="I36" s="310">
        <v>-51</v>
      </c>
      <c r="J36" s="310">
        <v>28</v>
      </c>
      <c r="K36" s="310">
        <v>26</v>
      </c>
      <c r="L36" s="310">
        <f>SUM(I36:K36)</f>
        <v>3</v>
      </c>
      <c r="M36" s="310"/>
      <c r="N36" s="310">
        <f>SUM(L36:M36)</f>
        <v>3</v>
      </c>
    </row>
    <row r="37" spans="1:14" ht="14.25">
      <c r="A37" s="341" t="s">
        <v>300</v>
      </c>
      <c r="B37" s="357"/>
      <c r="C37" s="287"/>
      <c r="D37" s="287"/>
      <c r="E37" s="287"/>
      <c r="F37" s="287"/>
      <c r="G37" s="287"/>
      <c r="H37" s="287">
        <v>7</v>
      </c>
      <c r="I37" s="331">
        <f aca="true" t="shared" si="4" ref="I37:N37">SUM(I33:I36)</f>
        <v>-163</v>
      </c>
      <c r="J37" s="331">
        <f t="shared" si="4"/>
        <v>-84</v>
      </c>
      <c r="K37" s="331">
        <f t="shared" si="4"/>
        <v>-65</v>
      </c>
      <c r="L37" s="331">
        <f t="shared" si="4"/>
        <v>-312</v>
      </c>
      <c r="M37" s="331">
        <f t="shared" si="4"/>
        <v>-64</v>
      </c>
      <c r="N37" s="331">
        <f t="shared" si="4"/>
        <v>-376</v>
      </c>
    </row>
    <row r="38" spans="1:14" ht="14.25">
      <c r="A38" s="294" t="s">
        <v>301</v>
      </c>
      <c r="B38" s="35"/>
      <c r="C38" s="35"/>
      <c r="D38" s="35"/>
      <c r="E38" s="35"/>
      <c r="F38" s="35"/>
      <c r="G38" s="35"/>
      <c r="H38" s="35"/>
      <c r="I38" s="332">
        <v>-3</v>
      </c>
      <c r="J38" s="332"/>
      <c r="K38" s="332"/>
      <c r="L38" s="310">
        <f>SUM(I38:K38)</f>
        <v>-3</v>
      </c>
      <c r="M38" s="332">
        <v>2</v>
      </c>
      <c r="N38" s="310">
        <f>SUM(L38:M38)</f>
        <v>-1</v>
      </c>
    </row>
    <row r="39" spans="1:14" ht="14.25">
      <c r="A39" s="239" t="s">
        <v>872</v>
      </c>
      <c r="B39" s="5"/>
      <c r="C39" s="5"/>
      <c r="D39" s="5"/>
      <c r="E39" s="5"/>
      <c r="F39" s="5"/>
      <c r="G39" s="5"/>
      <c r="H39" s="5"/>
      <c r="I39" s="358">
        <f aca="true" t="shared" si="5" ref="I39:N39">I31+I37+I38</f>
        <v>362</v>
      </c>
      <c r="J39" s="358">
        <f t="shared" si="5"/>
        <v>208</v>
      </c>
      <c r="K39" s="358">
        <f t="shared" si="5"/>
        <v>188</v>
      </c>
      <c r="L39" s="358">
        <f t="shared" si="5"/>
        <v>758</v>
      </c>
      <c r="M39" s="358">
        <f t="shared" si="5"/>
        <v>294</v>
      </c>
      <c r="N39" s="358">
        <f t="shared" si="5"/>
        <v>1052</v>
      </c>
    </row>
    <row r="40" spans="1:14" ht="5.25" customHeight="1">
      <c r="A40" s="45"/>
      <c r="B40" s="5"/>
      <c r="C40" s="5"/>
      <c r="D40" s="5"/>
      <c r="E40" s="5"/>
      <c r="F40" s="5"/>
      <c r="G40" s="5"/>
      <c r="H40" s="5"/>
      <c r="I40" s="351"/>
      <c r="J40" s="351"/>
      <c r="K40" s="351"/>
      <c r="L40" s="351"/>
      <c r="M40" s="351"/>
      <c r="N40" s="351"/>
    </row>
    <row r="41" spans="1:14" ht="15" customHeight="1">
      <c r="A41" s="239" t="s">
        <v>302</v>
      </c>
      <c r="B41" s="1"/>
      <c r="C41" s="1"/>
      <c r="D41" s="1"/>
      <c r="E41" s="1"/>
      <c r="F41" s="1"/>
      <c r="G41" s="1"/>
      <c r="H41" s="1"/>
      <c r="I41" s="310"/>
      <c r="J41" s="310"/>
      <c r="K41" s="310"/>
      <c r="L41" s="351"/>
      <c r="M41" s="310">
        <v>-4</v>
      </c>
      <c r="N41" s="351">
        <f aca="true" t="shared" si="6" ref="N41:N53">SUM(L41:M41)</f>
        <v>-4</v>
      </c>
    </row>
    <row r="42" spans="1:14" ht="15" customHeight="1">
      <c r="A42" s="239" t="s">
        <v>303</v>
      </c>
      <c r="B42" s="1"/>
      <c r="C42" s="1"/>
      <c r="D42" s="1"/>
      <c r="E42" s="1"/>
      <c r="F42" s="1"/>
      <c r="G42" s="1"/>
      <c r="H42" s="1"/>
      <c r="I42" s="310"/>
      <c r="J42" s="310"/>
      <c r="K42" s="310"/>
      <c r="L42" s="351"/>
      <c r="M42" s="310">
        <v>4</v>
      </c>
      <c r="N42" s="351">
        <f t="shared" si="6"/>
        <v>4</v>
      </c>
    </row>
    <row r="43" spans="1:14" ht="14.25">
      <c r="A43" s="45" t="s">
        <v>304</v>
      </c>
      <c r="B43" s="5"/>
      <c r="C43" s="5"/>
      <c r="D43" s="5"/>
      <c r="E43" s="5"/>
      <c r="F43" s="5"/>
      <c r="G43" s="5"/>
      <c r="H43" s="5"/>
      <c r="I43" s="310"/>
      <c r="J43" s="310">
        <v>-246</v>
      </c>
      <c r="K43" s="310">
        <v>-84</v>
      </c>
      <c r="L43" s="351">
        <f aca="true" t="shared" si="7" ref="L43:L48">SUM(I43:K43)</f>
        <v>-330</v>
      </c>
      <c r="M43" s="310">
        <v>113</v>
      </c>
      <c r="N43" s="351">
        <f t="shared" si="6"/>
        <v>-217</v>
      </c>
    </row>
    <row r="44" spans="1:14" s="213" customFormat="1" ht="15">
      <c r="A44" s="45" t="s">
        <v>305</v>
      </c>
      <c r="L44" s="351"/>
      <c r="M44" s="310">
        <v>-39</v>
      </c>
      <c r="N44" s="351">
        <f t="shared" si="6"/>
        <v>-39</v>
      </c>
    </row>
    <row r="45" spans="1:14" ht="14.25">
      <c r="A45" s="45" t="s">
        <v>306</v>
      </c>
      <c r="B45" s="5"/>
      <c r="C45" s="5"/>
      <c r="D45" s="5"/>
      <c r="E45" s="5"/>
      <c r="F45" s="5"/>
      <c r="G45" s="5"/>
      <c r="H45" s="5"/>
      <c r="I45" s="310">
        <v>-111</v>
      </c>
      <c r="J45" s="310"/>
      <c r="K45" s="310">
        <v>-57</v>
      </c>
      <c r="L45" s="351">
        <f t="shared" si="7"/>
        <v>-168</v>
      </c>
      <c r="M45" s="310">
        <v>168</v>
      </c>
      <c r="N45" s="351">
        <f>IF(SUM(L45:M45)=0,"")</f>
      </c>
    </row>
    <row r="46" spans="1:14" ht="14.25">
      <c r="A46" s="11" t="s">
        <v>307</v>
      </c>
      <c r="B46" s="5"/>
      <c r="C46" s="5"/>
      <c r="D46" s="5"/>
      <c r="E46" s="5"/>
      <c r="F46" s="5"/>
      <c r="G46" s="5"/>
      <c r="H46" s="5"/>
      <c r="I46" s="310"/>
      <c r="J46" s="310"/>
      <c r="K46" s="310"/>
      <c r="L46" s="351"/>
      <c r="M46" s="310">
        <v>-267</v>
      </c>
      <c r="N46" s="351">
        <f t="shared" si="6"/>
        <v>-267</v>
      </c>
    </row>
    <row r="47" spans="1:14" ht="15">
      <c r="A47" s="45" t="s">
        <v>873</v>
      </c>
      <c r="I47" s="213"/>
      <c r="J47" s="213"/>
      <c r="K47" s="213"/>
      <c r="L47" s="351"/>
      <c r="M47" s="310">
        <v>6</v>
      </c>
      <c r="N47" s="351">
        <f t="shared" si="6"/>
        <v>6</v>
      </c>
    </row>
    <row r="48" spans="1:14" ht="15">
      <c r="A48" s="45" t="s">
        <v>308</v>
      </c>
      <c r="I48" s="213">
        <v>31</v>
      </c>
      <c r="J48" s="310"/>
      <c r="K48" s="213">
        <v>36</v>
      </c>
      <c r="L48" s="351">
        <f t="shared" si="7"/>
        <v>67</v>
      </c>
      <c r="M48" s="310">
        <v>-67</v>
      </c>
      <c r="N48" s="351">
        <f>IF(SUM(L48:M48)=0,"")</f>
      </c>
    </row>
    <row r="49" spans="1:14" ht="14.25">
      <c r="A49" s="45" t="s">
        <v>633</v>
      </c>
      <c r="B49" s="5"/>
      <c r="C49" s="5"/>
      <c r="D49" s="5"/>
      <c r="E49" s="5"/>
      <c r="F49" s="5"/>
      <c r="G49" s="5"/>
      <c r="H49" s="5"/>
      <c r="I49" s="310">
        <v>-44</v>
      </c>
      <c r="J49" s="310">
        <v>7</v>
      </c>
      <c r="K49" s="310">
        <v>-2</v>
      </c>
      <c r="L49" s="351">
        <f>SUM(I49:K49)</f>
        <v>-39</v>
      </c>
      <c r="M49" s="310">
        <v>39</v>
      </c>
      <c r="N49" s="351">
        <f>IF(SUM(L49:M49)=0,"")</f>
      </c>
    </row>
    <row r="50" spans="1:14" ht="14.25">
      <c r="A50" s="45" t="s">
        <v>482</v>
      </c>
      <c r="B50" s="5"/>
      <c r="C50" s="5"/>
      <c r="D50" s="5"/>
      <c r="E50" s="5"/>
      <c r="F50" s="5"/>
      <c r="G50" s="5"/>
      <c r="H50" s="5"/>
      <c r="I50" s="310"/>
      <c r="J50" s="310"/>
      <c r="K50" s="310"/>
      <c r="L50" s="351"/>
      <c r="M50" s="310">
        <v>9</v>
      </c>
      <c r="N50" s="351">
        <f t="shared" si="6"/>
        <v>9</v>
      </c>
    </row>
    <row r="51" spans="1:14" ht="14.25">
      <c r="A51" s="45" t="s">
        <v>310</v>
      </c>
      <c r="B51" s="5"/>
      <c r="C51" s="5"/>
      <c r="D51" s="5"/>
      <c r="E51" s="5"/>
      <c r="F51" s="5"/>
      <c r="G51" s="5"/>
      <c r="H51" s="5"/>
      <c r="I51" s="310"/>
      <c r="J51" s="310"/>
      <c r="K51" s="310"/>
      <c r="L51" s="351"/>
      <c r="M51" s="310">
        <v>1</v>
      </c>
      <c r="N51" s="351">
        <f t="shared" si="6"/>
        <v>1</v>
      </c>
    </row>
    <row r="52" spans="1:14" ht="14.25">
      <c r="A52" s="45" t="s">
        <v>107</v>
      </c>
      <c r="B52" s="5"/>
      <c r="C52" s="5"/>
      <c r="D52" s="5"/>
      <c r="E52" s="5"/>
      <c r="F52" s="5"/>
      <c r="G52" s="5"/>
      <c r="H52" s="5"/>
      <c r="I52" s="310"/>
      <c r="J52" s="310"/>
      <c r="K52" s="310"/>
      <c r="L52" s="351"/>
      <c r="M52" s="310">
        <v>-167</v>
      </c>
      <c r="N52" s="351">
        <f t="shared" si="6"/>
        <v>-167</v>
      </c>
    </row>
    <row r="53" spans="1:14" ht="14.25">
      <c r="A53" s="45" t="s">
        <v>270</v>
      </c>
      <c r="B53" s="5"/>
      <c r="C53" s="5"/>
      <c r="D53" s="5"/>
      <c r="E53" s="5"/>
      <c r="F53" s="5"/>
      <c r="G53" s="5"/>
      <c r="H53" s="5"/>
      <c r="I53" s="310"/>
      <c r="J53" s="310"/>
      <c r="K53" s="310"/>
      <c r="L53" s="351"/>
      <c r="M53" s="310">
        <v>253</v>
      </c>
      <c r="N53" s="351">
        <f t="shared" si="6"/>
        <v>253</v>
      </c>
    </row>
    <row r="54" spans="1:14" ht="5.25" customHeight="1">
      <c r="A54" s="66"/>
      <c r="B54" s="35"/>
      <c r="C54" s="35"/>
      <c r="D54" s="35"/>
      <c r="E54" s="35"/>
      <c r="F54" s="35"/>
      <c r="G54" s="35"/>
      <c r="H54" s="35"/>
      <c r="I54" s="310"/>
      <c r="J54" s="310"/>
      <c r="K54" s="310"/>
      <c r="L54" s="351"/>
      <c r="M54" s="310"/>
      <c r="N54" s="351"/>
    </row>
    <row r="55" spans="1:14" ht="14.25">
      <c r="A55" s="45" t="s">
        <v>874</v>
      </c>
      <c r="B55" s="5"/>
      <c r="C55" s="5"/>
      <c r="D55" s="5"/>
      <c r="E55" s="5"/>
      <c r="F55" s="5"/>
      <c r="G55" s="5"/>
      <c r="H55" s="5"/>
      <c r="I55" s="358">
        <f aca="true" t="shared" si="8" ref="I55:N55">SUM(I39:I54)</f>
        <v>238</v>
      </c>
      <c r="J55" s="358">
        <f t="shared" si="8"/>
        <v>-31</v>
      </c>
      <c r="K55" s="358">
        <f t="shared" si="8"/>
        <v>81</v>
      </c>
      <c r="L55" s="358">
        <f t="shared" si="8"/>
        <v>288</v>
      </c>
      <c r="M55" s="358">
        <f t="shared" si="8"/>
        <v>343</v>
      </c>
      <c r="N55" s="358">
        <f t="shared" si="8"/>
        <v>631</v>
      </c>
    </row>
    <row r="56" spans="1:14" ht="8.25" customHeight="1">
      <c r="A56" s="11"/>
      <c r="B56" s="5"/>
      <c r="C56" s="5"/>
      <c r="D56" s="5"/>
      <c r="E56" s="5"/>
      <c r="F56" s="5"/>
      <c r="G56" s="5"/>
      <c r="H56" s="5"/>
      <c r="I56" s="310"/>
      <c r="J56" s="310"/>
      <c r="K56" s="310"/>
      <c r="L56" s="310"/>
      <c r="M56" s="310"/>
      <c r="N56" s="310"/>
    </row>
    <row r="57" spans="1:14" ht="14.25">
      <c r="A57" s="45" t="s">
        <v>311</v>
      </c>
      <c r="B57" s="5"/>
      <c r="C57" s="5"/>
      <c r="D57" s="5"/>
      <c r="E57" s="5"/>
      <c r="F57" s="5"/>
      <c r="G57" s="5"/>
      <c r="H57" s="5">
        <v>8</v>
      </c>
      <c r="I57" s="360">
        <v>5132</v>
      </c>
      <c r="J57" s="360">
        <v>3348</v>
      </c>
      <c r="K57" s="360">
        <v>1988</v>
      </c>
      <c r="L57" s="351">
        <f>SUM(I57:K57)</f>
        <v>10468</v>
      </c>
      <c r="M57" s="355">
        <v>-167</v>
      </c>
      <c r="N57" s="351">
        <f>SUM(L57:M57)</f>
        <v>10301</v>
      </c>
    </row>
    <row r="58" spans="1:14" ht="8.25" customHeight="1">
      <c r="A58" s="11"/>
      <c r="B58" s="5"/>
      <c r="C58" s="5"/>
      <c r="D58" s="5"/>
      <c r="E58" s="5"/>
      <c r="F58" s="5"/>
      <c r="G58" s="5"/>
      <c r="H58" s="5"/>
      <c r="I58" s="310"/>
      <c r="J58" s="310"/>
      <c r="K58" s="310"/>
      <c r="L58" s="310"/>
      <c r="M58" s="310"/>
      <c r="N58" s="310"/>
    </row>
    <row r="59" spans="1:14" ht="14.25">
      <c r="A59" s="356" t="s">
        <v>312</v>
      </c>
      <c r="B59" s="287"/>
      <c r="C59" s="287"/>
      <c r="D59" s="287"/>
      <c r="E59" s="287"/>
      <c r="F59" s="287"/>
      <c r="G59" s="287"/>
      <c r="H59" s="287">
        <v>8</v>
      </c>
      <c r="I59" s="331">
        <f>SUM(I55:I57)</f>
        <v>5370</v>
      </c>
      <c r="J59" s="331">
        <f>SUM(J55:J57)</f>
        <v>3317</v>
      </c>
      <c r="K59" s="331">
        <f>SUM(K55:K57)</f>
        <v>2069</v>
      </c>
      <c r="L59" s="331">
        <f>SUM(I59:K59)</f>
        <v>10756</v>
      </c>
      <c r="M59" s="331">
        <f>SUM(M55:M57)</f>
        <v>176</v>
      </c>
      <c r="N59" s="331">
        <f>SUM(L59:M59)</f>
        <v>10932</v>
      </c>
    </row>
    <row r="60" spans="1:14" ht="8.25" customHeight="1">
      <c r="A60" s="11"/>
      <c r="B60" s="5"/>
      <c r="C60" s="5"/>
      <c r="D60" s="5"/>
      <c r="E60" s="5"/>
      <c r="F60" s="5"/>
      <c r="G60" s="5"/>
      <c r="H60" s="5"/>
      <c r="I60" s="310"/>
      <c r="J60" s="310"/>
      <c r="K60" s="310"/>
      <c r="L60" s="310"/>
      <c r="M60" s="310"/>
      <c r="N60" s="310"/>
    </row>
    <row r="61" spans="1:14" ht="10.5" customHeight="1">
      <c r="A61" s="11"/>
      <c r="B61" s="5"/>
      <c r="C61" s="5"/>
      <c r="D61" s="5"/>
      <c r="E61" s="5"/>
      <c r="F61" s="5"/>
      <c r="G61" s="5"/>
      <c r="H61" s="5"/>
      <c r="I61" s="310"/>
      <c r="J61" s="310"/>
      <c r="K61" s="310"/>
      <c r="L61" s="310"/>
      <c r="M61" s="310"/>
      <c r="N61" s="310"/>
    </row>
    <row r="62" spans="1:14" ht="14.25">
      <c r="A62" s="45" t="s">
        <v>313</v>
      </c>
      <c r="B62" s="5"/>
      <c r="C62" s="5"/>
      <c r="D62" s="5"/>
      <c r="E62" s="5"/>
      <c r="F62" s="5"/>
      <c r="G62" s="5"/>
      <c r="H62" s="5"/>
      <c r="I62" s="310"/>
      <c r="J62" s="310"/>
      <c r="K62" s="310"/>
      <c r="L62" s="310"/>
      <c r="M62" s="310"/>
      <c r="N62" s="310"/>
    </row>
    <row r="63" spans="1:14" ht="14.25">
      <c r="A63" s="11"/>
      <c r="B63" s="17" t="s">
        <v>314</v>
      </c>
      <c r="C63" s="5"/>
      <c r="D63" s="5"/>
      <c r="E63" s="5"/>
      <c r="F63" s="5"/>
      <c r="G63" s="5"/>
      <c r="H63" s="5">
        <v>17</v>
      </c>
      <c r="I63" s="360">
        <v>1128</v>
      </c>
      <c r="J63" s="360">
        <v>2663</v>
      </c>
      <c r="K63" s="360">
        <v>984</v>
      </c>
      <c r="L63" s="360">
        <f>SUM(I63:K63)</f>
        <v>4775</v>
      </c>
      <c r="M63" s="310">
        <v>274</v>
      </c>
      <c r="N63" s="310">
        <f>SUM(L63:M63)</f>
        <v>5049</v>
      </c>
    </row>
    <row r="64" spans="1:14" ht="14.25">
      <c r="A64" s="11"/>
      <c r="B64" s="17" t="s">
        <v>315</v>
      </c>
      <c r="C64" s="5"/>
      <c r="D64" s="5"/>
      <c r="E64" s="5"/>
      <c r="F64" s="5"/>
      <c r="G64" s="5"/>
      <c r="H64" s="5"/>
      <c r="I64" s="360">
        <f>I65-I63</f>
        <v>4242</v>
      </c>
      <c r="J64" s="360">
        <f>J65-J63</f>
        <v>654</v>
      </c>
      <c r="K64" s="360">
        <f>K65-K63</f>
        <v>1085</v>
      </c>
      <c r="L64" s="360">
        <f>L65-L63</f>
        <v>5981</v>
      </c>
      <c r="M64" s="310">
        <f>M65-M63</f>
        <v>-98</v>
      </c>
      <c r="N64" s="310">
        <f>SUM(L64:M64)</f>
        <v>5883</v>
      </c>
    </row>
    <row r="65" spans="1:14" ht="14.25">
      <c r="A65" s="286"/>
      <c r="B65" s="341" t="s">
        <v>316</v>
      </c>
      <c r="C65" s="287"/>
      <c r="D65" s="287"/>
      <c r="E65" s="287"/>
      <c r="F65" s="287"/>
      <c r="G65" s="287"/>
      <c r="H65" s="287">
        <v>8</v>
      </c>
      <c r="I65" s="331">
        <f>I59</f>
        <v>5370</v>
      </c>
      <c r="J65" s="331">
        <f>J59</f>
        <v>3317</v>
      </c>
      <c r="K65" s="331">
        <f>K59</f>
        <v>2069</v>
      </c>
      <c r="L65" s="331">
        <f>L59</f>
        <v>10756</v>
      </c>
      <c r="M65" s="331">
        <f>+M59</f>
        <v>176</v>
      </c>
      <c r="N65" s="331">
        <f>SUM(N63:N64)</f>
        <v>10932</v>
      </c>
    </row>
    <row r="66" spans="1:14" ht="8.25" customHeight="1">
      <c r="A66" s="11"/>
      <c r="B66" s="5"/>
      <c r="C66" s="5"/>
      <c r="D66" s="5"/>
      <c r="E66" s="5"/>
      <c r="F66" s="5"/>
      <c r="G66" s="5"/>
      <c r="H66" s="5"/>
      <c r="I66" s="299"/>
      <c r="J66" s="310"/>
      <c r="K66" s="310"/>
      <c r="L66" s="310"/>
      <c r="M66" s="310"/>
      <c r="N66" s="310"/>
    </row>
    <row r="67" spans="1:14" ht="14.25">
      <c r="A67" s="45" t="s">
        <v>317</v>
      </c>
      <c r="B67" s="5"/>
      <c r="C67" s="5"/>
      <c r="D67" s="5"/>
      <c r="E67" s="5"/>
      <c r="F67" s="5"/>
      <c r="G67" s="5"/>
      <c r="H67" s="5"/>
      <c r="I67" s="310"/>
      <c r="J67" s="310"/>
      <c r="K67" s="310"/>
      <c r="L67" s="310"/>
      <c r="M67" s="310"/>
      <c r="N67" s="310"/>
    </row>
    <row r="68" spans="1:14" ht="14.25">
      <c r="A68" s="11"/>
      <c r="B68" s="17" t="s">
        <v>318</v>
      </c>
      <c r="C68" s="5"/>
      <c r="D68" s="5"/>
      <c r="E68" s="5"/>
      <c r="F68" s="5"/>
      <c r="G68" s="5"/>
      <c r="H68" s="5"/>
      <c r="I68" s="310">
        <v>66</v>
      </c>
      <c r="J68" s="310">
        <v>973</v>
      </c>
      <c r="K68" s="310">
        <v>-202</v>
      </c>
      <c r="L68" s="310">
        <f>SUM(I68:K68)</f>
        <v>837</v>
      </c>
      <c r="M68" s="310"/>
      <c r="N68" s="310"/>
    </row>
    <row r="69" spans="1:14" ht="14.25">
      <c r="A69" s="11"/>
      <c r="B69" s="17" t="s">
        <v>319</v>
      </c>
      <c r="C69" s="5"/>
      <c r="D69" s="5"/>
      <c r="E69" s="5"/>
      <c r="F69" s="5"/>
      <c r="G69" s="5"/>
      <c r="H69" s="5"/>
      <c r="I69" s="310">
        <v>805</v>
      </c>
      <c r="J69" s="310">
        <v>1115</v>
      </c>
      <c r="K69" s="310">
        <v>950</v>
      </c>
      <c r="L69" s="310">
        <f>SUM(I69:K69)</f>
        <v>2870</v>
      </c>
      <c r="M69" s="310"/>
      <c r="N69" s="310"/>
    </row>
    <row r="70" spans="1:14" ht="14.25">
      <c r="A70" s="11"/>
      <c r="B70" s="17" t="s">
        <v>320</v>
      </c>
      <c r="C70" s="5"/>
      <c r="D70" s="5"/>
      <c r="E70" s="5"/>
      <c r="F70" s="5"/>
      <c r="G70" s="5"/>
      <c r="H70" s="5"/>
      <c r="I70" s="310">
        <v>4824</v>
      </c>
      <c r="J70" s="310">
        <v>1507</v>
      </c>
      <c r="K70" s="310">
        <v>1845</v>
      </c>
      <c r="L70" s="310">
        <f>SUM(I70:K70)</f>
        <v>8176</v>
      </c>
      <c r="M70" s="310"/>
      <c r="N70" s="310"/>
    </row>
    <row r="71" spans="1:14" ht="14.25">
      <c r="A71" s="11"/>
      <c r="B71" s="17" t="s">
        <v>321</v>
      </c>
      <c r="C71" s="5"/>
      <c r="D71" s="5"/>
      <c r="E71" s="5"/>
      <c r="F71" s="5"/>
      <c r="G71" s="5"/>
      <c r="H71" s="5"/>
      <c r="I71" s="310">
        <v>-260</v>
      </c>
      <c r="J71" s="310">
        <v>-145</v>
      </c>
      <c r="K71" s="310">
        <v>-517</v>
      </c>
      <c r="L71" s="310">
        <f>SUM(I71:K71)</f>
        <v>-922</v>
      </c>
      <c r="M71" s="310"/>
      <c r="N71" s="310"/>
    </row>
    <row r="72" spans="1:14" ht="14.25">
      <c r="A72" s="11"/>
      <c r="B72" s="17" t="s">
        <v>322</v>
      </c>
      <c r="C72" s="5"/>
      <c r="D72" s="5"/>
      <c r="E72" s="5"/>
      <c r="F72" s="5"/>
      <c r="G72" s="5"/>
      <c r="H72" s="5"/>
      <c r="I72" s="310">
        <v>-65</v>
      </c>
      <c r="J72" s="310">
        <v>-133</v>
      </c>
      <c r="K72" s="310">
        <v>-7</v>
      </c>
      <c r="L72" s="310">
        <f>SUM(I72:K72)</f>
        <v>-205</v>
      </c>
      <c r="M72" s="310"/>
      <c r="N72" s="310"/>
    </row>
    <row r="73" spans="1:14" ht="14.25">
      <c r="A73" s="286"/>
      <c r="B73" s="341"/>
      <c r="C73" s="287"/>
      <c r="D73" s="287"/>
      <c r="E73" s="287"/>
      <c r="F73" s="287"/>
      <c r="G73" s="287"/>
      <c r="H73" s="287"/>
      <c r="I73" s="331">
        <f>SUM(I68:I72)</f>
        <v>5370</v>
      </c>
      <c r="J73" s="331">
        <f>SUM(J68:J72)</f>
        <v>3317</v>
      </c>
      <c r="K73" s="331">
        <f>SUM(K68:K72)</f>
        <v>2069</v>
      </c>
      <c r="L73" s="331">
        <f>+L59</f>
        <v>10756</v>
      </c>
      <c r="M73" s="351"/>
      <c r="N73" s="351"/>
    </row>
    <row r="74" spans="1:14" ht="8.25" customHeight="1">
      <c r="A74" s="11"/>
      <c r="B74" s="5"/>
      <c r="C74" s="5"/>
      <c r="D74" s="5"/>
      <c r="E74" s="5"/>
      <c r="F74" s="5"/>
      <c r="G74" s="5"/>
      <c r="H74" s="74"/>
      <c r="I74" s="74"/>
      <c r="J74" s="74"/>
      <c r="K74" s="74"/>
      <c r="L74" s="74"/>
      <c r="M74" s="74"/>
      <c r="N74" s="5"/>
    </row>
    <row r="75" spans="1:14" ht="14.25">
      <c r="A75" s="38" t="s">
        <v>160</v>
      </c>
      <c r="B75" s="5"/>
      <c r="C75" s="5"/>
      <c r="D75" s="5"/>
      <c r="E75" s="5"/>
      <c r="F75" s="5"/>
      <c r="G75" s="5"/>
      <c r="H75" s="74"/>
      <c r="I75" s="74"/>
      <c r="J75" s="74"/>
      <c r="K75" s="74"/>
      <c r="L75" s="74"/>
      <c r="M75" s="74"/>
      <c r="N75" s="5"/>
    </row>
    <row r="76" spans="1:14" ht="14.25">
      <c r="A76" s="38"/>
      <c r="B76" s="5"/>
      <c r="C76" s="5"/>
      <c r="D76" s="5"/>
      <c r="E76" s="5"/>
      <c r="F76" s="5"/>
      <c r="G76" s="5"/>
      <c r="H76" s="74"/>
      <c r="I76" s="74"/>
      <c r="J76" s="74"/>
      <c r="K76" s="74"/>
      <c r="L76" s="74"/>
      <c r="M76" s="74"/>
      <c r="N76" s="5"/>
    </row>
    <row r="77" spans="1:14" ht="41.25" customHeight="1">
      <c r="A77" s="361" t="s">
        <v>323</v>
      </c>
      <c r="B77" s="1578" t="s">
        <v>324</v>
      </c>
      <c r="C77" s="1578"/>
      <c r="D77" s="1578"/>
      <c r="E77" s="1578"/>
      <c r="F77" s="1578"/>
      <c r="G77" s="1578"/>
      <c r="H77" s="1578"/>
      <c r="I77" s="1578"/>
      <c r="J77" s="1578"/>
      <c r="K77" s="1578"/>
      <c r="L77" s="1578"/>
      <c r="M77" s="1578"/>
      <c r="N77" s="1578"/>
    </row>
    <row r="78" spans="1:14" ht="16.5" customHeight="1">
      <c r="A78" s="45" t="s">
        <v>325</v>
      </c>
      <c r="B78" s="5" t="s">
        <v>326</v>
      </c>
      <c r="C78" s="5"/>
      <c r="D78" s="5"/>
      <c r="E78" s="5"/>
      <c r="F78" s="5"/>
      <c r="G78" s="5"/>
      <c r="H78" s="74"/>
      <c r="I78" s="74"/>
      <c r="J78" s="74"/>
      <c r="K78" s="74"/>
      <c r="L78" s="74"/>
      <c r="M78" s="74"/>
      <c r="N78" s="5"/>
    </row>
    <row r="79" spans="1:14" ht="8.25" customHeight="1">
      <c r="A79" s="11"/>
      <c r="B79" s="5"/>
      <c r="C79" s="5"/>
      <c r="D79" s="5"/>
      <c r="E79" s="5"/>
      <c r="F79" s="5"/>
      <c r="G79" s="5"/>
      <c r="H79" s="74"/>
      <c r="I79" s="74"/>
      <c r="J79" s="74"/>
      <c r="K79" s="74"/>
      <c r="L79" s="74"/>
      <c r="M79" s="74"/>
      <c r="N79" s="5"/>
    </row>
    <row r="80" spans="1:14" ht="14.25">
      <c r="A80" s="45" t="s">
        <v>327</v>
      </c>
      <c r="B80" s="17" t="s">
        <v>491</v>
      </c>
      <c r="C80" s="5"/>
      <c r="D80" s="5"/>
      <c r="E80" s="5"/>
      <c r="F80" s="5"/>
      <c r="G80" s="5"/>
      <c r="H80" s="74"/>
      <c r="I80" s="74"/>
      <c r="J80" s="74"/>
      <c r="K80" s="74"/>
      <c r="L80" s="74"/>
      <c r="M80" s="74"/>
      <c r="N80" s="5"/>
    </row>
    <row r="81" spans="1:14" ht="8.25" customHeight="1">
      <c r="A81" s="45"/>
      <c r="B81" s="17"/>
      <c r="C81" s="5"/>
      <c r="D81" s="5"/>
      <c r="E81" s="5"/>
      <c r="F81" s="5"/>
      <c r="G81" s="5"/>
      <c r="H81" s="74"/>
      <c r="I81" s="74"/>
      <c r="J81" s="74"/>
      <c r="K81" s="74"/>
      <c r="L81" s="74"/>
      <c r="M81" s="74"/>
      <c r="N81" s="5"/>
    </row>
    <row r="82" spans="1:14" ht="14.25">
      <c r="A82" s="361" t="s">
        <v>108</v>
      </c>
      <c r="B82" s="17" t="s">
        <v>628</v>
      </c>
      <c r="C82" s="5"/>
      <c r="D82" s="5"/>
      <c r="E82" s="5"/>
      <c r="F82" s="5"/>
      <c r="G82" s="5"/>
      <c r="H82" s="74"/>
      <c r="I82" s="74"/>
      <c r="J82" s="74"/>
      <c r="K82" s="74"/>
      <c r="L82" s="74"/>
      <c r="M82" s="74"/>
      <c r="N82" s="5"/>
    </row>
    <row r="83" spans="1:14" ht="55.5" customHeight="1">
      <c r="A83" s="45"/>
      <c r="B83" s="17"/>
      <c r="C83" s="5"/>
      <c r="D83" s="5"/>
      <c r="E83" s="5"/>
      <c r="F83" s="5"/>
      <c r="G83" s="5"/>
      <c r="H83" s="74"/>
      <c r="I83" s="32" t="s">
        <v>184</v>
      </c>
      <c r="J83" s="32" t="s">
        <v>551</v>
      </c>
      <c r="K83" s="32" t="s">
        <v>563</v>
      </c>
      <c r="L83" s="1298" t="s">
        <v>875</v>
      </c>
      <c r="M83" s="74"/>
      <c r="N83" s="5"/>
    </row>
    <row r="84" spans="1:14" ht="14.25">
      <c r="A84" s="45"/>
      <c r="B84" s="350"/>
      <c r="C84" s="35"/>
      <c r="D84" s="35"/>
      <c r="E84" s="35"/>
      <c r="F84" s="35"/>
      <c r="G84" s="35"/>
      <c r="H84" s="1521"/>
      <c r="I84" s="36" t="s">
        <v>904</v>
      </c>
      <c r="J84" s="36" t="s">
        <v>904</v>
      </c>
      <c r="K84" s="36" t="s">
        <v>904</v>
      </c>
      <c r="L84" s="36" t="s">
        <v>904</v>
      </c>
      <c r="M84" s="74"/>
      <c r="N84" s="5"/>
    </row>
    <row r="85" spans="1:14" ht="14.25">
      <c r="A85" s="45"/>
      <c r="B85" s="17"/>
      <c r="C85" s="5"/>
      <c r="D85" s="5"/>
      <c r="E85" s="5"/>
      <c r="F85" s="5"/>
      <c r="G85" s="5"/>
      <c r="H85" s="74"/>
      <c r="I85" s="74"/>
      <c r="J85" s="74"/>
      <c r="K85" s="74"/>
      <c r="L85" s="74"/>
      <c r="M85" s="74"/>
      <c r="N85" s="5"/>
    </row>
    <row r="86" spans="1:14" ht="14.25">
      <c r="A86" s="45"/>
      <c r="B86" s="17" t="s">
        <v>309</v>
      </c>
      <c r="C86" s="5"/>
      <c r="D86" s="5"/>
      <c r="E86" s="5"/>
      <c r="F86" s="5"/>
      <c r="G86" s="5"/>
      <c r="H86" s="74"/>
      <c r="I86" s="235">
        <v>-8</v>
      </c>
      <c r="J86" s="235">
        <v>-1</v>
      </c>
      <c r="K86" s="235">
        <v>-1</v>
      </c>
      <c r="L86" s="235">
        <f>SUM(I86:K86)</f>
        <v>-10</v>
      </c>
      <c r="M86" s="74"/>
      <c r="N86" s="5"/>
    </row>
    <row r="87" spans="1:14" ht="14.25">
      <c r="A87" s="45"/>
      <c r="B87" s="17" t="s">
        <v>629</v>
      </c>
      <c r="C87" s="5"/>
      <c r="D87" s="5"/>
      <c r="E87" s="5"/>
      <c r="F87" s="5"/>
      <c r="G87" s="5"/>
      <c r="H87" s="74"/>
      <c r="I87" s="235"/>
      <c r="J87" s="235"/>
      <c r="K87" s="235">
        <v>-1</v>
      </c>
      <c r="L87" s="235">
        <f>SUM(I87:K87)</f>
        <v>-1</v>
      </c>
      <c r="M87" s="74"/>
      <c r="N87" s="5"/>
    </row>
    <row r="88" spans="1:14" ht="14.25">
      <c r="A88" s="45"/>
      <c r="B88" s="17" t="s">
        <v>630</v>
      </c>
      <c r="C88" s="5"/>
      <c r="D88" s="5"/>
      <c r="E88" s="5"/>
      <c r="F88" s="5"/>
      <c r="G88" s="5"/>
      <c r="H88" s="74"/>
      <c r="I88" s="235">
        <v>-36</v>
      </c>
      <c r="J88" s="235">
        <v>8</v>
      </c>
      <c r="K88" s="285" t="s">
        <v>164</v>
      </c>
      <c r="L88" s="235">
        <f>SUM(I88:K88)</f>
        <v>-28</v>
      </c>
      <c r="M88" s="74"/>
      <c r="N88" s="5"/>
    </row>
    <row r="89" spans="1:14" ht="14.25">
      <c r="A89" s="45"/>
      <c r="B89" s="341"/>
      <c r="C89" s="287"/>
      <c r="D89" s="287"/>
      <c r="E89" s="287"/>
      <c r="F89" s="287"/>
      <c r="G89" s="287"/>
      <c r="H89" s="1299"/>
      <c r="I89" s="1300">
        <f>SUM(I86:I88)</f>
        <v>-44</v>
      </c>
      <c r="J89" s="1300">
        <f>SUM(J86:J88)</f>
        <v>7</v>
      </c>
      <c r="K89" s="1300">
        <f>SUM(K86:K88)</f>
        <v>-2</v>
      </c>
      <c r="L89" s="1300">
        <f>SUM(L86:L88)</f>
        <v>-39</v>
      </c>
      <c r="M89" s="74"/>
      <c r="N89" s="5"/>
    </row>
    <row r="90" ht="10.5" customHeight="1"/>
    <row r="91" spans="1:14" ht="31.5" customHeight="1">
      <c r="A91" s="361" t="s">
        <v>627</v>
      </c>
      <c r="B91" s="1578" t="s">
        <v>624</v>
      </c>
      <c r="C91" s="1578"/>
      <c r="D91" s="1578"/>
      <c r="E91" s="1578"/>
      <c r="F91" s="1578"/>
      <c r="G91" s="1578"/>
      <c r="H91" s="1578"/>
      <c r="I91" s="1578"/>
      <c r="J91" s="1578"/>
      <c r="K91" s="1578"/>
      <c r="L91" s="1578"/>
      <c r="M91" s="1578"/>
      <c r="N91" s="1578"/>
    </row>
  </sheetData>
  <mergeCells count="7">
    <mergeCell ref="B91:N91"/>
    <mergeCell ref="M1:N1"/>
    <mergeCell ref="I5:L5"/>
    <mergeCell ref="A29:G29"/>
    <mergeCell ref="B77:N77"/>
    <mergeCell ref="A26:G26"/>
    <mergeCell ref="A30:G30"/>
  </mergeCells>
  <printOptions horizontalCentered="1" verticalCentered="1"/>
  <pageMargins left="0.5" right="0.5" top="0" bottom="0" header="0" footer="0"/>
  <pageSetup fitToHeight="1" fitToWidth="1" horizontalDpi="600" verticalDpi="600" orientation="portrait" paperSize="9" scale="59" r:id="rId1"/>
</worksheet>
</file>

<file path=xl/worksheets/sheet13.xml><?xml version="1.0" encoding="utf-8"?>
<worksheet xmlns="http://schemas.openxmlformats.org/spreadsheetml/2006/main" xmlns:r="http://schemas.openxmlformats.org/officeDocument/2006/relationships">
  <sheetPr>
    <pageSetUpPr fitToPage="1"/>
  </sheetPr>
  <dimension ref="B1:M70"/>
  <sheetViews>
    <sheetView showGridLines="0" zoomScale="75" zoomScaleNormal="75" zoomScaleSheetLayoutView="75" workbookViewId="0" topLeftCell="A60">
      <selection activeCell="C112" sqref="C112"/>
    </sheetView>
  </sheetViews>
  <sheetFormatPr defaultColWidth="9.00390625" defaultRowHeight="14.25"/>
  <cols>
    <col min="1" max="1" width="6.375" style="293" customWidth="1"/>
    <col min="2" max="2" width="4.375" style="293" customWidth="1"/>
    <col min="3" max="3" width="31.50390625" style="293" customWidth="1"/>
    <col min="4" max="4" width="19.125" style="293" customWidth="1"/>
    <col min="5" max="5" width="13.375" style="293" customWidth="1"/>
    <col min="6" max="6" width="8.50390625" style="293" customWidth="1"/>
    <col min="7" max="7" width="10.25390625" style="293" customWidth="1"/>
    <col min="8" max="8" width="10.125" style="293" customWidth="1"/>
    <col min="9" max="9" width="11.875" style="293" customWidth="1"/>
    <col min="10" max="10" width="3.00390625" style="293" customWidth="1"/>
    <col min="11" max="11" width="9.25390625" style="293" customWidth="1"/>
    <col min="12" max="12" width="3.00390625" style="293" customWidth="1"/>
    <col min="13" max="13" width="9.25390625" style="293" customWidth="1"/>
    <col min="14" max="16384" width="8.75390625" style="293" customWidth="1"/>
  </cols>
  <sheetData>
    <row r="1" spans="2:13" ht="14.25">
      <c r="B1" s="293" t="s">
        <v>831</v>
      </c>
      <c r="C1" s="362"/>
      <c r="D1" s="11"/>
      <c r="E1" s="11"/>
      <c r="F1" s="11"/>
      <c r="G1" s="11"/>
      <c r="H1" s="11"/>
      <c r="I1" s="11"/>
      <c r="J1" s="11"/>
      <c r="K1" s="11"/>
      <c r="L1" s="1594" t="s">
        <v>328</v>
      </c>
      <c r="M1" s="1595"/>
    </row>
    <row r="2" spans="12:13" s="207" customFormat="1" ht="15">
      <c r="L2" s="363"/>
      <c r="M2" s="363"/>
    </row>
    <row r="3" spans="2:13" s="207" customFormat="1" ht="15.75">
      <c r="B3" s="27" t="s">
        <v>833</v>
      </c>
      <c r="L3" s="363"/>
      <c r="M3" s="364"/>
    </row>
    <row r="4" spans="2:13" ht="15.75">
      <c r="B4" s="327"/>
      <c r="C4" s="11"/>
      <c r="D4" s="11"/>
      <c r="E4" s="11"/>
      <c r="F4" s="11"/>
      <c r="G4" s="11"/>
      <c r="H4" s="11"/>
      <c r="I4" s="11"/>
      <c r="J4" s="11"/>
      <c r="K4" s="11"/>
      <c r="L4" s="11"/>
      <c r="M4" s="11"/>
    </row>
    <row r="5" spans="2:6" ht="15.75">
      <c r="B5" s="30" t="s">
        <v>896</v>
      </c>
      <c r="C5" s="11"/>
      <c r="D5" s="11"/>
      <c r="E5" s="11"/>
      <c r="F5" s="11"/>
    </row>
    <row r="6" spans="2:13" ht="13.5" customHeight="1">
      <c r="B6" s="29"/>
      <c r="C6" s="29"/>
      <c r="D6" s="11"/>
      <c r="E6" s="11"/>
      <c r="F6" s="365"/>
      <c r="G6" s="312"/>
      <c r="H6" s="365"/>
      <c r="I6" s="312" t="s">
        <v>601</v>
      </c>
      <c r="J6" s="312"/>
      <c r="K6" s="365" t="s">
        <v>329</v>
      </c>
      <c r="L6" s="365"/>
      <c r="M6" s="312" t="s">
        <v>601</v>
      </c>
    </row>
    <row r="7" spans="2:13" ht="14.25">
      <c r="B7" s="11"/>
      <c r="C7" s="11"/>
      <c r="D7" s="11"/>
      <c r="E7" s="11"/>
      <c r="G7" s="312" t="s">
        <v>330</v>
      </c>
      <c r="H7" s="365" t="s">
        <v>331</v>
      </c>
      <c r="I7" s="312" t="s">
        <v>332</v>
      </c>
      <c r="J7" s="312"/>
      <c r="K7" s="312" t="s">
        <v>333</v>
      </c>
      <c r="L7" s="312"/>
      <c r="M7" s="365" t="s">
        <v>93</v>
      </c>
    </row>
    <row r="8" spans="2:13" ht="14.25">
      <c r="B8" s="82"/>
      <c r="C8" s="82"/>
      <c r="D8" s="82"/>
      <c r="E8" s="82"/>
      <c r="F8" s="366"/>
      <c r="G8" s="312" t="s">
        <v>334</v>
      </c>
      <c r="H8" s="312" t="s">
        <v>335</v>
      </c>
      <c r="I8" s="367" t="s">
        <v>336</v>
      </c>
      <c r="J8" s="367"/>
      <c r="K8" s="367" t="s">
        <v>337</v>
      </c>
      <c r="L8" s="312"/>
      <c r="M8" s="365" t="s">
        <v>97</v>
      </c>
    </row>
    <row r="9" spans="2:13" ht="14.25">
      <c r="B9" s="34" t="s">
        <v>271</v>
      </c>
      <c r="C9" s="294"/>
      <c r="D9" s="294"/>
      <c r="E9" s="294"/>
      <c r="F9" s="294"/>
      <c r="G9" s="311" t="s">
        <v>904</v>
      </c>
      <c r="H9" s="311" t="s">
        <v>904</v>
      </c>
      <c r="I9" s="311" t="s">
        <v>904</v>
      </c>
      <c r="J9" s="311"/>
      <c r="K9" s="311" t="s">
        <v>904</v>
      </c>
      <c r="L9" s="311"/>
      <c r="M9" s="311" t="s">
        <v>904</v>
      </c>
    </row>
    <row r="10" spans="2:13" ht="8.25" customHeight="1">
      <c r="B10" s="82"/>
      <c r="C10" s="82"/>
      <c r="D10" s="82"/>
      <c r="E10" s="82"/>
      <c r="F10" s="11"/>
      <c r="G10" s="11"/>
      <c r="H10" s="11"/>
      <c r="I10" s="11"/>
      <c r="J10" s="11"/>
      <c r="K10" s="11"/>
      <c r="L10" s="11"/>
      <c r="M10" s="11"/>
    </row>
    <row r="11" spans="2:13" ht="12.75" customHeight="1">
      <c r="B11" s="10" t="s">
        <v>338</v>
      </c>
      <c r="C11" s="10"/>
      <c r="D11" s="10"/>
      <c r="E11" s="10"/>
      <c r="F11" s="239"/>
      <c r="G11" s="368">
        <v>835</v>
      </c>
      <c r="H11" s="368">
        <v>2882</v>
      </c>
      <c r="I11" s="368">
        <f>SUM(G11:H11)</f>
        <v>3717</v>
      </c>
      <c r="J11" s="368"/>
      <c r="K11" s="368">
        <v>6751</v>
      </c>
      <c r="L11" s="368"/>
      <c r="M11" s="368">
        <f>+K11+I11</f>
        <v>10468</v>
      </c>
    </row>
    <row r="12" spans="2:13" ht="8.25" customHeight="1">
      <c r="B12" s="369"/>
      <c r="C12" s="11"/>
      <c r="D12" s="11"/>
      <c r="E12" s="11"/>
      <c r="F12" s="11"/>
      <c r="G12" s="368"/>
      <c r="H12" s="368"/>
      <c r="I12" s="368"/>
      <c r="J12" s="368"/>
      <c r="K12" s="368"/>
      <c r="L12" s="368"/>
      <c r="M12" s="368"/>
    </row>
    <row r="13" spans="2:13" ht="12.75" customHeight="1">
      <c r="B13" s="370" t="s">
        <v>272</v>
      </c>
      <c r="C13" s="82"/>
      <c r="D13" s="82"/>
      <c r="E13" s="82"/>
      <c r="F13" s="82"/>
      <c r="G13" s="371">
        <v>-361</v>
      </c>
      <c r="H13" s="371">
        <v>240</v>
      </c>
      <c r="I13" s="368">
        <f>SUM(G13:H13)</f>
        <v>-121</v>
      </c>
      <c r="J13" s="371"/>
      <c r="K13" s="371">
        <v>471</v>
      </c>
      <c r="L13" s="371"/>
      <c r="M13" s="368">
        <f>+K13+I13</f>
        <v>350</v>
      </c>
    </row>
    <row r="14" spans="2:13" ht="8.25" customHeight="1">
      <c r="B14" s="370"/>
      <c r="C14" s="54"/>
      <c r="D14" s="82"/>
      <c r="E14" s="82"/>
      <c r="F14" s="82"/>
      <c r="G14" s="371"/>
      <c r="H14" s="371"/>
      <c r="I14" s="371"/>
      <c r="J14" s="371"/>
      <c r="K14" s="371"/>
      <c r="L14" s="372"/>
      <c r="M14" s="371"/>
    </row>
    <row r="15" spans="2:13" ht="12.75" customHeight="1">
      <c r="B15" s="370" t="s">
        <v>339</v>
      </c>
      <c r="C15" s="54"/>
      <c r="D15" s="82"/>
      <c r="E15" s="82"/>
      <c r="F15" s="82"/>
      <c r="G15" s="371">
        <v>29</v>
      </c>
      <c r="H15" s="371">
        <v>37</v>
      </c>
      <c r="I15" s="368">
        <f>SUM(G15:H15)</f>
        <v>66</v>
      </c>
      <c r="J15" s="371"/>
      <c r="K15" s="371">
        <v>308</v>
      </c>
      <c r="L15" s="371"/>
      <c r="M15" s="368">
        <f>+K15+I15</f>
        <v>374</v>
      </c>
    </row>
    <row r="16" spans="2:13" ht="6" customHeight="1">
      <c r="B16" s="370"/>
      <c r="C16" s="54"/>
      <c r="D16" s="82"/>
      <c r="E16" s="82"/>
      <c r="F16" s="82"/>
      <c r="G16" s="371"/>
      <c r="H16" s="371"/>
      <c r="I16" s="368"/>
      <c r="J16" s="371"/>
      <c r="K16" s="371"/>
      <c r="L16" s="371"/>
      <c r="M16" s="368"/>
    </row>
    <row r="17" spans="2:13" ht="12.75" customHeight="1">
      <c r="B17" s="370" t="s">
        <v>273</v>
      </c>
      <c r="C17" s="82"/>
      <c r="D17" s="82"/>
      <c r="E17" s="82"/>
      <c r="F17" s="82"/>
      <c r="G17" s="371">
        <v>496</v>
      </c>
      <c r="H17" s="371">
        <v>-175</v>
      </c>
      <c r="I17" s="368">
        <f>SUM(G17:H17)</f>
        <v>321</v>
      </c>
      <c r="J17" s="371"/>
      <c r="K17" s="371">
        <v>-321</v>
      </c>
      <c r="L17" s="371"/>
      <c r="M17" s="290" t="s">
        <v>164</v>
      </c>
    </row>
    <row r="18" spans="2:13" ht="8.25" customHeight="1">
      <c r="B18" s="370"/>
      <c r="C18" s="82"/>
      <c r="D18" s="82"/>
      <c r="E18" s="82"/>
      <c r="F18" s="82"/>
      <c r="G18" s="371"/>
      <c r="H18" s="371"/>
      <c r="I18" s="371"/>
      <c r="J18" s="371"/>
      <c r="K18" s="371"/>
      <c r="L18" s="372"/>
      <c r="M18" s="371"/>
    </row>
    <row r="19" spans="2:13" ht="12.75" customHeight="1">
      <c r="B19" s="370" t="s">
        <v>340</v>
      </c>
      <c r="C19" s="82"/>
      <c r="D19" s="82"/>
      <c r="E19" s="82"/>
      <c r="F19" s="82"/>
      <c r="G19" s="371">
        <v>-23</v>
      </c>
      <c r="H19" s="371">
        <v>-7</v>
      </c>
      <c r="I19" s="368">
        <f>SUM(G19:H19)</f>
        <v>-30</v>
      </c>
      <c r="J19" s="371"/>
      <c r="K19" s="371">
        <v>21</v>
      </c>
      <c r="L19" s="371"/>
      <c r="M19" s="368">
        <f>+K19+I19</f>
        <v>-9</v>
      </c>
    </row>
    <row r="20" spans="2:13" ht="9.75" customHeight="1">
      <c r="B20" s="373"/>
      <c r="C20" s="82"/>
      <c r="D20" s="82"/>
      <c r="E20" s="82"/>
      <c r="F20" s="82"/>
      <c r="G20" s="371"/>
      <c r="H20" s="371"/>
      <c r="I20" s="371"/>
      <c r="J20" s="371"/>
      <c r="K20" s="371"/>
      <c r="L20" s="372"/>
      <c r="M20" s="371"/>
    </row>
    <row r="21" spans="2:13" ht="12.75" customHeight="1">
      <c r="B21" s="370" t="s">
        <v>341</v>
      </c>
      <c r="C21" s="82"/>
      <c r="D21" s="82"/>
      <c r="E21" s="82"/>
      <c r="F21" s="82"/>
      <c r="G21" s="371">
        <v>-79</v>
      </c>
      <c r="H21" s="371">
        <v>38</v>
      </c>
      <c r="I21" s="368">
        <f>SUM(G21:H21)</f>
        <v>-41</v>
      </c>
      <c r="J21" s="372"/>
      <c r="K21" s="371">
        <v>84</v>
      </c>
      <c r="L21" s="372"/>
      <c r="M21" s="368">
        <f>+K21+I21</f>
        <v>43</v>
      </c>
    </row>
    <row r="22" spans="2:13" ht="6" customHeight="1">
      <c r="B22" s="374"/>
      <c r="C22" s="294"/>
      <c r="D22" s="294"/>
      <c r="E22" s="294"/>
      <c r="F22" s="294"/>
      <c r="G22" s="375"/>
      <c r="H22" s="375"/>
      <c r="I22" s="375"/>
      <c r="J22" s="375"/>
      <c r="K22" s="375"/>
      <c r="L22" s="375"/>
      <c r="M22" s="375"/>
    </row>
    <row r="23" spans="2:13" ht="12.75" customHeight="1">
      <c r="B23" s="376" t="s">
        <v>342</v>
      </c>
      <c r="C23" s="82"/>
      <c r="D23" s="82"/>
      <c r="E23" s="82"/>
      <c r="F23" s="82"/>
      <c r="G23" s="371">
        <f>SUM(G13:G21)</f>
        <v>62</v>
      </c>
      <c r="H23" s="371">
        <f>SUM(H13:H21)</f>
        <v>133</v>
      </c>
      <c r="I23" s="371">
        <f>SUM(I13:I21)</f>
        <v>195</v>
      </c>
      <c r="J23" s="371"/>
      <c r="K23" s="371">
        <f>SUM(K13:K21)</f>
        <v>563</v>
      </c>
      <c r="L23" s="371"/>
      <c r="M23" s="371">
        <f>SUM(M13:M21)</f>
        <v>758</v>
      </c>
    </row>
    <row r="24" spans="2:13" ht="8.25" customHeight="1">
      <c r="B24" s="376"/>
      <c r="C24" s="82"/>
      <c r="D24" s="82"/>
      <c r="E24" s="82"/>
      <c r="F24" s="82"/>
      <c r="G24" s="371"/>
      <c r="H24" s="371"/>
      <c r="I24" s="371"/>
      <c r="J24" s="371"/>
      <c r="K24" s="371"/>
      <c r="L24" s="371"/>
      <c r="M24" s="371"/>
    </row>
    <row r="25" spans="2:13" ht="12.75" customHeight="1">
      <c r="B25" s="370" t="s">
        <v>343</v>
      </c>
      <c r="C25" s="82"/>
      <c r="D25" s="82"/>
      <c r="E25" s="82"/>
      <c r="F25" s="54"/>
      <c r="G25" s="371">
        <v>-37</v>
      </c>
      <c r="H25" s="371">
        <v>-145</v>
      </c>
      <c r="I25" s="368">
        <f>SUM(G25:H25)</f>
        <v>-182</v>
      </c>
      <c r="J25" s="377"/>
      <c r="K25" s="371">
        <v>-148</v>
      </c>
      <c r="L25" s="377"/>
      <c r="M25" s="368">
        <f>+K25+I25</f>
        <v>-330</v>
      </c>
    </row>
    <row r="26" spans="2:13" ht="6" customHeight="1">
      <c r="B26" s="370"/>
      <c r="C26" s="54"/>
      <c r="D26" s="82"/>
      <c r="E26" s="378"/>
      <c r="F26" s="54"/>
      <c r="G26" s="371"/>
      <c r="H26" s="371"/>
      <c r="I26" s="377"/>
      <c r="J26" s="377"/>
      <c r="K26" s="371"/>
      <c r="L26" s="377"/>
      <c r="M26" s="377"/>
    </row>
    <row r="27" spans="2:13" ht="11.25" customHeight="1">
      <c r="B27" s="370" t="s">
        <v>625</v>
      </c>
      <c r="C27" s="54"/>
      <c r="D27" s="82"/>
      <c r="E27" s="378"/>
      <c r="F27" s="54"/>
      <c r="G27" s="371">
        <v>16</v>
      </c>
      <c r="H27" s="1302" t="s">
        <v>164</v>
      </c>
      <c r="I27" s="368">
        <f>SUM(G27:H27)</f>
        <v>16</v>
      </c>
      <c r="J27" s="377"/>
      <c r="K27" s="371">
        <v>-117</v>
      </c>
      <c r="L27" s="377"/>
      <c r="M27" s="368">
        <f>+K27+I27</f>
        <v>-101</v>
      </c>
    </row>
    <row r="28" spans="2:13" ht="7.5" customHeight="1">
      <c r="B28" s="370"/>
      <c r="C28" s="54"/>
      <c r="D28" s="82"/>
      <c r="E28" s="378"/>
      <c r="F28" s="54"/>
      <c r="G28" s="371"/>
      <c r="H28" s="371"/>
      <c r="I28" s="377"/>
      <c r="J28" s="377"/>
      <c r="K28" s="371"/>
      <c r="L28" s="377"/>
      <c r="M28" s="377"/>
    </row>
    <row r="29" spans="2:13" ht="12.75" customHeight="1">
      <c r="B29" s="370" t="s">
        <v>649</v>
      </c>
      <c r="C29" s="54"/>
      <c r="D29" s="82"/>
      <c r="E29" s="378"/>
      <c r="F29" s="82"/>
      <c r="G29" s="371">
        <v>-39</v>
      </c>
      <c r="H29" s="1302" t="s">
        <v>164</v>
      </c>
      <c r="I29" s="368">
        <f>SUM(G29:H29)</f>
        <v>-39</v>
      </c>
      <c r="J29" s="377"/>
      <c r="K29" s="1302" t="s">
        <v>164</v>
      </c>
      <c r="L29" s="377"/>
      <c r="M29" s="368">
        <f>+I29</f>
        <v>-39</v>
      </c>
    </row>
    <row r="30" spans="2:13" ht="6" customHeight="1">
      <c r="B30" s="370"/>
      <c r="C30" s="54"/>
      <c r="D30" s="82"/>
      <c r="E30" s="378"/>
      <c r="F30" s="82"/>
      <c r="G30" s="379"/>
      <c r="H30" s="379"/>
      <c r="I30" s="379"/>
      <c r="J30" s="379"/>
      <c r="K30" s="379"/>
      <c r="L30" s="379"/>
      <c r="M30" s="379"/>
    </row>
    <row r="31" spans="2:13" ht="18" customHeight="1" thickBot="1">
      <c r="B31" s="380" t="s">
        <v>156</v>
      </c>
      <c r="C31" s="380"/>
      <c r="D31" s="380"/>
      <c r="E31" s="380"/>
      <c r="F31" s="380"/>
      <c r="G31" s="381">
        <f>SUM(G23:G29)+G11</f>
        <v>837</v>
      </c>
      <c r="H31" s="381">
        <f>SUM(H23:H29)+H11</f>
        <v>2870</v>
      </c>
      <c r="I31" s="381">
        <f>SUM(I23:I29)+I11</f>
        <v>3707</v>
      </c>
      <c r="J31" s="381"/>
      <c r="K31" s="381">
        <f>SUM(K23:K29)+K11</f>
        <v>7049</v>
      </c>
      <c r="L31" s="381"/>
      <c r="M31" s="381">
        <f>SUM(M23:M29)+M11</f>
        <v>10756</v>
      </c>
    </row>
    <row r="32" spans="2:13" ht="17.25" customHeight="1">
      <c r="B32" s="382"/>
      <c r="C32" s="29"/>
      <c r="D32" s="29"/>
      <c r="E32" s="29"/>
      <c r="F32" s="29"/>
      <c r="G32" s="371"/>
      <c r="H32" s="371"/>
      <c r="I32" s="371"/>
      <c r="J32" s="371"/>
      <c r="K32" s="371"/>
      <c r="L32" s="371"/>
      <c r="M32" s="371"/>
    </row>
    <row r="33" spans="2:13" ht="9" customHeight="1">
      <c r="B33" s="725"/>
      <c r="C33" s="725"/>
      <c r="D33" s="725"/>
      <c r="E33" s="730"/>
      <c r="F33" s="729"/>
      <c r="G33" s="729"/>
      <c r="H33" s="729"/>
      <c r="I33" s="729"/>
      <c r="J33" s="729"/>
      <c r="K33" s="729"/>
      <c r="L33" s="730"/>
      <c r="M33" s="729"/>
    </row>
    <row r="34" spans="2:13" ht="13.5" customHeight="1">
      <c r="B34" s="383" t="s">
        <v>160</v>
      </c>
      <c r="C34" s="725"/>
      <c r="D34" s="726"/>
      <c r="E34" s="727"/>
      <c r="I34" s="726"/>
      <c r="J34" s="726"/>
      <c r="K34" s="726"/>
      <c r="L34" s="726"/>
      <c r="M34" s="727"/>
    </row>
    <row r="35" spans="2:13" ht="12" customHeight="1">
      <c r="B35" s="725"/>
      <c r="C35" s="728"/>
      <c r="D35" s="725"/>
      <c r="E35" s="727"/>
      <c r="F35" s="727"/>
      <c r="G35" s="727"/>
      <c r="H35" s="727"/>
      <c r="I35" s="727"/>
      <c r="J35" s="727"/>
      <c r="K35" s="727"/>
      <c r="L35" s="725"/>
      <c r="M35" s="727"/>
    </row>
    <row r="36" spans="2:13" ht="14.25">
      <c r="B36" s="361" t="s">
        <v>157</v>
      </c>
      <c r="C36" s="1509" t="s">
        <v>344</v>
      </c>
      <c r="D36" s="1509"/>
      <c r="E36" s="1509"/>
      <c r="F36" s="1509"/>
      <c r="G36" s="1509"/>
      <c r="H36" s="1509"/>
      <c r="I36" s="1509"/>
      <c r="J36" s="1509"/>
      <c r="K36" s="1509"/>
      <c r="L36" s="1509"/>
      <c r="M36" s="1509"/>
    </row>
    <row r="37" spans="2:13" ht="8.25" customHeight="1">
      <c r="B37" s="82"/>
      <c r="C37" s="385"/>
      <c r="D37" s="385"/>
      <c r="E37" s="385"/>
      <c r="F37" s="386"/>
      <c r="G37" s="384"/>
      <c r="H37" s="384"/>
      <c r="I37" s="384"/>
      <c r="J37" s="384"/>
      <c r="K37" s="384"/>
      <c r="L37" s="384"/>
      <c r="M37" s="384"/>
    </row>
    <row r="38" spans="2:13" ht="14.25">
      <c r="B38" s="361" t="s">
        <v>158</v>
      </c>
      <c r="C38" s="1596" t="s">
        <v>345</v>
      </c>
      <c r="D38" s="1579"/>
      <c r="E38" s="1579"/>
      <c r="F38" s="1579"/>
      <c r="G38" s="1579"/>
      <c r="H38" s="1579"/>
      <c r="I38" s="312" t="s">
        <v>602</v>
      </c>
      <c r="J38" s="387"/>
      <c r="K38" s="312" t="s">
        <v>602</v>
      </c>
      <c r="L38" s="1008"/>
      <c r="M38" s="312" t="s">
        <v>603</v>
      </c>
    </row>
    <row r="39" spans="3:13" ht="14.25">
      <c r="C39" s="50"/>
      <c r="D39" s="21"/>
      <c r="E39" s="21"/>
      <c r="F39" s="21"/>
      <c r="G39" s="21"/>
      <c r="H39" s="21"/>
      <c r="I39" s="1009" t="s">
        <v>533</v>
      </c>
      <c r="J39" s="395"/>
      <c r="K39" s="1009" t="s">
        <v>534</v>
      </c>
      <c r="L39" s="398"/>
      <c r="M39" s="1009" t="s">
        <v>534</v>
      </c>
    </row>
    <row r="40" spans="2:13" ht="13.5" customHeight="1">
      <c r="B40" s="361"/>
      <c r="C40" s="388"/>
      <c r="D40" s="277"/>
      <c r="E40" s="277"/>
      <c r="F40" s="277"/>
      <c r="G40" s="277"/>
      <c r="H40" s="277"/>
      <c r="I40" s="396" t="s">
        <v>904</v>
      </c>
      <c r="J40" s="397"/>
      <c r="K40" s="396" t="s">
        <v>904</v>
      </c>
      <c r="L40" s="843"/>
      <c r="M40" s="396" t="s">
        <v>904</v>
      </c>
    </row>
    <row r="41" spans="2:13" ht="18.75" customHeight="1">
      <c r="B41" s="361"/>
      <c r="C41" s="50" t="s">
        <v>318</v>
      </c>
      <c r="E41" s="21"/>
      <c r="F41" s="21"/>
      <c r="G41" s="21"/>
      <c r="H41" s="21"/>
      <c r="I41" s="371">
        <v>-361</v>
      </c>
      <c r="J41" s="21"/>
      <c r="K41" s="379">
        <v>-350</v>
      </c>
      <c r="L41" s="395"/>
      <c r="M41" s="379">
        <v>-562</v>
      </c>
    </row>
    <row r="42" spans="2:13" ht="18.75" customHeight="1">
      <c r="B42" s="361"/>
      <c r="C42" s="388" t="s">
        <v>319</v>
      </c>
      <c r="D42" s="359"/>
      <c r="E42" s="277"/>
      <c r="F42" s="277"/>
      <c r="G42" s="277"/>
      <c r="H42" s="277"/>
      <c r="I42" s="389">
        <v>240</v>
      </c>
      <c r="J42" s="277"/>
      <c r="K42" s="375">
        <v>243</v>
      </c>
      <c r="L42" s="397"/>
      <c r="M42" s="375">
        <v>409</v>
      </c>
    </row>
    <row r="43" spans="2:13" ht="18.75" customHeight="1">
      <c r="B43" s="361"/>
      <c r="C43" s="50" t="s">
        <v>346</v>
      </c>
      <c r="E43" s="21"/>
      <c r="F43" s="21"/>
      <c r="G43" s="21"/>
      <c r="H43" s="21"/>
      <c r="I43" s="371">
        <f>SUM(I41:I42)</f>
        <v>-121</v>
      </c>
      <c r="J43" s="21"/>
      <c r="K43" s="379">
        <f>SUM(K41:K42)</f>
        <v>-107</v>
      </c>
      <c r="L43" s="395"/>
      <c r="M43" s="379">
        <f>SUM(M41:M42)</f>
        <v>-153</v>
      </c>
    </row>
    <row r="44" spans="2:13" ht="18.75" customHeight="1">
      <c r="B44" s="361"/>
      <c r="C44" s="390" t="s">
        <v>347</v>
      </c>
      <c r="D44" s="359"/>
      <c r="E44" s="359"/>
      <c r="F44" s="359"/>
      <c r="G44" s="359"/>
      <c r="H44" s="359"/>
      <c r="I44" s="371">
        <v>471</v>
      </c>
      <c r="J44" s="359"/>
      <c r="K44" s="379">
        <v>390</v>
      </c>
      <c r="L44" s="390"/>
      <c r="M44" s="379">
        <v>749</v>
      </c>
    </row>
    <row r="45" spans="2:13" ht="19.5" customHeight="1" thickBot="1">
      <c r="B45" s="361"/>
      <c r="C45" s="391" t="s">
        <v>348</v>
      </c>
      <c r="D45" s="392"/>
      <c r="E45" s="392"/>
      <c r="F45" s="392"/>
      <c r="G45" s="392"/>
      <c r="H45" s="392"/>
      <c r="I45" s="381">
        <f>SUM(I43:I44)</f>
        <v>350</v>
      </c>
      <c r="J45" s="392"/>
      <c r="K45" s="393">
        <f>SUM(K43:K44)</f>
        <v>283</v>
      </c>
      <c r="L45" s="391"/>
      <c r="M45" s="393">
        <f>SUM(M43:M44)</f>
        <v>596</v>
      </c>
    </row>
    <row r="46" spans="2:13" ht="6.75" customHeight="1">
      <c r="B46" s="361"/>
      <c r="C46" s="370"/>
      <c r="D46" s="791"/>
      <c r="E46" s="791"/>
      <c r="F46" s="791"/>
      <c r="G46" s="791"/>
      <c r="H46" s="791"/>
      <c r="I46" s="371"/>
      <c r="J46" s="791"/>
      <c r="K46" s="379"/>
      <c r="L46" s="792"/>
      <c r="M46" s="379"/>
    </row>
    <row r="47" spans="2:13" ht="14.25">
      <c r="B47" s="361" t="s">
        <v>349</v>
      </c>
      <c r="C47" s="1586" t="s">
        <v>350</v>
      </c>
      <c r="D47" s="1577"/>
      <c r="E47" s="1577"/>
      <c r="F47" s="1577"/>
      <c r="G47" s="1577"/>
      <c r="H47" s="1577"/>
      <c r="I47" s="1577"/>
      <c r="J47" s="1577"/>
      <c r="K47" s="1577"/>
      <c r="L47" s="1577"/>
      <c r="M47" s="1577"/>
    </row>
    <row r="48" spans="2:13" ht="7.5" customHeight="1">
      <c r="B48" s="361"/>
      <c r="C48" s="50"/>
      <c r="D48" s="21"/>
      <c r="E48" s="21"/>
      <c r="F48" s="21"/>
      <c r="G48" s="21"/>
      <c r="H48" s="21"/>
      <c r="I48" s="21"/>
      <c r="J48" s="21"/>
      <c r="K48" s="21"/>
      <c r="L48" s="21"/>
      <c r="M48" s="21"/>
    </row>
    <row r="49" spans="2:13" ht="14.25">
      <c r="B49" s="39" t="s">
        <v>351</v>
      </c>
      <c r="C49" s="1586" t="s">
        <v>352</v>
      </c>
      <c r="D49" s="1577"/>
      <c r="E49" s="1577"/>
      <c r="F49" s="1577"/>
      <c r="G49" s="1577"/>
      <c r="H49" s="1577"/>
      <c r="I49" s="1577"/>
      <c r="J49" s="1577"/>
      <c r="K49" s="1577"/>
      <c r="L49" s="1577"/>
      <c r="M49" s="1577"/>
    </row>
    <row r="50" ht="9" customHeight="1">
      <c r="B50" s="394"/>
    </row>
    <row r="51" spans="2:13" ht="39.75" customHeight="1">
      <c r="B51" s="361" t="s">
        <v>353</v>
      </c>
      <c r="C51" s="1597" t="s">
        <v>212</v>
      </c>
      <c r="D51" s="1313"/>
      <c r="E51" s="1313"/>
      <c r="F51" s="1313"/>
      <c r="G51" s="1313"/>
      <c r="H51" s="1313"/>
      <c r="I51" s="1313"/>
      <c r="J51" s="1313"/>
      <c r="K51" s="1313"/>
      <c r="L51" s="1313"/>
      <c r="M51" s="1313"/>
    </row>
    <row r="52" spans="2:13" ht="14.25">
      <c r="B52" s="361"/>
      <c r="C52" s="50"/>
      <c r="D52" s="21"/>
      <c r="E52" s="21"/>
      <c r="F52" s="21"/>
      <c r="G52" s="21"/>
      <c r="H52" s="21"/>
      <c r="I52" s="312" t="s">
        <v>602</v>
      </c>
      <c r="J52" s="387"/>
      <c r="K52" s="312" t="s">
        <v>602</v>
      </c>
      <c r="L52" s="1008"/>
      <c r="M52" s="312" t="s">
        <v>603</v>
      </c>
    </row>
    <row r="53" spans="2:13" ht="14.25">
      <c r="B53" s="361"/>
      <c r="C53" s="50"/>
      <c r="D53" s="21"/>
      <c r="E53" s="21"/>
      <c r="F53" s="21"/>
      <c r="G53" s="21"/>
      <c r="H53" s="21"/>
      <c r="I53" s="1009" t="s">
        <v>533</v>
      </c>
      <c r="J53" s="395"/>
      <c r="K53" s="1009" t="s">
        <v>534</v>
      </c>
      <c r="L53" s="398"/>
      <c r="M53" s="1009" t="s">
        <v>534</v>
      </c>
    </row>
    <row r="54" spans="2:13" ht="14.25">
      <c r="B54" s="361"/>
      <c r="C54" s="388"/>
      <c r="D54" s="277"/>
      <c r="E54" s="277"/>
      <c r="F54" s="277"/>
      <c r="G54" s="277"/>
      <c r="H54" s="277"/>
      <c r="I54" s="396" t="s">
        <v>904</v>
      </c>
      <c r="J54" s="397"/>
      <c r="K54" s="396" t="s">
        <v>904</v>
      </c>
      <c r="L54" s="843"/>
      <c r="M54" s="396" t="s">
        <v>904</v>
      </c>
    </row>
    <row r="55" spans="2:13" ht="14.25">
      <c r="B55" s="361"/>
      <c r="C55" s="50" t="s">
        <v>184</v>
      </c>
      <c r="E55" s="21"/>
      <c r="F55" s="21"/>
      <c r="G55" s="21"/>
      <c r="H55" s="21"/>
      <c r="I55" s="398">
        <v>117</v>
      </c>
      <c r="J55" s="395"/>
      <c r="K55" s="395">
        <v>127</v>
      </c>
      <c r="L55" s="395"/>
      <c r="M55" s="395">
        <v>120</v>
      </c>
    </row>
    <row r="56" spans="2:13" ht="15.75" customHeight="1">
      <c r="B56" s="361"/>
      <c r="C56" s="50" t="s">
        <v>551</v>
      </c>
      <c r="E56" s="21"/>
      <c r="F56" s="21"/>
      <c r="G56" s="21"/>
      <c r="H56" s="21"/>
      <c r="I56" s="398">
        <v>12</v>
      </c>
      <c r="J56" s="395"/>
      <c r="K56" s="395">
        <v>11</v>
      </c>
      <c r="L56" s="395"/>
      <c r="M56" s="395">
        <v>12</v>
      </c>
    </row>
    <row r="57" spans="3:13" ht="15" customHeight="1">
      <c r="C57" s="390" t="s">
        <v>563</v>
      </c>
      <c r="D57" s="359"/>
      <c r="E57" s="359"/>
      <c r="F57" s="359"/>
      <c r="G57" s="359"/>
      <c r="H57" s="359"/>
      <c r="I57" s="399">
        <v>43</v>
      </c>
      <c r="J57" s="390"/>
      <c r="K57" s="390">
        <v>32</v>
      </c>
      <c r="L57" s="390"/>
      <c r="M57" s="390">
        <v>42</v>
      </c>
    </row>
    <row r="58" spans="3:13" ht="15" thickBot="1">
      <c r="C58" s="392"/>
      <c r="D58" s="392"/>
      <c r="E58" s="392"/>
      <c r="F58" s="392"/>
      <c r="G58" s="392"/>
      <c r="H58" s="392"/>
      <c r="I58" s="400">
        <f>SUM(I55:I57)</f>
        <v>172</v>
      </c>
      <c r="J58" s="391"/>
      <c r="K58" s="391">
        <f>SUM(K55:K57)</f>
        <v>170</v>
      </c>
      <c r="L58" s="391"/>
      <c r="M58" s="391">
        <f>SUM(M55:M57)</f>
        <v>174</v>
      </c>
    </row>
    <row r="61" spans="2:13" ht="14.25">
      <c r="B61" s="361" t="s">
        <v>631</v>
      </c>
      <c r="C61" s="1586" t="s">
        <v>284</v>
      </c>
      <c r="D61" s="1577"/>
      <c r="E61" s="1577"/>
      <c r="F61" s="1577"/>
      <c r="G61" s="1577"/>
      <c r="H61" s="1577"/>
      <c r="I61" s="1577"/>
      <c r="J61" s="1577"/>
      <c r="K61" s="1577"/>
      <c r="L61" s="1577"/>
      <c r="M61" s="1577"/>
    </row>
    <row r="63" spans="3:11" ht="14.25">
      <c r="C63" s="50"/>
      <c r="D63" s="21"/>
      <c r="E63" s="21"/>
      <c r="F63" s="21"/>
      <c r="G63" s="21"/>
      <c r="H63" s="21"/>
      <c r="I63" s="312"/>
      <c r="J63" s="387"/>
      <c r="K63" s="312" t="s">
        <v>602</v>
      </c>
    </row>
    <row r="64" spans="3:11" ht="14.25">
      <c r="C64" s="50"/>
      <c r="D64" s="21"/>
      <c r="E64" s="21"/>
      <c r="F64" s="21"/>
      <c r="G64" s="21"/>
      <c r="H64" s="21"/>
      <c r="I64" s="1009"/>
      <c r="J64" s="395"/>
      <c r="K64" s="1009" t="s">
        <v>533</v>
      </c>
    </row>
    <row r="65" spans="3:11" ht="14.25">
      <c r="C65" s="50"/>
      <c r="D65" s="21"/>
      <c r="E65" s="21"/>
      <c r="F65" s="21"/>
      <c r="G65" s="21"/>
      <c r="H65" s="21"/>
      <c r="I65" s="727"/>
      <c r="J65" s="395"/>
      <c r="K65" s="727" t="s">
        <v>904</v>
      </c>
    </row>
    <row r="66" spans="3:11" ht="14.25">
      <c r="C66" s="50"/>
      <c r="D66" s="21"/>
      <c r="E66" s="21"/>
      <c r="F66" s="21"/>
      <c r="G66" s="21"/>
      <c r="H66" s="277"/>
      <c r="I66" s="1303"/>
      <c r="J66" s="397"/>
      <c r="K66" s="1303" t="s">
        <v>632</v>
      </c>
    </row>
    <row r="67" spans="3:11" ht="14.25">
      <c r="C67" s="1600" t="s">
        <v>309</v>
      </c>
      <c r="D67" s="1601"/>
      <c r="E67" s="1601"/>
      <c r="F67" s="1601"/>
      <c r="G67" s="1601"/>
      <c r="H67" s="21"/>
      <c r="I67" s="371"/>
      <c r="J67" s="371"/>
      <c r="K67" s="371">
        <v>-10</v>
      </c>
    </row>
    <row r="68" spans="3:11" ht="14.25">
      <c r="C68" s="1602" t="s">
        <v>629</v>
      </c>
      <c r="D68" s="1603"/>
      <c r="E68" s="1603"/>
      <c r="F68" s="1603"/>
      <c r="G68" s="1603"/>
      <c r="H68" s="21"/>
      <c r="I68" s="371"/>
      <c r="J68" s="371"/>
      <c r="K68" s="371">
        <v>-1</v>
      </c>
    </row>
    <row r="69" spans="3:11" ht="14.25">
      <c r="C69" s="1598" t="s">
        <v>626</v>
      </c>
      <c r="D69" s="1599"/>
      <c r="E69" s="1599"/>
      <c r="F69" s="1599"/>
      <c r="G69" s="1599"/>
      <c r="H69" s="359"/>
      <c r="I69" s="371"/>
      <c r="J69" s="371"/>
      <c r="K69" s="371">
        <v>-28</v>
      </c>
    </row>
    <row r="70" spans="3:11" ht="15" thickBot="1">
      <c r="C70" s="1301"/>
      <c r="D70" s="1301"/>
      <c r="E70" s="1301"/>
      <c r="F70" s="1301"/>
      <c r="G70" s="1301"/>
      <c r="H70" s="392"/>
      <c r="I70" s="381"/>
      <c r="J70" s="381"/>
      <c r="K70" s="381">
        <f>SUM(K67:K69)</f>
        <v>-39</v>
      </c>
    </row>
  </sheetData>
  <mergeCells count="10">
    <mergeCell ref="C69:G69"/>
    <mergeCell ref="C61:M61"/>
    <mergeCell ref="C67:G67"/>
    <mergeCell ref="C68:G68"/>
    <mergeCell ref="L1:M1"/>
    <mergeCell ref="C36:M36"/>
    <mergeCell ref="C38:H38"/>
    <mergeCell ref="C51:M51"/>
    <mergeCell ref="C47:M47"/>
    <mergeCell ref="C49:M49"/>
  </mergeCells>
  <printOptions horizontalCentered="1"/>
  <pageMargins left="0.25" right="0.5" top="1" bottom="0.5" header="1" footer="0.5"/>
  <pageSetup fitToHeight="1" fitToWidth="1" horizontalDpi="600" verticalDpi="600" orientation="portrait" paperSize="9" scale="63" r:id="rId1"/>
</worksheet>
</file>

<file path=xl/worksheets/sheet14.xml><?xml version="1.0" encoding="utf-8"?>
<worksheet xmlns="http://schemas.openxmlformats.org/spreadsheetml/2006/main" xmlns:r="http://schemas.openxmlformats.org/officeDocument/2006/relationships">
  <sheetPr>
    <pageSetUpPr fitToPage="1"/>
  </sheetPr>
  <dimension ref="A1:O122"/>
  <sheetViews>
    <sheetView showGridLines="0" zoomScale="75" zoomScaleNormal="75" zoomScaleSheetLayoutView="75" workbookViewId="0" topLeftCell="A54">
      <selection activeCell="C73" sqref="C73"/>
    </sheetView>
  </sheetViews>
  <sheetFormatPr defaultColWidth="9.00390625" defaultRowHeight="14.25"/>
  <cols>
    <col min="1" max="1" width="3.50390625" style="0" customWidth="1"/>
    <col min="2" max="2" width="7.625" style="0" customWidth="1"/>
    <col min="3" max="3" width="8.00390625" style="0" customWidth="1"/>
    <col min="4" max="4" width="7.50390625" style="0" customWidth="1"/>
    <col min="5" max="5" width="11.50390625" style="0" customWidth="1"/>
    <col min="6" max="9" width="12.50390625" style="0" customWidth="1"/>
    <col min="10" max="10" width="4.375" style="0" customWidth="1"/>
    <col min="11" max="11" width="13.625" style="0" customWidth="1"/>
    <col min="12" max="15" width="12.50390625" style="0" customWidth="1"/>
  </cols>
  <sheetData>
    <row r="1" spans="2:15" ht="14.25">
      <c r="B1" t="s">
        <v>831</v>
      </c>
      <c r="K1" s="1610"/>
      <c r="L1" s="1595"/>
      <c r="M1" s="1595"/>
      <c r="O1" s="1016" t="s">
        <v>354</v>
      </c>
    </row>
    <row r="2" spans="11:13" ht="14.25">
      <c r="K2" s="401"/>
      <c r="L2" s="26"/>
      <c r="M2" s="26"/>
    </row>
    <row r="3" spans="2:13" ht="15">
      <c r="B3" s="213" t="s">
        <v>833</v>
      </c>
      <c r="K3" s="401"/>
      <c r="L3" s="26"/>
      <c r="M3" s="26"/>
    </row>
    <row r="4" spans="11:13" ht="14.25">
      <c r="K4" s="401"/>
      <c r="L4" s="26"/>
      <c r="M4" s="26"/>
    </row>
    <row r="5" ht="15.75">
      <c r="B5" s="30" t="s">
        <v>896</v>
      </c>
    </row>
    <row r="6" ht="15.75">
      <c r="B6" s="30"/>
    </row>
    <row r="7" spans="2:14" ht="14.25">
      <c r="B7" s="402" t="s">
        <v>355</v>
      </c>
      <c r="C7" s="403"/>
      <c r="D7" s="119"/>
      <c r="E7" s="119"/>
      <c r="F7" s="119"/>
      <c r="G7" s="119"/>
      <c r="H7" s="119"/>
      <c r="I7" s="124"/>
      <c r="J7" s="124"/>
      <c r="N7" s="181"/>
    </row>
    <row r="8" spans="2:14" ht="14.25">
      <c r="B8" s="403"/>
      <c r="C8" s="403"/>
      <c r="D8" s="119"/>
      <c r="E8" s="119"/>
      <c r="F8" s="119"/>
      <c r="G8" s="119"/>
      <c r="H8" s="119"/>
      <c r="I8" s="124"/>
      <c r="J8" s="124"/>
      <c r="K8" s="124"/>
      <c r="L8" s="124"/>
      <c r="M8" s="404"/>
      <c r="N8" s="404"/>
    </row>
    <row r="9" spans="2:14" ht="14.25">
      <c r="B9" s="402" t="s">
        <v>356</v>
      </c>
      <c r="C9" s="405"/>
      <c r="D9" s="119"/>
      <c r="E9" s="119"/>
      <c r="F9" s="119"/>
      <c r="G9" s="119"/>
      <c r="H9" s="119"/>
      <c r="I9" s="124"/>
      <c r="J9" s="124"/>
      <c r="K9" s="124"/>
      <c r="L9" s="124"/>
      <c r="M9" s="404"/>
      <c r="N9" s="404"/>
    </row>
    <row r="10" spans="2:14" ht="14.25">
      <c r="B10" s="402"/>
      <c r="C10" s="405"/>
      <c r="D10" s="119"/>
      <c r="E10" s="119"/>
      <c r="F10" s="119"/>
      <c r="G10" s="119"/>
      <c r="H10" s="119"/>
      <c r="I10" s="124"/>
      <c r="J10" s="124"/>
      <c r="K10" s="124"/>
      <c r="L10" s="124"/>
      <c r="M10" s="404"/>
      <c r="N10" s="404"/>
    </row>
    <row r="11" spans="2:14" ht="14.25">
      <c r="B11" s="1612" t="s">
        <v>265</v>
      </c>
      <c r="C11" s="1613"/>
      <c r="D11" s="1613"/>
      <c r="E11" s="1613"/>
      <c r="F11" s="1613"/>
      <c r="G11" s="1613"/>
      <c r="H11" s="1613"/>
      <c r="I11" s="1613"/>
      <c r="J11" s="1613"/>
      <c r="K11" s="1613"/>
      <c r="L11" s="1613"/>
      <c r="M11" s="1577"/>
      <c r="N11" s="1577"/>
    </row>
    <row r="12" spans="2:14" ht="8.25" customHeight="1">
      <c r="B12" s="164"/>
      <c r="C12" s="164"/>
      <c r="D12" s="119"/>
      <c r="E12" s="119"/>
      <c r="F12" s="119"/>
      <c r="G12" s="119"/>
      <c r="H12" s="119"/>
      <c r="I12" s="124"/>
      <c r="J12" s="124"/>
      <c r="K12" s="124"/>
      <c r="L12" s="124"/>
      <c r="M12" s="404"/>
      <c r="N12" s="404"/>
    </row>
    <row r="13" spans="2:14" ht="14.25">
      <c r="B13" s="164" t="s">
        <v>113</v>
      </c>
      <c r="C13" s="164"/>
      <c r="D13" s="119"/>
      <c r="E13" s="119"/>
      <c r="F13" s="119"/>
      <c r="G13" s="119"/>
      <c r="H13" s="119"/>
      <c r="I13" s="124"/>
      <c r="J13" s="124"/>
      <c r="K13" s="124"/>
      <c r="L13" s="124"/>
      <c r="M13" s="404"/>
      <c r="N13" s="404"/>
    </row>
    <row r="14" spans="2:15" ht="14.25" customHeight="1">
      <c r="B14" s="1611" t="s">
        <v>114</v>
      </c>
      <c r="C14" s="1529"/>
      <c r="D14" s="1529"/>
      <c r="E14" s="1529"/>
      <c r="F14" s="1529"/>
      <c r="G14" s="1529"/>
      <c r="H14" s="1529"/>
      <c r="I14" s="1529"/>
      <c r="J14" s="1529"/>
      <c r="K14" s="1529"/>
      <c r="L14" s="1529"/>
      <c r="M14" s="1529"/>
      <c r="N14" s="1529"/>
      <c r="O14" s="1529"/>
    </row>
    <row r="15" spans="2:14" ht="14.25">
      <c r="B15" s="1611" t="s">
        <v>115</v>
      </c>
      <c r="C15" s="1611"/>
      <c r="D15" s="1611"/>
      <c r="E15" s="1611"/>
      <c r="F15" s="1611"/>
      <c r="G15" s="1611"/>
      <c r="H15" s="1611"/>
      <c r="I15" s="124"/>
      <c r="J15" s="124"/>
      <c r="K15" s="124"/>
      <c r="L15" s="124"/>
      <c r="M15" s="404"/>
      <c r="N15" s="404"/>
    </row>
    <row r="16" spans="2:14" ht="14.25">
      <c r="B16" s="407" t="s">
        <v>116</v>
      </c>
      <c r="C16" s="407"/>
      <c r="D16" s="407"/>
      <c r="E16" s="407"/>
      <c r="F16" s="407"/>
      <c r="G16" s="407"/>
      <c r="H16" s="407"/>
      <c r="I16" s="407"/>
      <c r="J16" s="407"/>
      <c r="K16" s="407"/>
      <c r="L16" s="407"/>
      <c r="M16" s="404"/>
      <c r="N16" s="404"/>
    </row>
    <row r="17" spans="2:14" ht="14.25">
      <c r="B17" s="407" t="s">
        <v>357</v>
      </c>
      <c r="C17" s="407"/>
      <c r="D17" s="407"/>
      <c r="E17" s="407"/>
      <c r="F17" s="407"/>
      <c r="G17" s="407"/>
      <c r="H17" s="407"/>
      <c r="I17" s="407"/>
      <c r="J17" s="407"/>
      <c r="K17" s="407"/>
      <c r="L17" s="407"/>
      <c r="M17" s="404"/>
      <c r="N17" s="404"/>
    </row>
    <row r="18" spans="2:14" ht="14.25">
      <c r="B18" s="164"/>
      <c r="C18" s="164"/>
      <c r="D18" s="119"/>
      <c r="E18" s="119"/>
      <c r="F18" s="119"/>
      <c r="G18" s="119"/>
      <c r="H18" s="119"/>
      <c r="I18" s="124"/>
      <c r="J18" s="124"/>
      <c r="K18" s="124"/>
      <c r="L18" s="124"/>
      <c r="M18" s="404"/>
      <c r="N18" s="404"/>
    </row>
    <row r="19" spans="2:14" ht="14.25">
      <c r="B19" s="1608" t="s">
        <v>358</v>
      </c>
      <c r="C19" s="1339"/>
      <c r="D19" s="1339"/>
      <c r="E19" s="1339"/>
      <c r="F19" s="1339"/>
      <c r="G19" s="1339"/>
      <c r="H19" s="1339"/>
      <c r="I19" s="1339"/>
      <c r="J19" s="1339"/>
      <c r="K19" s="1339"/>
      <c r="L19" s="1339"/>
      <c r="M19" s="1339"/>
      <c r="N19" s="404"/>
    </row>
    <row r="20" spans="2:14" ht="14.25">
      <c r="B20" s="164"/>
      <c r="C20" s="164"/>
      <c r="D20" s="119"/>
      <c r="E20" s="119"/>
      <c r="F20" s="119"/>
      <c r="G20" s="119"/>
      <c r="H20" s="119"/>
      <c r="I20" s="124"/>
      <c r="J20" s="124"/>
      <c r="K20" s="124"/>
      <c r="L20" s="124"/>
      <c r="M20" s="404"/>
      <c r="N20" s="404"/>
    </row>
    <row r="21" spans="2:15" ht="41.25" customHeight="1">
      <c r="B21" s="172"/>
      <c r="C21" s="172"/>
      <c r="D21" s="172"/>
      <c r="E21" s="142"/>
      <c r="F21" s="142"/>
      <c r="G21" s="142"/>
      <c r="H21" s="142"/>
      <c r="L21" s="408" t="s">
        <v>184</v>
      </c>
      <c r="M21" s="409" t="s">
        <v>359</v>
      </c>
      <c r="N21" s="409" t="s">
        <v>360</v>
      </c>
      <c r="O21" s="410" t="s">
        <v>361</v>
      </c>
    </row>
    <row r="22" spans="2:15" ht="14.25">
      <c r="B22" s="1607" t="s">
        <v>838</v>
      </c>
      <c r="C22" s="1607"/>
      <c r="D22" s="411"/>
      <c r="E22" s="412"/>
      <c r="F22" s="412"/>
      <c r="G22" s="412"/>
      <c r="H22" s="412"/>
      <c r="I22" s="412"/>
      <c r="J22" s="412"/>
      <c r="K22" s="412"/>
      <c r="L22" s="413" t="s">
        <v>904</v>
      </c>
      <c r="M22" s="413" t="s">
        <v>904</v>
      </c>
      <c r="N22" s="413" t="s">
        <v>904</v>
      </c>
      <c r="O22" s="413" t="s">
        <v>904</v>
      </c>
    </row>
    <row r="23" spans="2:15" ht="14.25">
      <c r="B23" s="414" t="s">
        <v>387</v>
      </c>
      <c r="C23" s="172"/>
      <c r="D23" s="172"/>
      <c r="E23" s="142"/>
      <c r="F23" s="142"/>
      <c r="G23" s="142"/>
      <c r="H23" s="142"/>
      <c r="I23" s="142"/>
      <c r="J23" s="142"/>
      <c r="K23" s="142"/>
      <c r="L23" s="142"/>
      <c r="M23" s="142"/>
      <c r="N23" s="142"/>
      <c r="O23" s="142"/>
    </row>
    <row r="24" spans="2:15" ht="15" thickBot="1">
      <c r="B24" s="172" t="s">
        <v>362</v>
      </c>
      <c r="C24" s="172"/>
      <c r="D24" s="172"/>
      <c r="E24" s="142"/>
      <c r="F24" s="142"/>
      <c r="G24" s="142"/>
      <c r="H24" s="142"/>
      <c r="I24" s="142"/>
      <c r="J24" s="142"/>
      <c r="K24" s="142"/>
      <c r="L24" s="1011">
        <v>138</v>
      </c>
      <c r="M24" s="1011">
        <v>134</v>
      </c>
      <c r="N24" s="1011">
        <v>232</v>
      </c>
      <c r="O24" s="1011">
        <f>SUM(L24:N24)</f>
        <v>504</v>
      </c>
    </row>
    <row r="25" spans="2:15" ht="14.25">
      <c r="B25" s="172"/>
      <c r="C25" s="172"/>
      <c r="D25" s="172"/>
      <c r="E25" s="142"/>
      <c r="F25" s="142"/>
      <c r="G25" s="142"/>
      <c r="H25" s="142"/>
      <c r="I25" s="142"/>
      <c r="J25" s="142"/>
      <c r="K25" s="142"/>
      <c r="L25" s="1012"/>
      <c r="M25" s="1012"/>
      <c r="N25" s="1012"/>
      <c r="O25" s="1012"/>
    </row>
    <row r="26" spans="2:15" ht="14.25">
      <c r="B26" s="172" t="s">
        <v>363</v>
      </c>
      <c r="C26" s="172"/>
      <c r="D26" s="172"/>
      <c r="E26" s="142"/>
      <c r="F26" s="142"/>
      <c r="G26" s="142"/>
      <c r="H26" s="142"/>
      <c r="I26" s="142"/>
      <c r="J26" s="142"/>
      <c r="K26" s="142"/>
      <c r="L26" s="1013">
        <v>-29</v>
      </c>
      <c r="M26" s="1013">
        <v>-15</v>
      </c>
      <c r="N26" s="1013">
        <v>-25</v>
      </c>
      <c r="O26" s="1013">
        <f>SUM(L26:N26)</f>
        <v>-69</v>
      </c>
    </row>
    <row r="27" spans="2:15" ht="14.25">
      <c r="B27" s="172" t="s">
        <v>364</v>
      </c>
      <c r="C27" s="172"/>
      <c r="D27" s="172"/>
      <c r="E27" s="142"/>
      <c r="F27" s="142"/>
      <c r="G27" s="142"/>
      <c r="H27" s="142"/>
      <c r="I27" s="142"/>
      <c r="J27" s="142"/>
      <c r="K27" s="142"/>
      <c r="L27" s="1013">
        <v>3</v>
      </c>
      <c r="M27" s="1013">
        <v>-2</v>
      </c>
      <c r="N27" s="1013">
        <v>-6</v>
      </c>
      <c r="O27" s="1013">
        <f>SUM(L27:N27)</f>
        <v>-5</v>
      </c>
    </row>
    <row r="28" spans="2:15" ht="14.25">
      <c r="B28" s="172" t="s">
        <v>365</v>
      </c>
      <c r="C28" s="172"/>
      <c r="D28" s="172"/>
      <c r="E28" s="142"/>
      <c r="F28" s="142"/>
      <c r="G28" s="142"/>
      <c r="H28" s="142"/>
      <c r="I28" s="142"/>
      <c r="J28" s="142"/>
      <c r="K28" s="142"/>
      <c r="L28" s="1013">
        <v>-6</v>
      </c>
      <c r="M28" s="1013">
        <v>-13</v>
      </c>
      <c r="N28" s="1013">
        <v>7</v>
      </c>
      <c r="O28" s="1013">
        <f>SUM(L28:N28)</f>
        <v>-12</v>
      </c>
    </row>
    <row r="29" spans="2:15" ht="14.25">
      <c r="B29" s="172" t="s">
        <v>366</v>
      </c>
      <c r="C29" s="172"/>
      <c r="D29" s="172"/>
      <c r="E29" s="142"/>
      <c r="F29" s="142"/>
      <c r="G29" s="142"/>
      <c r="H29" s="142"/>
      <c r="I29" s="142"/>
      <c r="J29" s="142"/>
      <c r="K29" s="142"/>
      <c r="L29" s="1013">
        <v>8</v>
      </c>
      <c r="M29" s="1013">
        <v>12</v>
      </c>
      <c r="N29" s="1013">
        <v>11</v>
      </c>
      <c r="O29" s="1013">
        <f>SUM(L29:N29)</f>
        <v>31</v>
      </c>
    </row>
    <row r="30" spans="2:15" ht="14.25">
      <c r="B30" s="172"/>
      <c r="C30" s="172"/>
      <c r="D30" s="172"/>
      <c r="E30" s="142"/>
      <c r="F30" s="142"/>
      <c r="G30" s="142"/>
      <c r="H30" s="142"/>
      <c r="I30" s="142"/>
      <c r="J30" s="142"/>
      <c r="K30" s="142"/>
      <c r="L30" s="1012"/>
      <c r="M30" s="1012"/>
      <c r="N30" s="1012"/>
      <c r="O30" s="1012"/>
    </row>
    <row r="31" spans="2:15" ht="14.25">
      <c r="B31" s="414" t="s">
        <v>367</v>
      </c>
      <c r="C31" s="172"/>
      <c r="D31" s="172"/>
      <c r="E31" s="142"/>
      <c r="F31" s="142"/>
      <c r="G31" s="142"/>
      <c r="H31" s="142"/>
      <c r="I31" s="142"/>
      <c r="J31" s="142"/>
      <c r="K31" s="142"/>
      <c r="L31" s="1012"/>
      <c r="M31" s="1012"/>
      <c r="N31" s="1012"/>
      <c r="O31" s="1012"/>
    </row>
    <row r="32" spans="2:15" ht="15" thickBot="1">
      <c r="B32" s="172" t="s">
        <v>368</v>
      </c>
      <c r="C32" s="172"/>
      <c r="D32" s="172"/>
      <c r="E32" s="142"/>
      <c r="F32" s="142"/>
      <c r="G32" s="142"/>
      <c r="H32" s="142"/>
      <c r="I32" s="142"/>
      <c r="J32" s="142"/>
      <c r="K32" s="142"/>
      <c r="L32" s="1011">
        <v>5370</v>
      </c>
      <c r="M32" s="1011">
        <v>3317</v>
      </c>
      <c r="N32" s="1011">
        <v>2069</v>
      </c>
      <c r="O32" s="1011">
        <f>SUM(L32:N32)</f>
        <v>10756</v>
      </c>
    </row>
    <row r="33" spans="2:15" ht="14.25">
      <c r="B33" s="172"/>
      <c r="C33" s="172"/>
      <c r="D33" s="172"/>
      <c r="E33" s="142"/>
      <c r="F33" s="142"/>
      <c r="G33" s="142"/>
      <c r="H33" s="142"/>
      <c r="I33" s="142"/>
      <c r="J33" s="142"/>
      <c r="K33" s="142"/>
      <c r="L33" s="1012"/>
      <c r="M33" s="1012"/>
      <c r="N33" s="1012"/>
      <c r="O33" s="1012"/>
    </row>
    <row r="34" spans="2:15" ht="14.25">
      <c r="B34" s="172" t="s">
        <v>363</v>
      </c>
      <c r="C34" s="172"/>
      <c r="D34" s="172"/>
      <c r="E34" s="142"/>
      <c r="F34" s="142"/>
      <c r="G34" s="142"/>
      <c r="H34" s="142"/>
      <c r="I34" s="142"/>
      <c r="J34" s="142"/>
      <c r="K34" s="142"/>
      <c r="L34" s="1012">
        <v>-433</v>
      </c>
      <c r="M34" s="1012">
        <v>-128</v>
      </c>
      <c r="N34" s="1012">
        <v>-237</v>
      </c>
      <c r="O34" s="1012">
        <f aca="true" t="shared" si="0" ref="O34:O39">SUM(L34:N34)</f>
        <v>-798</v>
      </c>
    </row>
    <row r="35" spans="2:15" ht="14.25">
      <c r="B35" s="172" t="s">
        <v>369</v>
      </c>
      <c r="C35" s="172"/>
      <c r="D35" s="172"/>
      <c r="E35" s="142"/>
      <c r="F35" s="142"/>
      <c r="G35" s="142"/>
      <c r="H35" s="142"/>
      <c r="I35" s="142"/>
      <c r="J35" s="142"/>
      <c r="K35" s="142"/>
      <c r="L35" s="1012">
        <v>108</v>
      </c>
      <c r="M35" s="1012">
        <v>-145</v>
      </c>
      <c r="N35" s="1012">
        <v>53</v>
      </c>
      <c r="O35" s="1012">
        <f t="shared" si="0"/>
        <v>16</v>
      </c>
    </row>
    <row r="36" spans="2:15" ht="14.25">
      <c r="B36" s="172" t="s">
        <v>370</v>
      </c>
      <c r="C36" s="172"/>
      <c r="D36" s="172"/>
      <c r="E36" s="142"/>
      <c r="F36" s="142"/>
      <c r="G36" s="142"/>
      <c r="H36" s="142"/>
      <c r="I36" s="142"/>
      <c r="J36" s="142"/>
      <c r="K36" s="142"/>
      <c r="L36" s="1012">
        <v>-140</v>
      </c>
      <c r="M36" s="1012">
        <v>56</v>
      </c>
      <c r="N36" s="1012">
        <v>-132</v>
      </c>
      <c r="O36" s="1012">
        <f t="shared" si="0"/>
        <v>-216</v>
      </c>
    </row>
    <row r="37" spans="2:15" ht="14.25">
      <c r="B37" s="172" t="s">
        <v>366</v>
      </c>
      <c r="C37" s="172"/>
      <c r="D37" s="172"/>
      <c r="E37" s="142"/>
      <c r="F37" s="142"/>
      <c r="G37" s="142"/>
      <c r="H37" s="142"/>
      <c r="I37" s="142"/>
      <c r="J37" s="142"/>
      <c r="K37" s="142"/>
      <c r="L37" s="1012">
        <v>331</v>
      </c>
      <c r="M37" s="1012">
        <v>37</v>
      </c>
      <c r="N37" s="1012">
        <v>129</v>
      </c>
      <c r="O37" s="1012">
        <f t="shared" si="0"/>
        <v>497</v>
      </c>
    </row>
    <row r="38" spans="2:15" ht="14.25">
      <c r="B38" s="172" t="s">
        <v>371</v>
      </c>
      <c r="C38" s="172"/>
      <c r="D38" s="172"/>
      <c r="E38" s="142"/>
      <c r="F38" s="142"/>
      <c r="G38" s="142"/>
      <c r="H38" s="142"/>
      <c r="I38" s="142"/>
      <c r="J38" s="142"/>
      <c r="K38" s="142"/>
      <c r="L38" s="1012">
        <v>-539</v>
      </c>
      <c r="M38" s="1012">
        <v>-79</v>
      </c>
      <c r="N38" s="1012">
        <v>-65</v>
      </c>
      <c r="O38" s="1012">
        <f t="shared" si="0"/>
        <v>-683</v>
      </c>
    </row>
    <row r="39" spans="2:15" ht="14.25">
      <c r="B39" s="411" t="s">
        <v>372</v>
      </c>
      <c r="C39" s="411"/>
      <c r="D39" s="411"/>
      <c r="E39" s="412"/>
      <c r="F39" s="412"/>
      <c r="G39" s="412"/>
      <c r="H39" s="412"/>
      <c r="I39" s="412"/>
      <c r="J39" s="412"/>
      <c r="K39" s="412"/>
      <c r="L39" s="1014">
        <v>0</v>
      </c>
      <c r="M39" s="1014">
        <v>100</v>
      </c>
      <c r="N39" s="1014">
        <v>375</v>
      </c>
      <c r="O39" s="1014">
        <f t="shared" si="0"/>
        <v>475</v>
      </c>
    </row>
    <row r="40" spans="2:15" ht="14.25">
      <c r="B40" s="419"/>
      <c r="C40" s="419"/>
      <c r="D40" s="419"/>
      <c r="E40" s="420"/>
      <c r="F40" s="420"/>
      <c r="G40" s="420"/>
      <c r="H40" s="420"/>
      <c r="I40" s="420"/>
      <c r="J40" s="420"/>
      <c r="K40" s="420"/>
      <c r="L40" s="421"/>
      <c r="M40" s="421"/>
      <c r="N40" s="421"/>
      <c r="O40" s="421"/>
    </row>
    <row r="41" spans="2:15" ht="14.25">
      <c r="B41" s="419"/>
      <c r="C41" s="419"/>
      <c r="D41" s="419"/>
      <c r="E41" s="420"/>
      <c r="F41" s="420"/>
      <c r="G41" s="420"/>
      <c r="H41" s="420"/>
      <c r="I41" s="420"/>
      <c r="J41" s="420"/>
      <c r="K41" s="420"/>
      <c r="L41" s="421"/>
      <c r="M41" s="421"/>
      <c r="N41" s="421"/>
      <c r="O41" s="421"/>
    </row>
    <row r="42" spans="2:15" ht="25.5">
      <c r="B42" s="172"/>
      <c r="C42" s="172"/>
      <c r="D42" s="172"/>
      <c r="E42" s="142"/>
      <c r="F42" s="142"/>
      <c r="G42" s="142"/>
      <c r="H42" s="142"/>
      <c r="I42" s="142"/>
      <c r="J42" s="142"/>
      <c r="K42" s="142"/>
      <c r="L42" s="408" t="s">
        <v>184</v>
      </c>
      <c r="M42" s="409" t="s">
        <v>359</v>
      </c>
      <c r="N42" s="409" t="s">
        <v>360</v>
      </c>
      <c r="O42" s="410" t="s">
        <v>361</v>
      </c>
    </row>
    <row r="43" spans="2:15" ht="14.25">
      <c r="B43" s="1607" t="s">
        <v>840</v>
      </c>
      <c r="C43" s="1607"/>
      <c r="D43" s="411"/>
      <c r="E43" s="412"/>
      <c r="F43" s="412"/>
      <c r="G43" s="412"/>
      <c r="H43" s="412"/>
      <c r="I43" s="412"/>
      <c r="J43" s="412"/>
      <c r="K43" s="412"/>
      <c r="L43" s="413" t="s">
        <v>904</v>
      </c>
      <c r="M43" s="413" t="s">
        <v>904</v>
      </c>
      <c r="N43" s="413" t="s">
        <v>904</v>
      </c>
      <c r="O43" s="413" t="s">
        <v>904</v>
      </c>
    </row>
    <row r="44" spans="2:15" ht="14.25">
      <c r="B44" s="414" t="s">
        <v>606</v>
      </c>
      <c r="C44" s="172"/>
      <c r="D44" s="172"/>
      <c r="E44" s="142"/>
      <c r="F44" s="142"/>
      <c r="G44" s="142"/>
      <c r="H44" s="142"/>
      <c r="I44" s="142"/>
      <c r="J44" s="142"/>
      <c r="K44" s="142"/>
      <c r="L44" s="142"/>
      <c r="M44" s="142"/>
      <c r="N44" s="142"/>
      <c r="O44" s="142"/>
    </row>
    <row r="45" spans="2:15" ht="15" thickBot="1">
      <c r="B45" s="172" t="s">
        <v>362</v>
      </c>
      <c r="C45" s="172"/>
      <c r="D45" s="172"/>
      <c r="E45" s="142"/>
      <c r="F45" s="142"/>
      <c r="G45" s="142"/>
      <c r="H45" s="142"/>
      <c r="I45" s="142"/>
      <c r="J45" s="142"/>
      <c r="K45" s="142"/>
      <c r="L45" s="415">
        <v>243</v>
      </c>
      <c r="M45" s="415">
        <v>211</v>
      </c>
      <c r="N45" s="415">
        <v>413</v>
      </c>
      <c r="O45" s="415">
        <f>SUM(L45:N45)</f>
        <v>867</v>
      </c>
    </row>
    <row r="46" spans="2:15" ht="14.25">
      <c r="B46" s="172"/>
      <c r="C46" s="172"/>
      <c r="D46" s="172"/>
      <c r="E46" s="142"/>
      <c r="F46" s="142"/>
      <c r="G46" s="142"/>
      <c r="H46" s="142"/>
      <c r="I46" s="142"/>
      <c r="J46" s="142"/>
      <c r="K46" s="142"/>
      <c r="L46" s="416"/>
      <c r="M46" s="416"/>
      <c r="N46" s="416"/>
      <c r="O46" s="416"/>
    </row>
    <row r="47" spans="2:15" ht="14.25">
      <c r="B47" s="172" t="s">
        <v>363</v>
      </c>
      <c r="C47" s="172"/>
      <c r="D47" s="172"/>
      <c r="E47" s="142"/>
      <c r="F47" s="142"/>
      <c r="G47" s="142"/>
      <c r="H47" s="142"/>
      <c r="I47" s="142"/>
      <c r="J47" s="142"/>
      <c r="K47" s="142"/>
      <c r="L47" s="417">
        <v>-49</v>
      </c>
      <c r="M47" s="417">
        <v>-27</v>
      </c>
      <c r="N47" s="417">
        <v>-46</v>
      </c>
      <c r="O47" s="417">
        <f>SUM(L47:N47)</f>
        <v>-122</v>
      </c>
    </row>
    <row r="48" spans="2:15" ht="14.25">
      <c r="B48" s="172" t="s">
        <v>364</v>
      </c>
      <c r="C48" s="172"/>
      <c r="D48" s="172"/>
      <c r="E48" s="142"/>
      <c r="F48" s="142"/>
      <c r="G48" s="142"/>
      <c r="H48" s="142"/>
      <c r="I48" s="142"/>
      <c r="J48" s="142"/>
      <c r="K48" s="142"/>
      <c r="L48" s="417">
        <v>-4</v>
      </c>
      <c r="M48" s="417">
        <v>2</v>
      </c>
      <c r="N48" s="417">
        <v>-6</v>
      </c>
      <c r="O48" s="417">
        <f>SUM(L48:N48)</f>
        <v>-8</v>
      </c>
    </row>
    <row r="49" spans="2:15" ht="14.25">
      <c r="B49" s="172" t="s">
        <v>365</v>
      </c>
      <c r="C49" s="172"/>
      <c r="D49" s="172"/>
      <c r="E49" s="142"/>
      <c r="F49" s="142"/>
      <c r="G49" s="142"/>
      <c r="H49" s="142"/>
      <c r="I49" s="142"/>
      <c r="J49" s="142"/>
      <c r="K49" s="142"/>
      <c r="L49" s="417">
        <v>-5</v>
      </c>
      <c r="M49" s="417">
        <v>-26</v>
      </c>
      <c r="N49" s="417">
        <v>3</v>
      </c>
      <c r="O49" s="417">
        <f>SUM(L49:N49)</f>
        <v>-28</v>
      </c>
    </row>
    <row r="50" spans="2:15" ht="14.25">
      <c r="B50" s="172" t="s">
        <v>366</v>
      </c>
      <c r="C50" s="172"/>
      <c r="D50" s="172"/>
      <c r="E50" s="142"/>
      <c r="F50" s="142"/>
      <c r="G50" s="142"/>
      <c r="H50" s="142"/>
      <c r="I50" s="142"/>
      <c r="J50" s="142"/>
      <c r="K50" s="142"/>
      <c r="L50" s="417">
        <v>13</v>
      </c>
      <c r="M50" s="417">
        <v>24</v>
      </c>
      <c r="N50" s="417">
        <v>20</v>
      </c>
      <c r="O50" s="417">
        <f>SUM(L50:N50)</f>
        <v>57</v>
      </c>
    </row>
    <row r="51" spans="2:15" ht="14.25">
      <c r="B51" s="172"/>
      <c r="C51" s="172"/>
      <c r="D51" s="172"/>
      <c r="E51" s="142"/>
      <c r="F51" s="142"/>
      <c r="G51" s="142"/>
      <c r="H51" s="142"/>
      <c r="I51" s="142"/>
      <c r="J51" s="142"/>
      <c r="K51" s="142"/>
      <c r="L51" s="416"/>
      <c r="M51" s="416"/>
      <c r="N51" s="416"/>
      <c r="O51" s="416"/>
    </row>
    <row r="52" spans="2:15" ht="14.25">
      <c r="B52" s="414" t="s">
        <v>381</v>
      </c>
      <c r="C52" s="172"/>
      <c r="D52" s="172"/>
      <c r="E52" s="142"/>
      <c r="F52" s="142"/>
      <c r="G52" s="142"/>
      <c r="H52" s="142"/>
      <c r="I52" s="142"/>
      <c r="J52" s="142"/>
      <c r="K52" s="142"/>
      <c r="L52" s="416"/>
      <c r="M52" s="416"/>
      <c r="N52" s="416"/>
      <c r="O52" s="416"/>
    </row>
    <row r="53" spans="2:15" ht="15" thickBot="1">
      <c r="B53" s="172" t="s">
        <v>368</v>
      </c>
      <c r="C53" s="172"/>
      <c r="D53" s="172"/>
      <c r="E53" s="142"/>
      <c r="F53" s="142"/>
      <c r="G53" s="142"/>
      <c r="H53" s="142"/>
      <c r="I53" s="142"/>
      <c r="J53" s="142"/>
      <c r="K53" s="142"/>
      <c r="L53" s="415">
        <v>5132</v>
      </c>
      <c r="M53" s="415">
        <v>3348</v>
      </c>
      <c r="N53" s="415">
        <v>1988</v>
      </c>
      <c r="O53" s="415">
        <f>SUM(L53:N53)</f>
        <v>10468</v>
      </c>
    </row>
    <row r="54" spans="2:15" ht="14.25">
      <c r="B54" s="172"/>
      <c r="C54" s="172"/>
      <c r="D54" s="172"/>
      <c r="E54" s="142"/>
      <c r="F54" s="142"/>
      <c r="G54" s="142"/>
      <c r="H54" s="142"/>
      <c r="I54" s="142"/>
      <c r="J54" s="142"/>
      <c r="K54" s="142"/>
      <c r="L54" s="416"/>
      <c r="M54" s="416"/>
      <c r="N54" s="416"/>
      <c r="O54" s="416"/>
    </row>
    <row r="55" spans="2:15" ht="14.25">
      <c r="B55" s="172" t="s">
        <v>363</v>
      </c>
      <c r="C55" s="172"/>
      <c r="D55" s="172"/>
      <c r="E55" s="142"/>
      <c r="F55" s="142"/>
      <c r="G55" s="142"/>
      <c r="H55" s="142"/>
      <c r="I55" s="142"/>
      <c r="J55" s="142"/>
      <c r="K55" s="142"/>
      <c r="L55" s="416">
        <v>-432</v>
      </c>
      <c r="M55" s="416">
        <v>-133</v>
      </c>
      <c r="N55" s="416">
        <v>-236</v>
      </c>
      <c r="O55" s="416">
        <f aca="true" t="shared" si="1" ref="O55:O60">SUM(L55:N55)</f>
        <v>-801</v>
      </c>
    </row>
    <row r="56" spans="2:15" ht="14.25">
      <c r="B56" s="172" t="s">
        <v>369</v>
      </c>
      <c r="C56" s="172"/>
      <c r="D56" s="172"/>
      <c r="E56" s="142"/>
      <c r="F56" s="142"/>
      <c r="G56" s="142"/>
      <c r="H56" s="142"/>
      <c r="I56" s="142"/>
      <c r="J56" s="142"/>
      <c r="K56" s="142"/>
      <c r="L56" s="416">
        <v>108</v>
      </c>
      <c r="M56" s="416">
        <v>-144</v>
      </c>
      <c r="N56" s="416">
        <v>49</v>
      </c>
      <c r="O56" s="416">
        <f t="shared" si="1"/>
        <v>13</v>
      </c>
    </row>
    <row r="57" spans="2:15" ht="14.25">
      <c r="B57" s="172" t="s">
        <v>370</v>
      </c>
      <c r="C57" s="172"/>
      <c r="D57" s="172"/>
      <c r="E57" s="142"/>
      <c r="F57" s="142"/>
      <c r="G57" s="142"/>
      <c r="H57" s="142"/>
      <c r="I57" s="142"/>
      <c r="J57" s="142"/>
      <c r="K57" s="142"/>
      <c r="L57" s="416">
        <v>-142</v>
      </c>
      <c r="M57" s="416">
        <v>55</v>
      </c>
      <c r="N57" s="416">
        <v>-126</v>
      </c>
      <c r="O57" s="416">
        <f t="shared" si="1"/>
        <v>-213</v>
      </c>
    </row>
    <row r="58" spans="2:15" ht="14.25">
      <c r="B58" s="172" t="s">
        <v>366</v>
      </c>
      <c r="C58" s="172"/>
      <c r="D58" s="172"/>
      <c r="E58" s="142"/>
      <c r="F58" s="142"/>
      <c r="G58" s="142"/>
      <c r="H58" s="142"/>
      <c r="I58" s="142"/>
      <c r="J58" s="142"/>
      <c r="K58" s="142"/>
      <c r="L58" s="416">
        <v>297</v>
      </c>
      <c r="M58" s="416">
        <v>42</v>
      </c>
      <c r="N58" s="416">
        <v>136</v>
      </c>
      <c r="O58" s="416">
        <f t="shared" si="1"/>
        <v>475</v>
      </c>
    </row>
    <row r="59" spans="2:15" ht="14.25">
      <c r="B59" s="172" t="s">
        <v>371</v>
      </c>
      <c r="C59" s="172"/>
      <c r="D59" s="172"/>
      <c r="E59" s="142"/>
      <c r="F59" s="142"/>
      <c r="G59" s="142"/>
      <c r="H59" s="142"/>
      <c r="I59" s="142"/>
      <c r="J59" s="142"/>
      <c r="K59" s="142"/>
      <c r="L59" s="416">
        <v>-480</v>
      </c>
      <c r="M59" s="416">
        <v>-85</v>
      </c>
      <c r="N59" s="416">
        <v>-75</v>
      </c>
      <c r="O59" s="416">
        <f t="shared" si="1"/>
        <v>-640</v>
      </c>
    </row>
    <row r="60" spans="2:15" ht="14.25">
      <c r="B60" s="411" t="s">
        <v>372</v>
      </c>
      <c r="C60" s="411"/>
      <c r="D60" s="411"/>
      <c r="E60" s="412"/>
      <c r="F60" s="412"/>
      <c r="G60" s="412"/>
      <c r="H60" s="412"/>
      <c r="I60" s="412"/>
      <c r="J60" s="412"/>
      <c r="K60" s="412"/>
      <c r="L60" s="418">
        <v>0</v>
      </c>
      <c r="M60" s="418">
        <v>79</v>
      </c>
      <c r="N60" s="418">
        <v>431</v>
      </c>
      <c r="O60" s="418">
        <f t="shared" si="1"/>
        <v>510</v>
      </c>
    </row>
    <row r="61" spans="2:14" ht="14.25">
      <c r="B61" s="419"/>
      <c r="C61" s="419"/>
      <c r="D61" s="419"/>
      <c r="E61" s="420"/>
      <c r="F61" s="420"/>
      <c r="G61" s="420"/>
      <c r="H61" s="420"/>
      <c r="I61" s="420"/>
      <c r="J61" s="420"/>
      <c r="K61" s="420"/>
      <c r="L61" s="421"/>
      <c r="M61" s="421"/>
      <c r="N61" s="404"/>
    </row>
    <row r="62" spans="2:14" s="293" customFormat="1" ht="14.25">
      <c r="B62" s="419"/>
      <c r="C62" s="419"/>
      <c r="D62" s="419"/>
      <c r="E62" s="420"/>
      <c r="F62" s="420"/>
      <c r="G62" s="420"/>
      <c r="H62" s="420"/>
      <c r="I62" s="421"/>
      <c r="J62" s="421"/>
      <c r="K62" s="421"/>
      <c r="L62" s="421"/>
      <c r="M62" s="422"/>
      <c r="N62" s="422"/>
    </row>
    <row r="63" spans="2:14" ht="14.25">
      <c r="B63" s="423" t="s">
        <v>160</v>
      </c>
      <c r="C63" s="419"/>
      <c r="D63" s="419"/>
      <c r="E63" s="420"/>
      <c r="F63" s="420"/>
      <c r="G63" s="420"/>
      <c r="H63" s="420"/>
      <c r="I63" s="421"/>
      <c r="J63" s="421"/>
      <c r="K63" s="421"/>
      <c r="L63" s="421"/>
      <c r="M63" s="404"/>
      <c r="N63" s="404"/>
    </row>
    <row r="64" spans="2:14" ht="14.25">
      <c r="B64" s="164"/>
      <c r="C64" s="166"/>
      <c r="D64" s="419"/>
      <c r="E64" s="420"/>
      <c r="F64" s="420"/>
      <c r="G64" s="420"/>
      <c r="H64" s="420"/>
      <c r="I64" s="421"/>
      <c r="J64" s="421"/>
      <c r="K64" s="421"/>
      <c r="L64" s="421"/>
      <c r="M64" s="404"/>
      <c r="N64" s="404"/>
    </row>
    <row r="65" spans="2:14" ht="14.25">
      <c r="B65" s="164"/>
      <c r="C65" s="166"/>
      <c r="D65" s="419"/>
      <c r="E65" s="420"/>
      <c r="F65" s="420"/>
      <c r="G65" s="420"/>
      <c r="H65" s="424"/>
      <c r="I65" s="1609"/>
      <c r="J65" s="1609"/>
      <c r="K65" s="1609"/>
      <c r="L65" s="1609"/>
      <c r="M65" s="404"/>
      <c r="N65" s="404"/>
    </row>
    <row r="66" spans="2:14" ht="14.25">
      <c r="B66" s="425" t="s">
        <v>374</v>
      </c>
      <c r="C66" s="425" t="s">
        <v>563</v>
      </c>
      <c r="D66" s="419"/>
      <c r="E66" s="420"/>
      <c r="F66" s="420"/>
      <c r="G66" s="420"/>
      <c r="H66" s="420"/>
      <c r="I66" s="426"/>
      <c r="J66" s="426"/>
      <c r="K66" s="426"/>
      <c r="L66" s="426"/>
      <c r="M66" s="404"/>
      <c r="N66" s="404"/>
    </row>
    <row r="67" spans="1:15" ht="14.25">
      <c r="A67" s="425"/>
      <c r="B67" s="425"/>
      <c r="C67" s="166"/>
      <c r="D67" s="210"/>
      <c r="E67" s="738"/>
      <c r="F67" s="739"/>
      <c r="G67" s="738" t="s">
        <v>388</v>
      </c>
      <c r="H67" s="740"/>
      <c r="I67" s="178"/>
      <c r="K67" s="741"/>
      <c r="L67" s="412"/>
      <c r="M67" s="741" t="s">
        <v>389</v>
      </c>
      <c r="N67" s="169"/>
      <c r="O67" s="171"/>
    </row>
    <row r="68" spans="2:15" ht="14.25">
      <c r="B68" s="164"/>
      <c r="C68" s="166"/>
      <c r="E68" s="427" t="s">
        <v>390</v>
      </c>
      <c r="F68" s="742"/>
      <c r="G68" s="742"/>
      <c r="H68" s="743"/>
      <c r="I68" s="744"/>
      <c r="K68" s="745" t="s">
        <v>390</v>
      </c>
      <c r="L68" s="142"/>
      <c r="M68" s="142"/>
      <c r="N68" s="166"/>
      <c r="O68" s="124"/>
    </row>
    <row r="69" spans="2:15" ht="14.25">
      <c r="B69" s="166"/>
      <c r="C69" s="166"/>
      <c r="E69" s="261" t="s">
        <v>391</v>
      </c>
      <c r="F69" s="1606" t="s">
        <v>392</v>
      </c>
      <c r="G69" s="1606"/>
      <c r="H69" s="1606" t="s">
        <v>373</v>
      </c>
      <c r="I69" s="1606"/>
      <c r="J69" s="211"/>
      <c r="K69" s="143" t="s">
        <v>391</v>
      </c>
      <c r="L69" s="1605" t="s">
        <v>392</v>
      </c>
      <c r="M69" s="1605"/>
      <c r="N69" s="1605" t="s">
        <v>373</v>
      </c>
      <c r="O69" s="1605"/>
    </row>
    <row r="70" spans="2:15" ht="14.25">
      <c r="B70" s="166"/>
      <c r="C70" s="166"/>
      <c r="E70" s="261" t="s">
        <v>393</v>
      </c>
      <c r="F70" s="170" t="s">
        <v>375</v>
      </c>
      <c r="G70" s="261" t="s">
        <v>376</v>
      </c>
      <c r="H70" s="170" t="s">
        <v>375</v>
      </c>
      <c r="I70" s="261" t="s">
        <v>376</v>
      </c>
      <c r="J70" s="211"/>
      <c r="K70" s="143" t="s">
        <v>393</v>
      </c>
      <c r="L70" s="138" t="s">
        <v>375</v>
      </c>
      <c r="M70" s="143" t="s">
        <v>376</v>
      </c>
      <c r="N70" s="138" t="s">
        <v>375</v>
      </c>
      <c r="O70" s="143" t="s">
        <v>376</v>
      </c>
    </row>
    <row r="71" spans="2:15" ht="14.25">
      <c r="B71" s="169"/>
      <c r="C71" s="169"/>
      <c r="D71" s="210"/>
      <c r="E71" s="1522" t="s">
        <v>904</v>
      </c>
      <c r="F71" s="1522" t="s">
        <v>904</v>
      </c>
      <c r="G71" s="1522" t="s">
        <v>904</v>
      </c>
      <c r="H71" s="1522" t="s">
        <v>183</v>
      </c>
      <c r="I71" s="1522" t="s">
        <v>183</v>
      </c>
      <c r="J71" s="211"/>
      <c r="K71" s="1523" t="s">
        <v>904</v>
      </c>
      <c r="L71" s="1523" t="s">
        <v>904</v>
      </c>
      <c r="M71" s="1523" t="s">
        <v>904</v>
      </c>
      <c r="N71" s="1523" t="s">
        <v>183</v>
      </c>
      <c r="O71" s="1523" t="s">
        <v>183</v>
      </c>
    </row>
    <row r="72" spans="2:15" ht="6" customHeight="1">
      <c r="B72" s="425"/>
      <c r="C72" s="166"/>
      <c r="E72" s="732"/>
      <c r="F72" s="732"/>
      <c r="G72" s="731"/>
      <c r="H72" s="731"/>
      <c r="I72" s="731"/>
      <c r="K72" s="733"/>
      <c r="L72" s="733"/>
      <c r="M72" s="111"/>
      <c r="N72" s="111"/>
      <c r="O72" s="111"/>
    </row>
    <row r="73" spans="2:15" ht="14.25">
      <c r="B73" s="164" t="s">
        <v>377</v>
      </c>
      <c r="C73" s="166"/>
      <c r="E73" s="732">
        <v>1782</v>
      </c>
      <c r="F73" s="732">
        <v>-47</v>
      </c>
      <c r="G73" s="732">
        <v>44</v>
      </c>
      <c r="H73" s="734">
        <f aca="true" t="shared" si="2" ref="H73:H78">F73/E73</f>
        <v>-0.026374859708193043</v>
      </c>
      <c r="I73" s="734">
        <f aca="true" t="shared" si="3" ref="I73:I78">G73/E73</f>
        <v>0.024691358024691357</v>
      </c>
      <c r="K73" s="845">
        <v>1844</v>
      </c>
      <c r="L73" s="845">
        <v>-57</v>
      </c>
      <c r="M73" s="845">
        <v>49</v>
      </c>
      <c r="N73" s="735">
        <f aca="true" t="shared" si="4" ref="N73:N78">L73/K73</f>
        <v>-0.03091106290672451</v>
      </c>
      <c r="O73" s="735">
        <f>M73/K73</f>
        <v>0.026572668112798264</v>
      </c>
    </row>
    <row r="74" spans="2:15" ht="14.25">
      <c r="B74" s="164" t="s">
        <v>378</v>
      </c>
      <c r="C74" s="166"/>
      <c r="E74" s="732">
        <v>-276</v>
      </c>
      <c r="F74" s="732">
        <v>99</v>
      </c>
      <c r="G74" s="732">
        <v>-167</v>
      </c>
      <c r="H74" s="734">
        <f>-F74/E74</f>
        <v>0.358695652173913</v>
      </c>
      <c r="I74" s="734">
        <f>-G74/E74</f>
        <v>-0.605072463768116</v>
      </c>
      <c r="K74" s="845">
        <v>-311</v>
      </c>
      <c r="L74" s="845">
        <v>106</v>
      </c>
      <c r="M74" s="845">
        <v>-174</v>
      </c>
      <c r="N74" s="735">
        <f>-L74/K74</f>
        <v>0.3408360128617363</v>
      </c>
      <c r="O74" s="735">
        <f>-M74/K74</f>
        <v>-0.5594855305466238</v>
      </c>
    </row>
    <row r="75" spans="2:15" ht="14.25">
      <c r="B75" s="164" t="s">
        <v>519</v>
      </c>
      <c r="C75" s="166"/>
      <c r="E75" s="732">
        <v>173</v>
      </c>
      <c r="F75" s="732">
        <v>-3</v>
      </c>
      <c r="G75" s="732">
        <v>3</v>
      </c>
      <c r="H75" s="734">
        <f t="shared" si="2"/>
        <v>-0.017341040462427744</v>
      </c>
      <c r="I75" s="734">
        <f t="shared" si="3"/>
        <v>0.017341040462427744</v>
      </c>
      <c r="K75" s="845">
        <v>136</v>
      </c>
      <c r="L75" s="845">
        <v>-3</v>
      </c>
      <c r="M75" s="845">
        <v>3</v>
      </c>
      <c r="N75" s="735">
        <f t="shared" si="4"/>
        <v>-0.022058823529411766</v>
      </c>
      <c r="O75" s="735">
        <f>M75/K75</f>
        <v>0.022058823529411766</v>
      </c>
    </row>
    <row r="76" spans="2:15" ht="14.25">
      <c r="B76" s="164" t="s">
        <v>525</v>
      </c>
      <c r="C76" s="166"/>
      <c r="E76" s="732">
        <v>141</v>
      </c>
      <c r="F76" s="732">
        <v>2</v>
      </c>
      <c r="G76" s="732">
        <v>-2</v>
      </c>
      <c r="H76" s="734">
        <f t="shared" si="2"/>
        <v>0.014184397163120567</v>
      </c>
      <c r="I76" s="734">
        <f t="shared" si="3"/>
        <v>-0.014184397163120567</v>
      </c>
      <c r="K76" s="845">
        <v>127</v>
      </c>
      <c r="L76" s="845">
        <v>3</v>
      </c>
      <c r="M76" s="845">
        <v>-2</v>
      </c>
      <c r="N76" s="735">
        <f t="shared" si="4"/>
        <v>0.023622047244094488</v>
      </c>
      <c r="O76" s="735">
        <f>M76/K76</f>
        <v>-0.015748031496062992</v>
      </c>
    </row>
    <row r="77" spans="2:15" ht="14.25">
      <c r="B77" s="164" t="s">
        <v>498</v>
      </c>
      <c r="C77" s="166"/>
      <c r="E77" s="732">
        <v>249</v>
      </c>
      <c r="F77" s="732">
        <v>2</v>
      </c>
      <c r="G77" s="732">
        <v>-10</v>
      </c>
      <c r="H77" s="734">
        <f t="shared" si="2"/>
        <v>0.008032128514056224</v>
      </c>
      <c r="I77" s="734">
        <f t="shared" si="3"/>
        <v>-0.040160642570281124</v>
      </c>
      <c r="K77" s="845">
        <v>192</v>
      </c>
      <c r="L77" s="845">
        <v>0</v>
      </c>
      <c r="M77" s="845">
        <v>-2</v>
      </c>
      <c r="N77" s="735">
        <f t="shared" si="4"/>
        <v>0</v>
      </c>
      <c r="O77" s="735">
        <f>M77/K77</f>
        <v>-0.010416666666666666</v>
      </c>
    </row>
    <row r="78" spans="2:15" ht="14.25">
      <c r="B78" s="428"/>
      <c r="C78" s="429"/>
      <c r="D78" s="357"/>
      <c r="E78" s="736">
        <f>SUM(E73:E77)</f>
        <v>2069</v>
      </c>
      <c r="F78" s="736">
        <f>SUM(F73:F77)</f>
        <v>53</v>
      </c>
      <c r="G78" s="736">
        <f>SUM(G73:G77)</f>
        <v>-132</v>
      </c>
      <c r="H78" s="748">
        <f t="shared" si="2"/>
        <v>0.025616239729337846</v>
      </c>
      <c r="I78" s="748">
        <f t="shared" si="3"/>
        <v>-0.06379893668438859</v>
      </c>
      <c r="K78" s="737">
        <f>SUM(K73:K77)</f>
        <v>1988</v>
      </c>
      <c r="L78" s="737">
        <f>SUM(L73:L77)</f>
        <v>49</v>
      </c>
      <c r="M78" s="737">
        <f>SUM(M73:M77)</f>
        <v>-126</v>
      </c>
      <c r="N78" s="749">
        <f t="shared" si="4"/>
        <v>0.02464788732394366</v>
      </c>
      <c r="O78" s="749">
        <f>M78/K78</f>
        <v>-0.06338028169014084</v>
      </c>
    </row>
    <row r="79" spans="2:14" ht="14.25">
      <c r="B79" s="431"/>
      <c r="C79" s="419"/>
      <c r="D79" s="419"/>
      <c r="E79" s="420"/>
      <c r="F79" s="420"/>
      <c r="G79" s="420"/>
      <c r="H79" s="421"/>
      <c r="I79" s="421"/>
      <c r="J79" s="421"/>
      <c r="K79" s="430"/>
      <c r="L79" s="430"/>
      <c r="M79" s="404"/>
      <c r="N79" s="404"/>
    </row>
    <row r="80" spans="2:14" ht="14.25">
      <c r="B80" s="431"/>
      <c r="C80" s="419"/>
      <c r="D80" s="419"/>
      <c r="E80" s="420"/>
      <c r="F80" s="420"/>
      <c r="G80" s="420"/>
      <c r="H80" s="421"/>
      <c r="I80" s="421"/>
      <c r="J80" s="421"/>
      <c r="K80" s="430"/>
      <c r="L80" s="430"/>
      <c r="M80" s="404"/>
      <c r="N80" s="404"/>
    </row>
    <row r="81" spans="2:14" ht="28.5" customHeight="1">
      <c r="B81" s="432" t="s">
        <v>379</v>
      </c>
      <c r="C81" s="1604" t="s">
        <v>380</v>
      </c>
      <c r="D81" s="1540"/>
      <c r="E81" s="1540"/>
      <c r="F81" s="1540"/>
      <c r="G81" s="1540"/>
      <c r="H81" s="1540"/>
      <c r="I81" s="1540"/>
      <c r="J81" s="1540"/>
      <c r="K81" s="1540"/>
      <c r="L81" s="1540"/>
      <c r="M81" s="1540"/>
      <c r="N81" s="404"/>
    </row>
    <row r="82" spans="1:14" ht="28.5" customHeight="1">
      <c r="A82" s="432"/>
      <c r="B82" s="720"/>
      <c r="C82" s="721"/>
      <c r="D82" s="721"/>
      <c r="E82" s="754"/>
      <c r="G82" s="761" t="s">
        <v>388</v>
      </c>
      <c r="H82" s="761"/>
      <c r="I82" s="761"/>
      <c r="J82" s="181"/>
      <c r="K82" s="762" t="s">
        <v>389</v>
      </c>
      <c r="L82" s="762"/>
      <c r="M82" s="759"/>
      <c r="N82" s="756"/>
    </row>
    <row r="83" spans="1:14" ht="52.5" customHeight="1">
      <c r="A83" s="432"/>
      <c r="B83" s="720"/>
      <c r="C83" s="721"/>
      <c r="D83" s="721"/>
      <c r="E83" s="758"/>
      <c r="G83" s="750" t="s">
        <v>207</v>
      </c>
      <c r="H83" s="746" t="s">
        <v>395</v>
      </c>
      <c r="I83" s="752" t="s">
        <v>394</v>
      </c>
      <c r="K83" s="438" t="s">
        <v>396</v>
      </c>
      <c r="L83" s="747" t="s">
        <v>397</v>
      </c>
      <c r="M83" s="747" t="s">
        <v>398</v>
      </c>
      <c r="N83" s="757"/>
    </row>
    <row r="84" spans="2:14" ht="6" customHeight="1">
      <c r="B84" s="431"/>
      <c r="C84" s="419"/>
      <c r="D84" s="419"/>
      <c r="E84" s="751"/>
      <c r="F84" s="751"/>
      <c r="G84" s="751"/>
      <c r="H84" s="746"/>
      <c r="I84" s="753"/>
      <c r="K84" s="755"/>
      <c r="L84" s="747"/>
      <c r="M84" s="747"/>
      <c r="N84" s="757"/>
    </row>
    <row r="85" spans="2:14" ht="14.25">
      <c r="B85" s="434"/>
      <c r="C85" s="435"/>
      <c r="D85" s="435"/>
      <c r="E85" s="436"/>
      <c r="F85" s="436"/>
      <c r="G85" s="436"/>
      <c r="H85" s="437"/>
      <c r="K85" s="438"/>
      <c r="L85" s="439"/>
      <c r="M85" s="439"/>
      <c r="N85" s="433"/>
    </row>
    <row r="86" spans="2:14" ht="14.25">
      <c r="B86" s="431" t="s">
        <v>513</v>
      </c>
      <c r="C86" s="419"/>
      <c r="D86" s="419"/>
      <c r="E86" s="420"/>
      <c r="F86" s="420"/>
      <c r="G86" s="742">
        <v>-276</v>
      </c>
      <c r="H86" s="742">
        <v>96</v>
      </c>
      <c r="I86" s="742">
        <v>-106</v>
      </c>
      <c r="K86" s="440">
        <v>-311</v>
      </c>
      <c r="L86" s="441">
        <v>104</v>
      </c>
      <c r="M86" s="441">
        <v>-108</v>
      </c>
      <c r="N86" s="441"/>
    </row>
    <row r="87" spans="2:14" ht="14.25">
      <c r="B87" s="168"/>
      <c r="C87" s="411"/>
      <c r="D87" s="411"/>
      <c r="E87" s="412"/>
      <c r="F87" s="412"/>
      <c r="G87" s="412"/>
      <c r="H87" s="418"/>
      <c r="I87" s="418"/>
      <c r="J87" s="421"/>
      <c r="K87" s="442"/>
      <c r="L87" s="442"/>
      <c r="M87" s="760"/>
      <c r="N87" s="247"/>
    </row>
    <row r="88" spans="2:14" ht="14.25">
      <c r="B88" s="419"/>
      <c r="C88" s="419"/>
      <c r="D88" s="419"/>
      <c r="E88" s="420"/>
      <c r="F88" s="420"/>
      <c r="G88" s="420"/>
      <c r="H88" s="420"/>
      <c r="I88" s="421"/>
      <c r="J88" s="421"/>
      <c r="K88" s="421"/>
      <c r="L88" s="421"/>
      <c r="M88" s="404"/>
      <c r="N88" s="404"/>
    </row>
    <row r="89" spans="2:14" ht="14.25">
      <c r="B89" s="164"/>
      <c r="C89" s="164"/>
      <c r="D89" s="119"/>
      <c r="E89" s="119"/>
      <c r="F89" s="119"/>
      <c r="G89" s="119"/>
      <c r="H89" s="119"/>
      <c r="I89" s="119"/>
      <c r="J89" s="119"/>
      <c r="K89" s="124"/>
      <c r="L89" s="124"/>
      <c r="M89" s="404"/>
      <c r="N89" s="404"/>
    </row>
    <row r="90" spans="2:14" ht="14.25">
      <c r="B90" s="172"/>
      <c r="C90" s="172"/>
      <c r="D90" s="142"/>
      <c r="E90" s="142"/>
      <c r="F90" s="142"/>
      <c r="G90" s="416"/>
      <c r="H90" s="416"/>
      <c r="I90" s="166"/>
      <c r="J90" s="166"/>
      <c r="K90" s="166"/>
      <c r="L90" s="166"/>
      <c r="M90" s="404"/>
      <c r="N90" s="404"/>
    </row>
    <row r="92" ht="8.25" customHeight="1"/>
    <row r="93" ht="30" customHeight="1"/>
    <row r="94" ht="9" customHeight="1"/>
    <row r="95" ht="16.5" customHeight="1"/>
    <row r="96" ht="15.75" customHeight="1"/>
    <row r="97" ht="15.75" customHeight="1"/>
    <row r="98" ht="16.5" customHeight="1"/>
    <row r="121" spans="2:14" ht="14.25">
      <c r="B121" s="406"/>
      <c r="C121" s="406"/>
      <c r="D121" s="406"/>
      <c r="E121" s="406"/>
      <c r="F121" s="406"/>
      <c r="G121" s="406"/>
      <c r="H121" s="406"/>
      <c r="I121" s="406"/>
      <c r="J121" s="406"/>
      <c r="K121" s="166"/>
      <c r="L121" s="166"/>
      <c r="M121" s="404"/>
      <c r="N121" s="404"/>
    </row>
    <row r="122" spans="2:14" ht="14.25">
      <c r="B122" s="406"/>
      <c r="C122" s="406"/>
      <c r="D122" s="406"/>
      <c r="E122" s="406"/>
      <c r="F122" s="406"/>
      <c r="G122" s="406"/>
      <c r="H122" s="406"/>
      <c r="I122" s="406"/>
      <c r="J122" s="406"/>
      <c r="K122" s="166"/>
      <c r="L122" s="166"/>
      <c r="M122" s="404"/>
      <c r="N122" s="404"/>
    </row>
  </sheetData>
  <mergeCells count="14">
    <mergeCell ref="K1:M1"/>
    <mergeCell ref="B15:H15"/>
    <mergeCell ref="B11:N11"/>
    <mergeCell ref="B14:O14"/>
    <mergeCell ref="B19:M19"/>
    <mergeCell ref="B22:C22"/>
    <mergeCell ref="I65:J65"/>
    <mergeCell ref="K65:L65"/>
    <mergeCell ref="C81:M81"/>
    <mergeCell ref="N69:O69"/>
    <mergeCell ref="H69:I69"/>
    <mergeCell ref="B43:C43"/>
    <mergeCell ref="F69:G69"/>
    <mergeCell ref="L69:M69"/>
  </mergeCells>
  <printOptions horizontalCentered="1"/>
  <pageMargins left="0.5" right="0.5" top="0.75" bottom="0.5" header="0.75" footer="0.5"/>
  <pageSetup fitToHeight="1" fitToWidth="1" horizontalDpi="600" verticalDpi="600" orientation="portrait" paperSize="9" scale="54" r:id="rId1"/>
</worksheet>
</file>

<file path=xl/worksheets/sheet15.xml><?xml version="1.0" encoding="utf-8"?>
<worksheet xmlns="http://schemas.openxmlformats.org/spreadsheetml/2006/main" xmlns:r="http://schemas.openxmlformats.org/officeDocument/2006/relationships">
  <sheetPr>
    <pageSetUpPr fitToPage="1"/>
  </sheetPr>
  <dimension ref="A1:I29"/>
  <sheetViews>
    <sheetView showGridLines="0" zoomScale="75" zoomScaleNormal="75" zoomScaleSheetLayoutView="75" workbookViewId="0" topLeftCell="A1">
      <selection activeCell="C73" sqref="C73"/>
    </sheetView>
  </sheetViews>
  <sheetFormatPr defaultColWidth="9.00390625" defaultRowHeight="14.25"/>
  <cols>
    <col min="2" max="2" width="79.625" style="0" customWidth="1"/>
    <col min="3" max="3" width="10.875" style="0" customWidth="1"/>
    <col min="4" max="4" width="10.00390625" style="0" customWidth="1"/>
    <col min="5" max="5" width="12.50390625" style="0" customWidth="1"/>
    <col min="6" max="6" width="11.75390625" style="0" customWidth="1"/>
    <col min="7" max="7" width="11.25390625" style="0" customWidth="1"/>
    <col min="8" max="8" width="10.50390625" style="0" customWidth="1"/>
    <col min="9" max="9" width="10.625" style="0" customWidth="1"/>
  </cols>
  <sheetData>
    <row r="1" spans="1:9" ht="14.25">
      <c r="A1" s="443" t="s">
        <v>831</v>
      </c>
      <c r="B1" s="2"/>
      <c r="C1" s="5"/>
      <c r="D1" s="5"/>
      <c r="E1" s="5"/>
      <c r="F1" s="5"/>
      <c r="G1" s="5"/>
      <c r="H1" s="1614" t="s">
        <v>382</v>
      </c>
      <c r="I1" s="1595"/>
    </row>
    <row r="2" spans="1:9" ht="14.25">
      <c r="A2" s="5"/>
      <c r="B2" s="5"/>
      <c r="C2" s="5"/>
      <c r="D2" s="5"/>
      <c r="E2" s="5"/>
      <c r="F2" s="5"/>
      <c r="G2" s="5"/>
      <c r="H2" s="5"/>
      <c r="I2" s="5"/>
    </row>
    <row r="3" spans="1:9" ht="15.75">
      <c r="A3" s="444" t="s">
        <v>833</v>
      </c>
      <c r="B3" s="5"/>
      <c r="C3" s="5"/>
      <c r="D3" s="5"/>
      <c r="E3" s="5"/>
      <c r="F3" s="5"/>
      <c r="G3" s="5"/>
      <c r="H3" s="5"/>
      <c r="I3" s="5"/>
    </row>
    <row r="4" spans="1:9" ht="15.75">
      <c r="A4" s="445"/>
      <c r="B4" s="5"/>
      <c r="C4" s="5"/>
      <c r="D4" s="5"/>
      <c r="E4" s="5"/>
      <c r="F4" s="5"/>
      <c r="G4" s="5"/>
      <c r="H4" s="5"/>
      <c r="I4" s="5"/>
    </row>
    <row r="5" spans="1:9" ht="15.75">
      <c r="A5" s="446" t="s">
        <v>853</v>
      </c>
      <c r="B5" s="5"/>
      <c r="C5" s="5"/>
      <c r="D5" s="5"/>
      <c r="E5" s="5"/>
      <c r="F5" s="5"/>
      <c r="G5" s="5"/>
      <c r="H5" s="5"/>
      <c r="I5" s="5"/>
    </row>
    <row r="6" spans="1:9" ht="15.75">
      <c r="A6" s="444"/>
      <c r="B6" s="5"/>
      <c r="C6" s="5"/>
      <c r="D6" s="1"/>
      <c r="E6" s="1"/>
      <c r="F6" s="1"/>
      <c r="G6" s="1"/>
      <c r="H6" s="1"/>
      <c r="I6" s="1"/>
    </row>
    <row r="7" spans="1:9" ht="15.75">
      <c r="A7" s="447" t="s">
        <v>383</v>
      </c>
      <c r="B7" s="5"/>
      <c r="C7" s="5"/>
      <c r="D7" s="208"/>
      <c r="E7" s="208"/>
      <c r="F7" s="208"/>
      <c r="G7" s="208"/>
      <c r="H7" s="5"/>
      <c r="I7" s="208"/>
    </row>
    <row r="8" spans="1:9" ht="15.75">
      <c r="A8" s="448"/>
      <c r="B8" s="5"/>
      <c r="C8" s="5"/>
      <c r="D8" s="1615"/>
      <c r="E8" s="1615"/>
      <c r="F8" s="1615"/>
      <c r="G8" s="1615"/>
      <c r="H8" s="1615"/>
      <c r="I8" s="1615"/>
    </row>
    <row r="9" spans="1:9" ht="14.25">
      <c r="A9" s="5"/>
      <c r="B9" s="5"/>
      <c r="C9" s="181"/>
      <c r="D9" s="208"/>
      <c r="E9" s="33"/>
      <c r="F9" s="208"/>
      <c r="G9" s="208"/>
      <c r="H9" s="208"/>
      <c r="I9" s="208"/>
    </row>
    <row r="10" spans="1:9" ht="51">
      <c r="A10" s="5"/>
      <c r="B10" s="5"/>
      <c r="C10" s="32" t="s">
        <v>897</v>
      </c>
      <c r="D10" s="208" t="s">
        <v>898</v>
      </c>
      <c r="E10" s="33" t="s">
        <v>384</v>
      </c>
      <c r="F10" s="208" t="s">
        <v>900</v>
      </c>
      <c r="G10" s="32" t="s">
        <v>301</v>
      </c>
      <c r="H10" s="32" t="s">
        <v>902</v>
      </c>
      <c r="I10" s="32" t="s">
        <v>837</v>
      </c>
    </row>
    <row r="11" spans="1:9" ht="14.25">
      <c r="A11" s="234" t="s">
        <v>385</v>
      </c>
      <c r="B11" s="35"/>
      <c r="C11" s="1005"/>
      <c r="D11" s="36" t="s">
        <v>904</v>
      </c>
      <c r="E11" s="36" t="s">
        <v>904</v>
      </c>
      <c r="F11" s="36" t="s">
        <v>904</v>
      </c>
      <c r="G11" s="36" t="s">
        <v>904</v>
      </c>
      <c r="H11" s="36" t="s">
        <v>904</v>
      </c>
      <c r="I11" s="36" t="s">
        <v>905</v>
      </c>
    </row>
    <row r="12" spans="1:9" ht="14.25">
      <c r="A12" s="5"/>
      <c r="B12" s="5"/>
      <c r="C12" s="5"/>
      <c r="D12" s="5"/>
      <c r="E12" s="5"/>
      <c r="F12" s="5"/>
      <c r="G12" s="5"/>
      <c r="H12" s="5"/>
      <c r="I12" s="5"/>
    </row>
    <row r="13" spans="1:9" ht="7.5" customHeight="1">
      <c r="A13" s="5"/>
      <c r="B13" s="5"/>
      <c r="C13" s="5"/>
      <c r="D13" s="449"/>
      <c r="E13" s="449"/>
      <c r="F13" s="449"/>
      <c r="G13" s="449"/>
      <c r="H13" s="449"/>
      <c r="I13" s="449"/>
    </row>
    <row r="14" spans="1:9" ht="19.5" customHeight="1">
      <c r="A14" s="1576" t="s">
        <v>386</v>
      </c>
      <c r="B14" s="1577"/>
      <c r="C14" s="776"/>
      <c r="D14" s="450">
        <v>453</v>
      </c>
      <c r="E14" s="450">
        <v>-151</v>
      </c>
      <c r="F14" s="450">
        <f>SUM(D14:E14)</f>
        <v>302</v>
      </c>
      <c r="G14" s="450">
        <v>3</v>
      </c>
      <c r="H14" s="450">
        <f>SUM(F14:G14)</f>
        <v>305</v>
      </c>
      <c r="I14" s="451">
        <v>12.69</v>
      </c>
    </row>
    <row r="15" spans="1:9" ht="8.25" customHeight="1">
      <c r="A15" s="5"/>
      <c r="B15" s="17"/>
      <c r="C15" s="776"/>
      <c r="D15" s="450"/>
      <c r="E15" s="452"/>
      <c r="F15" s="450"/>
      <c r="G15" s="450"/>
      <c r="H15" s="450"/>
      <c r="I15" s="453"/>
    </row>
    <row r="16" spans="1:9" ht="21" customHeight="1">
      <c r="A16" s="17" t="s">
        <v>908</v>
      </c>
      <c r="B16" s="5"/>
      <c r="C16" s="450">
        <v>15</v>
      </c>
      <c r="D16" s="450">
        <v>39</v>
      </c>
      <c r="E16" s="452">
        <v>-31</v>
      </c>
      <c r="F16" s="450">
        <f>SUM(D16:E16)</f>
        <v>8</v>
      </c>
      <c r="G16" s="450">
        <v>-4</v>
      </c>
      <c r="H16" s="450">
        <f>SUM(F16:G16)</f>
        <v>4</v>
      </c>
      <c r="I16" s="451">
        <v>0.17</v>
      </c>
    </row>
    <row r="17" spans="1:9" ht="9" customHeight="1">
      <c r="A17" s="17"/>
      <c r="B17" s="5"/>
      <c r="C17" s="776"/>
      <c r="D17" s="450"/>
      <c r="E17" s="452"/>
      <c r="F17" s="450"/>
      <c r="G17" s="450"/>
      <c r="H17" s="450"/>
      <c r="I17" s="451"/>
    </row>
    <row r="18" spans="1:9" ht="26.25" customHeight="1">
      <c r="A18" s="1527" t="s">
        <v>274</v>
      </c>
      <c r="B18" s="1540"/>
      <c r="C18" s="450">
        <v>18</v>
      </c>
      <c r="D18" s="450">
        <v>200</v>
      </c>
      <c r="E18" s="452">
        <v>-60</v>
      </c>
      <c r="F18" s="450">
        <f>SUM(D18:E18)</f>
        <v>140</v>
      </c>
      <c r="G18" s="454" t="s">
        <v>164</v>
      </c>
      <c r="H18" s="450">
        <f>SUM(F18:G18)</f>
        <v>140</v>
      </c>
      <c r="I18" s="451">
        <v>5.83</v>
      </c>
    </row>
    <row r="19" spans="1:9" ht="14.25">
      <c r="A19" s="455"/>
      <c r="B19" s="5"/>
      <c r="C19" s="1"/>
      <c r="D19" s="450"/>
      <c r="E19" s="452"/>
      <c r="F19" s="450"/>
      <c r="G19" s="454"/>
      <c r="H19" s="450"/>
      <c r="I19" s="453"/>
    </row>
    <row r="20" spans="1:9" ht="13.5" customHeight="1">
      <c r="A20" s="456"/>
      <c r="B20" s="59"/>
      <c r="C20" s="1039"/>
      <c r="D20" s="457"/>
      <c r="E20" s="458"/>
      <c r="F20" s="457"/>
      <c r="G20" s="459"/>
      <c r="H20" s="457"/>
      <c r="I20" s="460"/>
    </row>
    <row r="21" spans="1:9" ht="14.25">
      <c r="A21" s="342" t="s">
        <v>401</v>
      </c>
      <c r="B21" s="55"/>
      <c r="C21" s="232"/>
      <c r="D21" s="461">
        <f aca="true" t="shared" si="0" ref="D21:I21">SUM(D14:D18)</f>
        <v>692</v>
      </c>
      <c r="E21" s="461">
        <f t="shared" si="0"/>
        <v>-242</v>
      </c>
      <c r="F21" s="461">
        <f t="shared" si="0"/>
        <v>450</v>
      </c>
      <c r="G21" s="461">
        <f t="shared" si="0"/>
        <v>-1</v>
      </c>
      <c r="H21" s="461">
        <f t="shared" si="0"/>
        <v>449</v>
      </c>
      <c r="I21" s="451">
        <f t="shared" si="0"/>
        <v>18.689999999999998</v>
      </c>
    </row>
    <row r="22" spans="1:9" ht="8.25" customHeight="1">
      <c r="A22" s="35"/>
      <c r="B22" s="35"/>
      <c r="C22" s="35"/>
      <c r="D22" s="462"/>
      <c r="E22" s="462"/>
      <c r="F22" s="462"/>
      <c r="G22" s="462"/>
      <c r="H22" s="462"/>
      <c r="I22" s="463"/>
    </row>
    <row r="23" spans="1:9" ht="24" customHeight="1">
      <c r="A23" s="5"/>
      <c r="B23" s="5"/>
      <c r="C23" s="5"/>
      <c r="D23" s="5"/>
      <c r="E23" s="5"/>
      <c r="F23" s="5"/>
      <c r="G23" s="5"/>
      <c r="H23" s="5"/>
      <c r="I23" s="5"/>
    </row>
    <row r="24" spans="1:9" ht="34.5" customHeight="1">
      <c r="A24" s="455" t="s">
        <v>455</v>
      </c>
      <c r="B24" s="5"/>
      <c r="C24" s="5"/>
      <c r="D24" s="5"/>
      <c r="E24" s="5"/>
      <c r="F24" s="5"/>
      <c r="G24" s="5"/>
      <c r="H24" s="5"/>
      <c r="I24" s="464"/>
    </row>
    <row r="25" spans="1:9" ht="8.25" customHeight="1">
      <c r="A25" s="5"/>
      <c r="B25" s="5"/>
      <c r="C25" s="5"/>
      <c r="D25" s="5"/>
      <c r="E25" s="5"/>
      <c r="F25" s="5"/>
      <c r="G25" s="5"/>
      <c r="H25" s="5"/>
      <c r="I25" s="464"/>
    </row>
    <row r="26" spans="1:9" ht="30.75" customHeight="1">
      <c r="A26" s="1004" t="s">
        <v>402</v>
      </c>
      <c r="B26" s="1578" t="s">
        <v>101</v>
      </c>
      <c r="C26" s="1579"/>
      <c r="D26" s="1579"/>
      <c r="E26" s="1579"/>
      <c r="F26" s="1579"/>
      <c r="G26" s="1579"/>
      <c r="H26" s="1579"/>
      <c r="I26" s="1019"/>
    </row>
    <row r="27" spans="1:9" ht="8.25" customHeight="1">
      <c r="A27" s="5"/>
      <c r="B27" s="5"/>
      <c r="C27" s="5"/>
      <c r="D27" s="5"/>
      <c r="E27" s="5"/>
      <c r="F27" s="5"/>
      <c r="G27" s="5"/>
      <c r="H27" s="5"/>
      <c r="I27" s="5"/>
    </row>
    <row r="28" spans="1:9" ht="14.25">
      <c r="A28" s="17"/>
      <c r="B28" s="17"/>
      <c r="C28" s="5"/>
      <c r="D28" s="5"/>
      <c r="E28" s="5"/>
      <c r="F28" s="5"/>
      <c r="G28" s="5"/>
      <c r="H28" s="5"/>
      <c r="I28" s="5"/>
    </row>
    <row r="29" spans="1:9" ht="14.25">
      <c r="A29" s="5"/>
      <c r="B29" s="5"/>
      <c r="C29" s="5"/>
      <c r="D29" s="5"/>
      <c r="E29" s="5"/>
      <c r="F29" s="5"/>
      <c r="G29" s="5"/>
      <c r="H29" s="5"/>
      <c r="I29" s="5"/>
    </row>
  </sheetData>
  <mergeCells count="5">
    <mergeCell ref="B26:H26"/>
    <mergeCell ref="H1:I1"/>
    <mergeCell ref="D8:I8"/>
    <mergeCell ref="A14:B14"/>
    <mergeCell ref="A18:B18"/>
  </mergeCells>
  <printOptions horizontalCentered="1"/>
  <pageMargins left="0.75" right="0.75" top="0.75" bottom="0.5" header="0.75" footer="0.5"/>
  <pageSetup fitToHeight="1" fitToWidth="1" horizontalDpi="600" verticalDpi="600" orientation="landscape" paperSize="9" scale="72" r:id="rId1"/>
</worksheet>
</file>

<file path=xl/worksheets/sheet16.xml><?xml version="1.0" encoding="utf-8"?>
<worksheet xmlns="http://schemas.openxmlformats.org/spreadsheetml/2006/main" xmlns:r="http://schemas.openxmlformats.org/officeDocument/2006/relationships">
  <sheetPr>
    <pageSetUpPr fitToPage="1"/>
  </sheetPr>
  <dimension ref="A1:I40"/>
  <sheetViews>
    <sheetView showGridLines="0" zoomScale="75" zoomScaleNormal="75" zoomScaleSheetLayoutView="75" workbookViewId="0" topLeftCell="A1">
      <selection activeCell="C73" sqref="C73"/>
    </sheetView>
  </sheetViews>
  <sheetFormatPr defaultColWidth="9.00390625" defaultRowHeight="14.25"/>
  <cols>
    <col min="2" max="2" width="78.125" style="0" customWidth="1"/>
    <col min="3" max="3" width="11.00390625" style="0" customWidth="1"/>
    <col min="4" max="4" width="11.625" style="0" customWidth="1"/>
    <col min="5" max="5" width="12.50390625" style="0" customWidth="1"/>
    <col min="6" max="6" width="11.125" style="0" customWidth="1"/>
    <col min="7" max="7" width="11.375" style="0" customWidth="1"/>
    <col min="8" max="8" width="11.125" style="0" customWidth="1"/>
    <col min="9" max="9" width="11.375" style="0" customWidth="1"/>
  </cols>
  <sheetData>
    <row r="1" spans="1:9" ht="14.25">
      <c r="A1" s="443" t="s">
        <v>831</v>
      </c>
      <c r="B1" s="2"/>
      <c r="C1" s="2"/>
      <c r="D1" s="5"/>
      <c r="E1" s="5"/>
      <c r="F1" s="5"/>
      <c r="G1" s="5"/>
      <c r="H1" s="1581" t="s">
        <v>403</v>
      </c>
      <c r="I1" s="1582"/>
    </row>
    <row r="2" spans="1:9" ht="14.25">
      <c r="A2" s="5"/>
      <c r="B2" s="5"/>
      <c r="C2" s="5"/>
      <c r="D2" s="5"/>
      <c r="E2" s="5"/>
      <c r="F2" s="5"/>
      <c r="G2" s="5"/>
      <c r="H2" s="5"/>
      <c r="I2" s="5"/>
    </row>
    <row r="3" spans="1:9" ht="24.75" customHeight="1">
      <c r="A3" s="444" t="s">
        <v>833</v>
      </c>
      <c r="B3" s="5"/>
      <c r="C3" s="5"/>
      <c r="D3" s="5"/>
      <c r="E3" s="5"/>
      <c r="F3" s="5"/>
      <c r="G3" s="5"/>
      <c r="H3" s="5"/>
      <c r="I3" s="5"/>
    </row>
    <row r="4" spans="1:9" ht="15.75">
      <c r="A4" s="445"/>
      <c r="B4" s="5"/>
      <c r="C4" s="5"/>
      <c r="D4" s="5"/>
      <c r="E4" s="5"/>
      <c r="F4" s="5"/>
      <c r="G4" s="5"/>
      <c r="H4" s="5"/>
      <c r="I4" s="5"/>
    </row>
    <row r="5" spans="1:9" ht="15.75">
      <c r="A5" s="446" t="s">
        <v>853</v>
      </c>
      <c r="B5" s="5"/>
      <c r="C5" s="5"/>
      <c r="D5" s="5"/>
      <c r="E5" s="5"/>
      <c r="F5" s="5"/>
      <c r="G5" s="5"/>
      <c r="H5" s="5"/>
      <c r="I5" s="5"/>
    </row>
    <row r="6" spans="1:9" ht="15.75">
      <c r="A6" s="444"/>
      <c r="B6" s="5"/>
      <c r="C6" s="5"/>
      <c r="D6" s="1"/>
      <c r="E6" s="1"/>
      <c r="F6" s="1"/>
      <c r="G6" s="1"/>
      <c r="H6" s="1"/>
      <c r="I6" s="1"/>
    </row>
    <row r="7" spans="1:9" ht="15.75">
      <c r="A7" s="448" t="s">
        <v>404</v>
      </c>
      <c r="B7" s="5"/>
      <c r="C7" s="5"/>
      <c r="D7" s="208"/>
      <c r="E7" s="208"/>
      <c r="F7" s="208"/>
      <c r="G7" s="208"/>
      <c r="H7" s="5"/>
      <c r="I7" s="208"/>
    </row>
    <row r="8" spans="1:9" ht="15.75">
      <c r="A8" s="448"/>
      <c r="B8" s="5"/>
      <c r="C8" s="5"/>
      <c r="D8" s="1615"/>
      <c r="E8" s="1615"/>
      <c r="F8" s="1615"/>
      <c r="G8" s="1615"/>
      <c r="H8" s="1615"/>
      <c r="I8" s="1615"/>
    </row>
    <row r="9" spans="1:9" ht="14.25">
      <c r="A9" s="5"/>
      <c r="B9" s="5"/>
      <c r="C9" s="5"/>
      <c r="D9" s="208"/>
      <c r="F9" s="208"/>
      <c r="G9" s="208"/>
      <c r="H9" s="208"/>
      <c r="I9" s="208"/>
    </row>
    <row r="10" spans="1:9" ht="54" customHeight="1">
      <c r="A10" s="5"/>
      <c r="B10" s="5"/>
      <c r="C10" s="32" t="s">
        <v>897</v>
      </c>
      <c r="D10" s="208" t="s">
        <v>898</v>
      </c>
      <c r="E10" s="33" t="s">
        <v>384</v>
      </c>
      <c r="F10" s="208" t="s">
        <v>900</v>
      </c>
      <c r="G10" s="32" t="s">
        <v>301</v>
      </c>
      <c r="H10" s="32" t="s">
        <v>902</v>
      </c>
      <c r="I10" s="32" t="s">
        <v>837</v>
      </c>
    </row>
    <row r="11" spans="1:9" ht="14.25">
      <c r="A11" s="234" t="s">
        <v>405</v>
      </c>
      <c r="B11" s="35"/>
      <c r="C11" s="35"/>
      <c r="D11" s="36" t="s">
        <v>904</v>
      </c>
      <c r="E11" s="36" t="s">
        <v>904</v>
      </c>
      <c r="F11" s="36" t="s">
        <v>904</v>
      </c>
      <c r="G11" s="36" t="s">
        <v>904</v>
      </c>
      <c r="H11" s="36" t="s">
        <v>904</v>
      </c>
      <c r="I11" s="36" t="s">
        <v>905</v>
      </c>
    </row>
    <row r="12" spans="1:9" ht="18.75" customHeight="1">
      <c r="A12" s="5"/>
      <c r="B12" s="5"/>
      <c r="C12" s="5"/>
      <c r="D12" s="5"/>
      <c r="E12" s="5"/>
      <c r="F12" s="5"/>
      <c r="G12" s="5"/>
      <c r="H12" s="5"/>
      <c r="I12" s="5"/>
    </row>
    <row r="13" spans="1:9" ht="14.25">
      <c r="A13" s="455" t="s">
        <v>906</v>
      </c>
      <c r="B13" s="5"/>
      <c r="C13" s="5"/>
      <c r="D13" s="449"/>
      <c r="E13" s="449"/>
      <c r="F13" s="449"/>
      <c r="G13" s="449"/>
      <c r="H13" s="449"/>
      <c r="I13" s="449"/>
    </row>
    <row r="14" spans="1:9" ht="6.75" customHeight="1">
      <c r="A14" s="5"/>
      <c r="B14" s="5"/>
      <c r="C14" s="5"/>
      <c r="D14" s="449"/>
      <c r="E14" s="449"/>
      <c r="F14" s="449"/>
      <c r="G14" s="449"/>
      <c r="H14" s="449"/>
      <c r="I14" s="449"/>
    </row>
    <row r="15" spans="1:9" ht="14.25" customHeight="1">
      <c r="A15" s="1576" t="s">
        <v>386</v>
      </c>
      <c r="B15" s="1577"/>
      <c r="C15" s="465"/>
      <c r="D15" s="465">
        <v>469</v>
      </c>
      <c r="E15" s="465">
        <v>-136</v>
      </c>
      <c r="F15" s="465">
        <f>SUM(D15:E15)</f>
        <v>333</v>
      </c>
      <c r="G15" s="465">
        <v>-2</v>
      </c>
      <c r="H15" s="465">
        <f>SUM(F15:G15)</f>
        <v>331</v>
      </c>
      <c r="I15" s="466">
        <v>14</v>
      </c>
    </row>
    <row r="16" spans="1:9" ht="6.75" customHeight="1">
      <c r="A16" s="5"/>
      <c r="B16" s="17"/>
      <c r="C16" s="465"/>
      <c r="D16" s="465"/>
      <c r="E16" s="467"/>
      <c r="F16" s="465"/>
      <c r="G16" s="465"/>
      <c r="H16" s="465"/>
      <c r="I16" s="468"/>
    </row>
    <row r="17" spans="1:9" ht="14.25">
      <c r="A17" s="17" t="s">
        <v>922</v>
      </c>
      <c r="B17" s="5"/>
      <c r="C17" s="465"/>
      <c r="D17" s="465">
        <v>-95</v>
      </c>
      <c r="E17" s="469" t="s">
        <v>164</v>
      </c>
      <c r="F17" s="465">
        <f>SUM(D17:E17)</f>
        <v>-95</v>
      </c>
      <c r="G17" s="469" t="s">
        <v>164</v>
      </c>
      <c r="H17" s="465">
        <f>SUM(F17:G17)</f>
        <v>-95</v>
      </c>
      <c r="I17" s="466">
        <v>-4</v>
      </c>
    </row>
    <row r="18" spans="1:9" ht="6.75" customHeight="1">
      <c r="A18" s="5"/>
      <c r="B18" s="17"/>
      <c r="C18" s="465"/>
      <c r="D18" s="465"/>
      <c r="E18" s="467"/>
      <c r="F18" s="465"/>
      <c r="G18" s="465"/>
      <c r="H18" s="465"/>
      <c r="I18" s="466"/>
    </row>
    <row r="19" spans="1:9" ht="14.25">
      <c r="A19" s="17" t="s">
        <v>908</v>
      </c>
      <c r="B19" s="5"/>
      <c r="C19" s="465">
        <v>15</v>
      </c>
      <c r="D19" s="465">
        <v>94</v>
      </c>
      <c r="E19" s="467">
        <v>-22</v>
      </c>
      <c r="F19" s="465">
        <f>SUM(D19:E19)</f>
        <v>72</v>
      </c>
      <c r="G19" s="465">
        <v>-3</v>
      </c>
      <c r="H19" s="465">
        <f>SUM(F19:G19)</f>
        <v>69</v>
      </c>
      <c r="I19" s="466">
        <v>3</v>
      </c>
    </row>
    <row r="20" spans="1:9" ht="6.75" customHeight="1">
      <c r="A20" s="17"/>
      <c r="B20" s="5"/>
      <c r="C20" s="465"/>
      <c r="D20" s="465"/>
      <c r="E20" s="467"/>
      <c r="F20" s="465"/>
      <c r="G20" s="465"/>
      <c r="H20" s="465"/>
      <c r="I20" s="466"/>
    </row>
    <row r="21" spans="1:9" ht="26.25" customHeight="1">
      <c r="A21" s="1532" t="s">
        <v>274</v>
      </c>
      <c r="B21" s="1588"/>
      <c r="C21" s="465"/>
      <c r="D21" s="465">
        <v>-8</v>
      </c>
      <c r="E21" s="467">
        <v>2</v>
      </c>
      <c r="F21" s="465">
        <f>SUM(D21:E21)</f>
        <v>-6</v>
      </c>
      <c r="G21" s="469" t="s">
        <v>164</v>
      </c>
      <c r="H21" s="465">
        <f>SUM(F21:G21)</f>
        <v>-6</v>
      </c>
      <c r="I21" s="466">
        <v>-0.3</v>
      </c>
    </row>
    <row r="22" spans="1:9" ht="14.25">
      <c r="A22" s="350"/>
      <c r="B22" s="35"/>
      <c r="C22" s="35"/>
      <c r="D22" s="470"/>
      <c r="E22" s="471"/>
      <c r="F22" s="470"/>
      <c r="G22" s="470"/>
      <c r="H22" s="470"/>
      <c r="I22" s="472"/>
    </row>
    <row r="23" spans="1:9" ht="6.75" customHeight="1">
      <c r="A23" s="17"/>
      <c r="B23" s="5"/>
      <c r="C23" s="5"/>
      <c r="D23" s="465"/>
      <c r="E23" s="467"/>
      <c r="F23" s="465"/>
      <c r="G23" s="465"/>
      <c r="H23" s="465"/>
      <c r="I23" s="468"/>
    </row>
    <row r="24" spans="1:9" ht="14.25">
      <c r="A24" s="17" t="s">
        <v>910</v>
      </c>
      <c r="B24" s="5"/>
      <c r="C24" s="5"/>
      <c r="D24" s="465">
        <f>SUM(D15:D22)</f>
        <v>460</v>
      </c>
      <c r="E24" s="465">
        <f>SUM(E15:E22)</f>
        <v>-156</v>
      </c>
      <c r="F24" s="465">
        <f>SUM(F15:F22)</f>
        <v>304</v>
      </c>
      <c r="G24" s="465">
        <f>SUM(G15:G22)</f>
        <v>-5</v>
      </c>
      <c r="H24" s="465">
        <f>SUM(H15:H22)</f>
        <v>299</v>
      </c>
      <c r="I24" s="466">
        <f>SUM(I15:I21)</f>
        <v>12.7</v>
      </c>
    </row>
    <row r="25" spans="1:9" ht="14.25">
      <c r="A25" s="17"/>
      <c r="B25" s="5"/>
      <c r="C25" s="5"/>
      <c r="D25" s="465"/>
      <c r="E25" s="467"/>
      <c r="F25" s="465"/>
      <c r="G25" s="465"/>
      <c r="H25" s="465"/>
      <c r="I25" s="466"/>
    </row>
    <row r="26" spans="1:9" ht="14.25">
      <c r="A26" s="17" t="s">
        <v>921</v>
      </c>
      <c r="B26" s="5"/>
      <c r="C26" s="5"/>
      <c r="D26" s="465">
        <v>2</v>
      </c>
      <c r="E26" s="467">
        <v>-1</v>
      </c>
      <c r="F26" s="465">
        <f>SUM(D26:E26)</f>
        <v>1</v>
      </c>
      <c r="G26" s="469">
        <v>0</v>
      </c>
      <c r="H26" s="465">
        <f>SUM(F26:G26)</f>
        <v>1</v>
      </c>
      <c r="I26" s="466">
        <v>0</v>
      </c>
    </row>
    <row r="27" spans="1:9" ht="14.25">
      <c r="A27" s="17"/>
      <c r="B27" s="5"/>
      <c r="C27" s="5"/>
      <c r="D27" s="465"/>
      <c r="E27" s="467"/>
      <c r="F27" s="465"/>
      <c r="G27" s="469"/>
      <c r="H27" s="465"/>
      <c r="I27" s="468"/>
    </row>
    <row r="28" spans="1:9" ht="6.75" customHeight="1">
      <c r="A28" s="456"/>
      <c r="B28" s="59"/>
      <c r="C28" s="59"/>
      <c r="D28" s="473"/>
      <c r="E28" s="474"/>
      <c r="F28" s="473"/>
      <c r="G28" s="475"/>
      <c r="H28" s="473"/>
      <c r="I28" s="476"/>
    </row>
    <row r="29" spans="1:9" ht="14.25">
      <c r="A29" s="342" t="s">
        <v>401</v>
      </c>
      <c r="B29" s="55"/>
      <c r="C29" s="55"/>
      <c r="D29" s="477">
        <f>SUM(D24:D26)</f>
        <v>462</v>
      </c>
      <c r="E29" s="477">
        <f>SUM(E24:E26)</f>
        <v>-157</v>
      </c>
      <c r="F29" s="465">
        <f>SUM(D29:E29)</f>
        <v>305</v>
      </c>
      <c r="G29" s="465">
        <f>SUM(G24:G26)</f>
        <v>-5</v>
      </c>
      <c r="H29" s="465">
        <f>SUM(F29:G29)</f>
        <v>300</v>
      </c>
      <c r="I29" s="466">
        <f>SUM(I24:I26)</f>
        <v>12.7</v>
      </c>
    </row>
    <row r="30" spans="1:9" ht="12.75" customHeight="1">
      <c r="A30" s="35"/>
      <c r="B30" s="35"/>
      <c r="C30" s="35"/>
      <c r="D30" s="478"/>
      <c r="E30" s="478"/>
      <c r="F30" s="478"/>
      <c r="G30" s="478"/>
      <c r="H30" s="478"/>
      <c r="I30" s="479"/>
    </row>
    <row r="31" spans="1:9" ht="12" customHeight="1">
      <c r="A31" s="5"/>
      <c r="B31" s="5"/>
      <c r="C31" s="5"/>
      <c r="D31" s="5"/>
      <c r="E31" s="5"/>
      <c r="F31" s="5"/>
      <c r="G31" s="5"/>
      <c r="H31" s="5"/>
      <c r="I31" s="464"/>
    </row>
    <row r="32" spans="1:9" ht="12" customHeight="1">
      <c r="A32" s="455" t="s">
        <v>160</v>
      </c>
      <c r="B32" s="5"/>
      <c r="C32" s="5"/>
      <c r="D32" s="5"/>
      <c r="E32" s="5"/>
      <c r="F32" s="5"/>
      <c r="G32" s="5"/>
      <c r="H32" s="5"/>
      <c r="I32" s="464"/>
    </row>
    <row r="33" spans="1:9" ht="12" customHeight="1">
      <c r="A33" s="5"/>
      <c r="B33" s="5"/>
      <c r="C33" s="5"/>
      <c r="D33" s="5"/>
      <c r="E33" s="5"/>
      <c r="F33" s="5"/>
      <c r="G33" s="5"/>
      <c r="H33" s="5"/>
      <c r="I33" s="464"/>
    </row>
    <row r="34" spans="1:9" ht="25.5" customHeight="1">
      <c r="A34" s="1004" t="s">
        <v>406</v>
      </c>
      <c r="B34" s="1578" t="s">
        <v>103</v>
      </c>
      <c r="C34" s="1579"/>
      <c r="D34" s="1579"/>
      <c r="E34" s="1579"/>
      <c r="F34" s="1579"/>
      <c r="G34" s="1579"/>
      <c r="H34" s="1579"/>
      <c r="I34" s="1019"/>
    </row>
    <row r="35" spans="1:9" ht="6.75" customHeight="1">
      <c r="A35" s="5"/>
      <c r="B35" s="5"/>
      <c r="C35" s="5"/>
      <c r="D35" s="5"/>
      <c r="E35" s="5"/>
      <c r="F35" s="5"/>
      <c r="G35" s="5"/>
      <c r="H35" s="5"/>
      <c r="I35" s="5"/>
    </row>
    <row r="36" spans="1:8" ht="14.25">
      <c r="A36" s="1004" t="s">
        <v>407</v>
      </c>
      <c r="B36" s="1578" t="s">
        <v>244</v>
      </c>
      <c r="C36" s="1579"/>
      <c r="D36" s="1579"/>
      <c r="E36" s="1579"/>
      <c r="F36" s="1579"/>
      <c r="G36" s="1579"/>
      <c r="H36" s="1579"/>
    </row>
    <row r="37" spans="1:8" ht="8.25" customHeight="1">
      <c r="A37" s="1004"/>
      <c r="B37" s="1578"/>
      <c r="C37" s="1579"/>
      <c r="D37" s="1579"/>
      <c r="E37" s="1579"/>
      <c r="F37" s="1579"/>
      <c r="G37" s="1579"/>
      <c r="H37" s="1579"/>
    </row>
    <row r="38" spans="1:9" ht="14.25">
      <c r="A38" s="480" t="s">
        <v>920</v>
      </c>
      <c r="B38" s="1578" t="s">
        <v>168</v>
      </c>
      <c r="C38" s="1579"/>
      <c r="D38" s="1579"/>
      <c r="E38" s="1579"/>
      <c r="F38" s="1579"/>
      <c r="G38" s="1579"/>
      <c r="H38" s="1579"/>
      <c r="I38" s="149"/>
    </row>
    <row r="39" ht="29.25" customHeight="1"/>
    <row r="40" spans="1:9" ht="14.25">
      <c r="A40" s="5"/>
      <c r="B40" s="5"/>
      <c r="C40" s="5"/>
      <c r="D40" s="5"/>
      <c r="E40" s="5"/>
      <c r="F40" s="5"/>
      <c r="G40" s="5"/>
      <c r="H40" s="5"/>
      <c r="I40" s="5"/>
    </row>
  </sheetData>
  <mergeCells count="8">
    <mergeCell ref="B34:H34"/>
    <mergeCell ref="B37:H37"/>
    <mergeCell ref="B36:H36"/>
    <mergeCell ref="B38:H38"/>
    <mergeCell ref="H1:I1"/>
    <mergeCell ref="D8:I8"/>
    <mergeCell ref="A15:B15"/>
    <mergeCell ref="A21:B21"/>
  </mergeCells>
  <printOptions horizontalCentered="1"/>
  <pageMargins left="0.75" right="0.75" top="0.75" bottom="0.5" header="0.75" footer="0.5"/>
  <pageSetup fitToHeight="1" fitToWidth="1" horizontalDpi="600" verticalDpi="600" orientation="landscape" paperSize="9" scale="71" r:id="rId1"/>
</worksheet>
</file>

<file path=xl/worksheets/sheet17.xml><?xml version="1.0" encoding="utf-8"?>
<worksheet xmlns="http://schemas.openxmlformats.org/spreadsheetml/2006/main" xmlns:r="http://schemas.openxmlformats.org/officeDocument/2006/relationships">
  <sheetPr>
    <pageSetUpPr fitToPage="1"/>
  </sheetPr>
  <dimension ref="A1:I38"/>
  <sheetViews>
    <sheetView showGridLines="0" zoomScale="75" zoomScaleNormal="75" zoomScaleSheetLayoutView="75" workbookViewId="0" topLeftCell="A1">
      <selection activeCell="C73" sqref="C73"/>
    </sheetView>
  </sheetViews>
  <sheetFormatPr defaultColWidth="9.00390625" defaultRowHeight="14.25"/>
  <cols>
    <col min="2" max="2" width="79.25390625" style="0" customWidth="1"/>
    <col min="3" max="3" width="11.875" style="0" customWidth="1"/>
    <col min="4" max="4" width="11.625" style="0" customWidth="1"/>
    <col min="5" max="5" width="12.50390625" style="0" customWidth="1"/>
    <col min="6" max="6" width="11.125" style="0" customWidth="1"/>
    <col min="7" max="7" width="11.375" style="0" customWidth="1"/>
    <col min="8" max="8" width="11.125" style="0" customWidth="1"/>
    <col min="9" max="9" width="11.375" style="0" customWidth="1"/>
  </cols>
  <sheetData>
    <row r="1" spans="1:9" ht="14.25">
      <c r="A1" s="443" t="s">
        <v>831</v>
      </c>
      <c r="B1" s="2"/>
      <c r="C1" s="2"/>
      <c r="D1" s="5"/>
      <c r="E1" s="5"/>
      <c r="F1" s="5"/>
      <c r="G1" s="5"/>
      <c r="H1" s="1581" t="s">
        <v>408</v>
      </c>
      <c r="I1" s="1582"/>
    </row>
    <row r="2" spans="1:9" ht="14.25">
      <c r="A2" s="5"/>
      <c r="B2" s="5"/>
      <c r="C2" s="5"/>
      <c r="D2" s="5"/>
      <c r="E2" s="5"/>
      <c r="F2" s="5"/>
      <c r="G2" s="5"/>
      <c r="H2" s="5"/>
      <c r="I2" s="5"/>
    </row>
    <row r="3" spans="1:9" ht="15.75">
      <c r="A3" s="444" t="s">
        <v>833</v>
      </c>
      <c r="B3" s="5"/>
      <c r="C3" s="5"/>
      <c r="D3" s="5"/>
      <c r="E3" s="5"/>
      <c r="F3" s="5"/>
      <c r="G3" s="5"/>
      <c r="H3" s="5"/>
      <c r="I3" s="5"/>
    </row>
    <row r="4" spans="1:9" ht="15.75">
      <c r="A4" s="445"/>
      <c r="B4" s="5"/>
      <c r="C4" s="5"/>
      <c r="D4" s="5"/>
      <c r="E4" s="5"/>
      <c r="F4" s="5"/>
      <c r="G4" s="5"/>
      <c r="H4" s="5"/>
      <c r="I4" s="5"/>
    </row>
    <row r="5" spans="1:9" ht="15.75">
      <c r="A5" s="446" t="s">
        <v>853</v>
      </c>
      <c r="B5" s="5"/>
      <c r="C5" s="5"/>
      <c r="D5" s="5"/>
      <c r="E5" s="5"/>
      <c r="F5" s="5"/>
      <c r="G5" s="5"/>
      <c r="H5" s="5"/>
      <c r="I5" s="5"/>
    </row>
    <row r="6" spans="1:9" ht="15.75">
      <c r="A6" s="444"/>
      <c r="B6" s="5"/>
      <c r="C6" s="5"/>
      <c r="D6" s="1"/>
      <c r="E6" s="1"/>
      <c r="F6" s="1"/>
      <c r="G6" s="1"/>
      <c r="H6" s="1"/>
      <c r="I6" s="1"/>
    </row>
    <row r="7" spans="1:9" ht="15.75">
      <c r="A7" s="448" t="s">
        <v>409</v>
      </c>
      <c r="B7" s="5"/>
      <c r="C7" s="5"/>
      <c r="D7" s="208"/>
      <c r="E7" s="208"/>
      <c r="F7" s="208"/>
      <c r="G7" s="208"/>
      <c r="H7" s="5"/>
      <c r="I7" s="208"/>
    </row>
    <row r="8" spans="1:9" ht="15.75">
      <c r="A8" s="448"/>
      <c r="B8" s="5"/>
      <c r="C8" s="5"/>
      <c r="D8" s="208"/>
      <c r="E8" s="208"/>
      <c r="F8" s="208"/>
      <c r="G8" s="208"/>
      <c r="H8" s="5"/>
      <c r="I8" s="208"/>
    </row>
    <row r="9" spans="1:9" ht="15.75">
      <c r="A9" s="448"/>
      <c r="B9" s="5"/>
      <c r="C9" s="5"/>
      <c r="D9" s="1615"/>
      <c r="E9" s="1615"/>
      <c r="F9" s="1615"/>
      <c r="G9" s="1615"/>
      <c r="H9" s="1615"/>
      <c r="I9" s="1615"/>
    </row>
    <row r="10" spans="1:9" ht="38.25">
      <c r="A10" s="5"/>
      <c r="B10" s="5"/>
      <c r="C10" s="32" t="s">
        <v>897</v>
      </c>
      <c r="D10" s="208" t="s">
        <v>898</v>
      </c>
      <c r="E10" s="33" t="s">
        <v>384</v>
      </c>
      <c r="F10" s="208" t="s">
        <v>900</v>
      </c>
      <c r="G10" s="32" t="s">
        <v>301</v>
      </c>
      <c r="H10" s="32" t="s">
        <v>902</v>
      </c>
      <c r="I10" s="32" t="s">
        <v>837</v>
      </c>
    </row>
    <row r="11" spans="1:9" ht="14.25">
      <c r="A11" s="234" t="s">
        <v>926</v>
      </c>
      <c r="B11" s="35"/>
      <c r="C11" s="35"/>
      <c r="D11" s="36" t="s">
        <v>904</v>
      </c>
      <c r="E11" s="36" t="s">
        <v>904</v>
      </c>
      <c r="F11" s="36" t="s">
        <v>904</v>
      </c>
      <c r="G11" s="36" t="s">
        <v>904</v>
      </c>
      <c r="H11" s="36" t="s">
        <v>904</v>
      </c>
      <c r="I11" s="36" t="s">
        <v>905</v>
      </c>
    </row>
    <row r="12" spans="1:9" ht="6.75" customHeight="1">
      <c r="A12" s="5"/>
      <c r="B12" s="5"/>
      <c r="C12" s="5"/>
      <c r="D12" s="5"/>
      <c r="E12" s="5"/>
      <c r="F12" s="5"/>
      <c r="G12" s="5"/>
      <c r="H12" s="5"/>
      <c r="I12" s="5"/>
    </row>
    <row r="13" spans="1:9" ht="14.25">
      <c r="A13" s="455" t="s">
        <v>906</v>
      </c>
      <c r="B13" s="5"/>
      <c r="C13" s="5"/>
      <c r="D13" s="449"/>
      <c r="E13" s="449"/>
      <c r="F13" s="449"/>
      <c r="G13" s="449"/>
      <c r="H13" s="449"/>
      <c r="I13" s="449"/>
    </row>
    <row r="14" spans="1:9" ht="6.75" customHeight="1">
      <c r="A14" s="5"/>
      <c r="B14" s="5"/>
      <c r="C14" s="5"/>
      <c r="D14" s="449"/>
      <c r="E14" s="449"/>
      <c r="F14" s="449"/>
      <c r="G14" s="449"/>
      <c r="H14" s="449"/>
      <c r="I14" s="449"/>
    </row>
    <row r="15" spans="1:9" ht="14.25" customHeight="1">
      <c r="A15" s="1576" t="s">
        <v>386</v>
      </c>
      <c r="B15" s="1577"/>
      <c r="C15" s="21"/>
      <c r="D15" s="465">
        <f>957</f>
        <v>957</v>
      </c>
      <c r="E15" s="465">
        <v>-186</v>
      </c>
      <c r="F15" s="465">
        <f>SUM(D15:E15)</f>
        <v>771</v>
      </c>
      <c r="G15" s="465">
        <v>-10</v>
      </c>
      <c r="H15" s="465">
        <f>SUM(F15:G15)</f>
        <v>761</v>
      </c>
      <c r="I15" s="466">
        <v>32.2</v>
      </c>
    </row>
    <row r="16" spans="1:9" ht="14.25">
      <c r="A16" s="5"/>
      <c r="B16" s="17"/>
      <c r="C16" s="17"/>
      <c r="D16" s="465"/>
      <c r="E16" s="467"/>
      <c r="F16" s="465"/>
      <c r="G16" s="465"/>
      <c r="H16" s="465"/>
      <c r="I16" s="468"/>
    </row>
    <row r="17" spans="1:9" ht="14.25">
      <c r="A17" s="17" t="s">
        <v>927</v>
      </c>
      <c r="B17" s="5"/>
      <c r="C17" s="5"/>
      <c r="D17" s="465">
        <v>-120</v>
      </c>
      <c r="E17" s="469" t="s">
        <v>164</v>
      </c>
      <c r="F17" s="465">
        <f>SUM(D17:E17)</f>
        <v>-120</v>
      </c>
      <c r="G17" s="469" t="s">
        <v>164</v>
      </c>
      <c r="H17" s="465">
        <f>SUM(F17:G17)</f>
        <v>-120</v>
      </c>
      <c r="I17" s="466">
        <v>-5.1</v>
      </c>
    </row>
    <row r="18" spans="1:9" ht="14.25">
      <c r="A18" s="5"/>
      <c r="B18" s="17"/>
      <c r="C18" s="17"/>
      <c r="D18" s="465"/>
      <c r="E18" s="467"/>
      <c r="F18" s="465"/>
      <c r="G18" s="465"/>
      <c r="H18" s="465"/>
      <c r="I18" s="466"/>
    </row>
    <row r="19" spans="1:9" ht="14.25">
      <c r="A19" s="17" t="s">
        <v>908</v>
      </c>
      <c r="B19" s="5"/>
      <c r="C19" s="465">
        <v>15</v>
      </c>
      <c r="D19" s="465">
        <v>211</v>
      </c>
      <c r="E19" s="467">
        <v>-70</v>
      </c>
      <c r="F19" s="465">
        <f>SUM(D19:E19)</f>
        <v>141</v>
      </c>
      <c r="G19" s="465">
        <v>-2</v>
      </c>
      <c r="H19" s="465">
        <f>SUM(F19:G19)</f>
        <v>139</v>
      </c>
      <c r="I19" s="466">
        <v>5.9</v>
      </c>
    </row>
    <row r="20" spans="1:9" ht="11.25" customHeight="1">
      <c r="A20" s="17"/>
      <c r="B20" s="5"/>
      <c r="C20" s="5"/>
      <c r="D20" s="465"/>
      <c r="E20" s="467"/>
      <c r="F20" s="465"/>
      <c r="G20" s="465"/>
      <c r="H20" s="465"/>
      <c r="I20" s="466"/>
    </row>
    <row r="21" spans="1:9" ht="16.5" customHeight="1">
      <c r="A21" s="1527" t="s">
        <v>400</v>
      </c>
      <c r="B21" s="1540"/>
      <c r="C21" s="5"/>
      <c r="D21" s="465">
        <v>-50</v>
      </c>
      <c r="E21" s="467">
        <v>15</v>
      </c>
      <c r="F21" s="465">
        <f>SUM(D21:E21)</f>
        <v>-35</v>
      </c>
      <c r="G21" s="469" t="s">
        <v>164</v>
      </c>
      <c r="H21" s="465">
        <f>SUM(F21:G21)</f>
        <v>-35</v>
      </c>
      <c r="I21" s="466">
        <v>-1.5</v>
      </c>
    </row>
    <row r="22" spans="1:9" ht="14.25">
      <c r="A22" s="350"/>
      <c r="B22" s="35"/>
      <c r="C22" s="35"/>
      <c r="D22" s="470"/>
      <c r="E22" s="471"/>
      <c r="F22" s="470"/>
      <c r="G22" s="470"/>
      <c r="H22" s="470"/>
      <c r="I22" s="472"/>
    </row>
    <row r="23" spans="1:9" ht="6.75" customHeight="1">
      <c r="A23" s="17"/>
      <c r="B23" s="5"/>
      <c r="C23" s="5"/>
      <c r="D23" s="465"/>
      <c r="E23" s="467"/>
      <c r="F23" s="465"/>
      <c r="G23" s="465"/>
      <c r="H23" s="465"/>
      <c r="I23" s="468"/>
    </row>
    <row r="24" spans="1:9" ht="21" customHeight="1">
      <c r="A24" s="17" t="s">
        <v>910</v>
      </c>
      <c r="B24" s="5"/>
      <c r="C24" s="5"/>
      <c r="D24" s="465">
        <f>SUM(D15:D22)</f>
        <v>998</v>
      </c>
      <c r="E24" s="465">
        <f>SUM(E15:E22)</f>
        <v>-241</v>
      </c>
      <c r="F24" s="465">
        <f>SUM(F15:F22)</f>
        <v>757</v>
      </c>
      <c r="G24" s="465">
        <f>SUM(G15:G22)</f>
        <v>-12</v>
      </c>
      <c r="H24" s="465">
        <f>SUM(H15:H22)</f>
        <v>745</v>
      </c>
      <c r="I24" s="466">
        <f>SUM(I15:I21)</f>
        <v>31.5</v>
      </c>
    </row>
    <row r="25" spans="1:9" ht="14.25">
      <c r="A25" s="17"/>
      <c r="B25" s="5"/>
      <c r="C25" s="5"/>
      <c r="D25" s="465"/>
      <c r="E25" s="467"/>
      <c r="F25" s="465"/>
      <c r="G25" s="465"/>
      <c r="H25" s="465"/>
      <c r="I25" s="466"/>
    </row>
    <row r="26" spans="1:9" ht="14.25">
      <c r="A26" s="17" t="s">
        <v>928</v>
      </c>
      <c r="B26" s="5"/>
      <c r="C26" s="5"/>
      <c r="D26" s="465">
        <v>3</v>
      </c>
      <c r="E26" s="467">
        <v>0</v>
      </c>
      <c r="F26" s="465">
        <f>SUM(D26:E26)</f>
        <v>3</v>
      </c>
      <c r="G26" s="469">
        <v>0</v>
      </c>
      <c r="H26" s="465">
        <f>SUM(F26:G26)</f>
        <v>3</v>
      </c>
      <c r="I26" s="466">
        <v>0.1</v>
      </c>
    </row>
    <row r="27" spans="1:9" ht="14.25">
      <c r="A27" s="17"/>
      <c r="B27" s="5"/>
      <c r="C27" s="5"/>
      <c r="D27" s="465"/>
      <c r="E27" s="467"/>
      <c r="F27" s="465"/>
      <c r="G27" s="469"/>
      <c r="H27" s="465"/>
      <c r="I27" s="468"/>
    </row>
    <row r="28" spans="1:9" ht="6.75" customHeight="1">
      <c r="A28" s="456"/>
      <c r="B28" s="59"/>
      <c r="C28" s="59"/>
      <c r="D28" s="473"/>
      <c r="E28" s="474"/>
      <c r="F28" s="473"/>
      <c r="G28" s="475"/>
      <c r="H28" s="473"/>
      <c r="I28" s="476"/>
    </row>
    <row r="29" spans="1:9" ht="14.25">
      <c r="A29" s="342" t="s">
        <v>410</v>
      </c>
      <c r="B29" s="55"/>
      <c r="C29" s="55"/>
      <c r="D29" s="477">
        <f>SUM(D24:D26)</f>
        <v>1001</v>
      </c>
      <c r="E29" s="477">
        <f>SUM(E24:E26)</f>
        <v>-241</v>
      </c>
      <c r="F29" s="465">
        <f>SUM(D29:E29)</f>
        <v>760</v>
      </c>
      <c r="G29" s="465">
        <f>SUM(G24:G26)</f>
        <v>-12</v>
      </c>
      <c r="H29" s="465">
        <f>SUM(F29:G29)</f>
        <v>748</v>
      </c>
      <c r="I29" s="466">
        <f>SUM(I24:I26)</f>
        <v>31.6</v>
      </c>
    </row>
    <row r="30" spans="1:9" ht="6.75" customHeight="1">
      <c r="A30" s="35"/>
      <c r="B30" s="35"/>
      <c r="C30" s="35"/>
      <c r="D30" s="478"/>
      <c r="E30" s="478"/>
      <c r="F30" s="478"/>
      <c r="G30" s="478"/>
      <c r="H30" s="478"/>
      <c r="I30" s="479"/>
    </row>
    <row r="31" spans="1:9" ht="14.25">
      <c r="A31" s="5"/>
      <c r="B31" s="5"/>
      <c r="C31" s="5"/>
      <c r="D31" s="5"/>
      <c r="E31" s="5"/>
      <c r="F31" s="5"/>
      <c r="G31" s="5"/>
      <c r="H31" s="5"/>
      <c r="I31" s="5"/>
    </row>
    <row r="32" spans="1:9" ht="14.25">
      <c r="A32" s="455" t="s">
        <v>160</v>
      </c>
      <c r="B32" s="5"/>
      <c r="C32" s="5"/>
      <c r="D32" s="5"/>
      <c r="E32" s="5"/>
      <c r="F32" s="5"/>
      <c r="G32" s="5"/>
      <c r="H32" s="5"/>
      <c r="I32" s="464"/>
    </row>
    <row r="33" spans="1:9" ht="6.75" customHeight="1">
      <c r="A33" s="5"/>
      <c r="B33" s="5"/>
      <c r="C33" s="5"/>
      <c r="D33" s="5"/>
      <c r="E33" s="5"/>
      <c r="F33" s="5"/>
      <c r="G33" s="5"/>
      <c r="H33" s="5"/>
      <c r="I33" s="464"/>
    </row>
    <row r="34" spans="1:9" ht="32.25" customHeight="1">
      <c r="A34" s="1004" t="s">
        <v>923</v>
      </c>
      <c r="B34" s="1578" t="s">
        <v>104</v>
      </c>
      <c r="C34" s="1579"/>
      <c r="D34" s="1579"/>
      <c r="E34" s="1579"/>
      <c r="F34" s="1579"/>
      <c r="G34" s="1579"/>
      <c r="H34" s="1579"/>
      <c r="I34" s="1019"/>
    </row>
    <row r="35" spans="1:9" ht="4.5" customHeight="1">
      <c r="A35" s="5"/>
      <c r="B35" s="5"/>
      <c r="C35" s="5"/>
      <c r="D35" s="5"/>
      <c r="E35" s="5"/>
      <c r="F35" s="5"/>
      <c r="G35" s="5"/>
      <c r="H35" s="5"/>
      <c r="I35" s="5"/>
    </row>
    <row r="36" spans="1:8" ht="14.25">
      <c r="A36" s="1004" t="s">
        <v>924</v>
      </c>
      <c r="B36" s="1578" t="s">
        <v>244</v>
      </c>
      <c r="C36" s="1579"/>
      <c r="D36" s="1579"/>
      <c r="E36" s="1579"/>
      <c r="F36" s="1579"/>
      <c r="G36" s="1579"/>
      <c r="H36" s="1579"/>
    </row>
    <row r="37" spans="1:3" ht="4.5" customHeight="1">
      <c r="A37" s="17"/>
      <c r="B37" s="16"/>
      <c r="C37" s="16"/>
    </row>
    <row r="38" spans="1:9" ht="14.25">
      <c r="A38" s="1004" t="s">
        <v>925</v>
      </c>
      <c r="B38" s="1578" t="s">
        <v>168</v>
      </c>
      <c r="C38" s="1579"/>
      <c r="D38" s="1579"/>
      <c r="E38" s="1579"/>
      <c r="F38" s="1579"/>
      <c r="G38" s="1579"/>
      <c r="H38" s="1579"/>
      <c r="I38" s="1018"/>
    </row>
  </sheetData>
  <sheetProtection sheet="1" objects="1" scenarios="1"/>
  <mergeCells count="7">
    <mergeCell ref="B34:H34"/>
    <mergeCell ref="B36:H36"/>
    <mergeCell ref="B38:H38"/>
    <mergeCell ref="H1:I1"/>
    <mergeCell ref="D9:I9"/>
    <mergeCell ref="A15:B15"/>
    <mergeCell ref="A21:B21"/>
  </mergeCells>
  <printOptions horizontalCentered="1"/>
  <pageMargins left="0.75" right="0.75" top="0.75" bottom="0.25" header="0.75" footer="0.25"/>
  <pageSetup fitToHeight="1" fitToWidth="1" horizontalDpi="600" verticalDpi="600" orientation="landscape" paperSize="9" scale="70" r:id="rId1"/>
</worksheet>
</file>

<file path=xl/worksheets/sheet18.xml><?xml version="1.0" encoding="utf-8"?>
<worksheet xmlns="http://schemas.openxmlformats.org/spreadsheetml/2006/main" xmlns:r="http://schemas.openxmlformats.org/officeDocument/2006/relationships">
  <sheetPr>
    <pageSetUpPr fitToPage="1"/>
  </sheetPr>
  <dimension ref="A1:Z44"/>
  <sheetViews>
    <sheetView showGridLines="0" zoomScale="75" zoomScaleNormal="75" zoomScaleSheetLayoutView="75" workbookViewId="0" topLeftCell="A1">
      <selection activeCell="C73" sqref="C73"/>
    </sheetView>
  </sheetViews>
  <sheetFormatPr defaultColWidth="9.00390625" defaultRowHeight="14.25"/>
  <cols>
    <col min="1" max="1" width="5.25390625" style="5" customWidth="1"/>
    <col min="2" max="2" width="23.50390625" style="5" customWidth="1"/>
    <col min="3" max="3" width="56.50390625" style="5" customWidth="1"/>
    <col min="4" max="4" width="10.25390625" style="5" customWidth="1"/>
    <col min="5" max="5" width="3.25390625" style="5" customWidth="1"/>
    <col min="6" max="6" width="9.125" style="5" customWidth="1"/>
    <col min="7" max="7" width="3.125" style="5" customWidth="1"/>
    <col min="8" max="8" width="9.75390625" style="5" customWidth="1"/>
    <col min="9" max="9" width="2.875" style="5" customWidth="1"/>
    <col min="10" max="10" width="11.25390625" style="5" customWidth="1"/>
    <col min="11" max="11" width="2.125" style="5" customWidth="1"/>
    <col min="12" max="12" width="10.25390625" style="5" customWidth="1"/>
    <col min="13" max="13" width="3.25390625" style="5" customWidth="1"/>
    <col min="14" max="14" width="9.375" style="5" customWidth="1"/>
    <col min="15" max="15" width="3.25390625" style="5" customWidth="1"/>
    <col min="16" max="16" width="14.375" style="5" customWidth="1"/>
    <col min="17" max="16384" width="9.00390625" style="5" customWidth="1"/>
  </cols>
  <sheetData>
    <row r="1" spans="1:14" ht="14.25">
      <c r="A1" s="443" t="s">
        <v>831</v>
      </c>
      <c r="B1" s="2"/>
      <c r="C1" s="2"/>
      <c r="D1" s="2"/>
      <c r="K1" s="1581" t="s">
        <v>411</v>
      </c>
      <c r="L1" s="1581"/>
      <c r="M1" s="1581"/>
      <c r="N1" s="1582"/>
    </row>
    <row r="3" ht="15.75">
      <c r="A3" s="444" t="s">
        <v>833</v>
      </c>
    </row>
    <row r="4" ht="15.75">
      <c r="A4" s="445"/>
    </row>
    <row r="5" ht="15.75">
      <c r="A5" s="446" t="s">
        <v>853</v>
      </c>
    </row>
    <row r="6" spans="1:17" ht="15.75">
      <c r="A6" s="448"/>
      <c r="H6" s="208"/>
      <c r="I6" s="208"/>
      <c r="J6" s="208"/>
      <c r="K6" s="208"/>
      <c r="L6" s="208"/>
      <c r="M6" s="208"/>
      <c r="N6" s="208"/>
      <c r="O6" s="208"/>
      <c r="Q6" s="208"/>
    </row>
    <row r="7" spans="4:14" ht="27.75" customHeight="1">
      <c r="D7" s="33" t="s">
        <v>838</v>
      </c>
      <c r="E7" s="33"/>
      <c r="F7" s="33" t="s">
        <v>839</v>
      </c>
      <c r="G7" s="33"/>
      <c r="H7" s="33" t="s">
        <v>840</v>
      </c>
      <c r="I7" s="33"/>
      <c r="J7" s="33" t="s">
        <v>838</v>
      </c>
      <c r="K7" s="33"/>
      <c r="L7" s="33" t="s">
        <v>839</v>
      </c>
      <c r="M7" s="33"/>
      <c r="N7" s="33" t="s">
        <v>840</v>
      </c>
    </row>
    <row r="8" spans="1:14" ht="12.75">
      <c r="A8" s="234" t="s">
        <v>412</v>
      </c>
      <c r="B8" s="35"/>
      <c r="C8" s="35"/>
      <c r="D8" s="36" t="s">
        <v>413</v>
      </c>
      <c r="E8" s="36"/>
      <c r="F8" s="36" t="s">
        <v>413</v>
      </c>
      <c r="G8" s="36"/>
      <c r="H8" s="36" t="s">
        <v>413</v>
      </c>
      <c r="I8" s="36"/>
      <c r="J8" s="36" t="s">
        <v>904</v>
      </c>
      <c r="K8" s="36"/>
      <c r="L8" s="36" t="s">
        <v>904</v>
      </c>
      <c r="M8" s="36"/>
      <c r="N8" s="36" t="s">
        <v>904</v>
      </c>
    </row>
    <row r="9" ht="8.25" customHeight="1">
      <c r="D9" s="1"/>
    </row>
    <row r="10" spans="2:14" ht="12.75">
      <c r="B10" s="17" t="s">
        <v>414</v>
      </c>
      <c r="D10" s="481"/>
      <c r="E10" s="449"/>
      <c r="F10" s="449"/>
      <c r="G10" s="449"/>
      <c r="J10" s="1"/>
      <c r="K10" s="449"/>
      <c r="L10" s="449"/>
      <c r="M10" s="449"/>
      <c r="N10" s="449"/>
    </row>
    <row r="11" spans="2:14" ht="12.75">
      <c r="B11" s="17" t="s">
        <v>415</v>
      </c>
      <c r="C11" s="17"/>
      <c r="D11" s="813">
        <v>399</v>
      </c>
      <c r="E11" s="483"/>
      <c r="F11" s="483">
        <v>294</v>
      </c>
      <c r="G11" s="483"/>
      <c r="H11" s="829">
        <v>633</v>
      </c>
      <c r="I11" s="829"/>
      <c r="J11" s="482">
        <v>223</v>
      </c>
      <c r="K11" s="483"/>
      <c r="L11" s="483">
        <v>157</v>
      </c>
      <c r="M11" s="483"/>
      <c r="N11" s="814">
        <v>348</v>
      </c>
    </row>
    <row r="12" spans="1:14" ht="12.75">
      <c r="A12" s="17"/>
      <c r="B12" s="17" t="s">
        <v>416</v>
      </c>
      <c r="C12" s="17"/>
      <c r="D12" s="813">
        <v>14</v>
      </c>
      <c r="E12" s="483"/>
      <c r="F12" s="483">
        <v>33</v>
      </c>
      <c r="G12" s="483"/>
      <c r="H12" s="829">
        <v>44</v>
      </c>
      <c r="I12" s="829"/>
      <c r="J12" s="482">
        <v>8</v>
      </c>
      <c r="K12" s="483"/>
      <c r="L12" s="483">
        <v>18</v>
      </c>
      <c r="M12" s="483"/>
      <c r="N12" s="814">
        <v>24</v>
      </c>
    </row>
    <row r="13" spans="1:14" ht="12.75">
      <c r="A13" s="17"/>
      <c r="B13" s="17" t="s">
        <v>293</v>
      </c>
      <c r="C13" s="17"/>
      <c r="D13" s="813">
        <v>-7</v>
      </c>
      <c r="E13" s="483"/>
      <c r="F13" s="483">
        <v>-11</v>
      </c>
      <c r="G13" s="483"/>
      <c r="H13" s="829">
        <v>-19</v>
      </c>
      <c r="I13" s="829"/>
      <c r="J13" s="482">
        <v>-4</v>
      </c>
      <c r="K13" s="483"/>
      <c r="L13" s="483">
        <v>-6</v>
      </c>
      <c r="M13" s="483"/>
      <c r="N13" s="814">
        <v>-10</v>
      </c>
    </row>
    <row r="14" spans="1:14" ht="8.25" customHeight="1">
      <c r="A14" s="17"/>
      <c r="D14" s="813"/>
      <c r="E14" s="483"/>
      <c r="F14" s="483"/>
      <c r="G14" s="483"/>
      <c r="H14" s="483"/>
      <c r="I14" s="483"/>
      <c r="J14" s="482"/>
      <c r="K14" s="483"/>
      <c r="L14" s="483"/>
      <c r="M14" s="483"/>
      <c r="N14" s="814"/>
    </row>
    <row r="15" spans="1:14" ht="8.25" customHeight="1">
      <c r="A15" s="59"/>
      <c r="B15" s="59"/>
      <c r="C15" s="59"/>
      <c r="D15" s="818"/>
      <c r="E15" s="819"/>
      <c r="F15" s="819"/>
      <c r="G15" s="819"/>
      <c r="H15" s="819"/>
      <c r="I15" s="819"/>
      <c r="J15" s="830"/>
      <c r="K15" s="819"/>
      <c r="L15" s="819"/>
      <c r="M15" s="819"/>
      <c r="N15" s="820"/>
    </row>
    <row r="16" spans="1:14" ht="12.75">
      <c r="A16" s="342" t="s">
        <v>417</v>
      </c>
      <c r="B16" s="55"/>
      <c r="C16" s="55"/>
      <c r="D16" s="507">
        <f>D11+D12+D13</f>
        <v>406</v>
      </c>
      <c r="E16" s="811"/>
      <c r="F16" s="811">
        <f>F11+F12+F13</f>
        <v>316</v>
      </c>
      <c r="G16" s="811"/>
      <c r="H16" s="811">
        <f>H11+H12+H13</f>
        <v>658</v>
      </c>
      <c r="I16" s="811"/>
      <c r="J16" s="507">
        <f>J11+J12+J13</f>
        <v>227</v>
      </c>
      <c r="K16" s="811"/>
      <c r="L16" s="811">
        <f>L11+L12+L13</f>
        <v>169</v>
      </c>
      <c r="M16" s="811"/>
      <c r="N16" s="811">
        <f>N11+N12+N13</f>
        <v>362</v>
      </c>
    </row>
    <row r="17" spans="1:14" ht="8.25" customHeight="1">
      <c r="A17" s="350"/>
      <c r="B17" s="35"/>
      <c r="C17" s="35"/>
      <c r="D17" s="815"/>
      <c r="E17" s="816"/>
      <c r="F17" s="816"/>
      <c r="G17" s="816"/>
      <c r="H17" s="816"/>
      <c r="I17" s="816"/>
      <c r="J17" s="825"/>
      <c r="K17" s="816"/>
      <c r="L17" s="816"/>
      <c r="M17" s="816"/>
      <c r="N17" s="817"/>
    </row>
    <row r="18" spans="1:14" ht="27" customHeight="1">
      <c r="A18" s="17"/>
      <c r="D18" s="368"/>
      <c r="K18" s="484"/>
      <c r="L18" s="484"/>
      <c r="M18" s="484"/>
      <c r="N18" s="368"/>
    </row>
    <row r="19" spans="1:14" ht="12.75">
      <c r="A19" s="23" t="s">
        <v>650</v>
      </c>
      <c r="D19" s="485"/>
      <c r="J19" s="1">
        <v>1.79</v>
      </c>
      <c r="K19" s="486"/>
      <c r="L19" s="486">
        <v>1.87</v>
      </c>
      <c r="M19" s="486"/>
      <c r="N19" s="485">
        <v>1.82</v>
      </c>
    </row>
    <row r="20" ht="25.5" customHeight="1"/>
    <row r="21" ht="12.75">
      <c r="A21" s="455" t="s">
        <v>160</v>
      </c>
    </row>
    <row r="22" ht="8.25" customHeight="1"/>
    <row r="23" ht="8.25" customHeight="1"/>
    <row r="24" spans="1:4" ht="12.75">
      <c r="A24" s="17" t="s">
        <v>418</v>
      </c>
      <c r="B24" s="17" t="s">
        <v>419</v>
      </c>
      <c r="C24" s="17"/>
      <c r="D24" s="17"/>
    </row>
    <row r="25" spans="2:4" ht="8.25" customHeight="1">
      <c r="B25" s="17"/>
      <c r="C25" s="17"/>
      <c r="D25" s="17"/>
    </row>
    <row r="26" spans="2:14" ht="27.75" customHeight="1">
      <c r="B26" s="17"/>
      <c r="C26" s="17"/>
      <c r="D26" s="33" t="s">
        <v>838</v>
      </c>
      <c r="E26" s="33"/>
      <c r="F26" s="33" t="s">
        <v>839</v>
      </c>
      <c r="G26" s="33"/>
      <c r="H26" s="33" t="s">
        <v>840</v>
      </c>
      <c r="J26" s="33" t="s">
        <v>838</v>
      </c>
      <c r="K26" s="33"/>
      <c r="L26" s="33" t="s">
        <v>839</v>
      </c>
      <c r="M26" s="33"/>
      <c r="N26" s="33" t="s">
        <v>840</v>
      </c>
    </row>
    <row r="27" spans="2:14" ht="12.75">
      <c r="B27" s="487"/>
      <c r="C27" s="488"/>
      <c r="D27" s="36" t="s">
        <v>413</v>
      </c>
      <c r="E27" s="36"/>
      <c r="F27" s="36" t="s">
        <v>413</v>
      </c>
      <c r="G27" s="36"/>
      <c r="H27" s="36" t="s">
        <v>413</v>
      </c>
      <c r="I27" s="36"/>
      <c r="J27" s="36" t="s">
        <v>904</v>
      </c>
      <c r="K27" s="36"/>
      <c r="L27" s="36" t="s">
        <v>904</v>
      </c>
      <c r="M27" s="36"/>
      <c r="N27" s="36" t="s">
        <v>904</v>
      </c>
    </row>
    <row r="28" spans="2:4" ht="12" customHeight="1">
      <c r="B28" s="17" t="s">
        <v>420</v>
      </c>
      <c r="C28" s="488"/>
      <c r="D28" s="488"/>
    </row>
    <row r="29" spans="2:14" ht="12.75">
      <c r="B29" s="17" t="s">
        <v>421</v>
      </c>
      <c r="C29" s="489"/>
      <c r="D29" s="482">
        <v>35</v>
      </c>
      <c r="E29" s="498"/>
      <c r="F29" s="498">
        <v>42</v>
      </c>
      <c r="G29" s="498"/>
      <c r="H29" s="831">
        <v>83</v>
      </c>
      <c r="I29" s="831"/>
      <c r="J29" s="507">
        <v>19</v>
      </c>
      <c r="K29" s="498"/>
      <c r="L29" s="498">
        <v>23</v>
      </c>
      <c r="M29" s="498"/>
      <c r="N29" s="498">
        <v>46</v>
      </c>
    </row>
    <row r="30" spans="2:14" ht="12.75">
      <c r="B30" s="17" t="s">
        <v>422</v>
      </c>
      <c r="C30" s="489"/>
      <c r="D30" s="832"/>
      <c r="E30" s="498"/>
      <c r="F30" s="498"/>
      <c r="G30" s="498"/>
      <c r="H30" s="831"/>
      <c r="I30" s="831"/>
      <c r="J30" s="507"/>
      <c r="K30" s="498"/>
      <c r="L30" s="498"/>
      <c r="M30" s="498"/>
      <c r="N30" s="498"/>
    </row>
    <row r="31" spans="2:16" ht="12.75">
      <c r="B31" s="17" t="s">
        <v>423</v>
      </c>
      <c r="C31" s="489"/>
      <c r="D31" s="825">
        <v>-40</v>
      </c>
      <c r="E31" s="826"/>
      <c r="F31" s="826">
        <v>-46</v>
      </c>
      <c r="G31" s="826"/>
      <c r="H31" s="826">
        <v>-81</v>
      </c>
      <c r="I31" s="826"/>
      <c r="J31" s="825">
        <v>-22</v>
      </c>
      <c r="K31" s="826"/>
      <c r="L31" s="826">
        <v>-25</v>
      </c>
      <c r="M31" s="826"/>
      <c r="N31" s="826">
        <v>-45</v>
      </c>
      <c r="O31" s="490"/>
      <c r="P31" s="490"/>
    </row>
    <row r="32" spans="2:16" ht="12.75">
      <c r="B32" s="17" t="s">
        <v>601</v>
      </c>
      <c r="C32" s="489"/>
      <c r="D32" s="827">
        <f>SUM(D29:D31)</f>
        <v>-5</v>
      </c>
      <c r="E32" s="828"/>
      <c r="F32" s="828">
        <f>SUM(F29:F31)</f>
        <v>-4</v>
      </c>
      <c r="G32" s="828"/>
      <c r="H32" s="828">
        <f>SUM(H29:H31)</f>
        <v>2</v>
      </c>
      <c r="I32" s="828"/>
      <c r="J32" s="827">
        <f>SUM(J29:J31)</f>
        <v>-3</v>
      </c>
      <c r="K32" s="828"/>
      <c r="L32" s="828">
        <f>SUM(L29:L31)</f>
        <v>-2</v>
      </c>
      <c r="M32" s="828"/>
      <c r="N32" s="828">
        <f>SUM(N29:N31)</f>
        <v>1</v>
      </c>
      <c r="O32" s="490"/>
      <c r="P32" s="490"/>
    </row>
    <row r="33" spans="2:16" ht="8.25" customHeight="1">
      <c r="B33" s="17"/>
      <c r="C33" s="492"/>
      <c r="D33" s="482"/>
      <c r="E33" s="498"/>
      <c r="F33" s="498"/>
      <c r="G33" s="498"/>
      <c r="H33" s="498"/>
      <c r="I33" s="498"/>
      <c r="J33" s="482"/>
      <c r="K33" s="498"/>
      <c r="L33" s="498"/>
      <c r="M33" s="498"/>
      <c r="N33" s="498"/>
      <c r="O33" s="495"/>
      <c r="P33" s="495"/>
    </row>
    <row r="34" spans="2:16" ht="12.75">
      <c r="B34" s="17" t="s">
        <v>424</v>
      </c>
      <c r="C34" s="489"/>
      <c r="D34" s="825">
        <v>34</v>
      </c>
      <c r="E34" s="826"/>
      <c r="F34" s="826">
        <v>27</v>
      </c>
      <c r="G34" s="826"/>
      <c r="H34" s="826">
        <v>69</v>
      </c>
      <c r="I34" s="826"/>
      <c r="J34" s="825">
        <v>19</v>
      </c>
      <c r="K34" s="826"/>
      <c r="L34" s="826">
        <v>14</v>
      </c>
      <c r="M34" s="826"/>
      <c r="N34" s="826">
        <v>38</v>
      </c>
      <c r="O34" s="490"/>
      <c r="P34" s="490"/>
    </row>
    <row r="35" spans="15:16" ht="39" customHeight="1">
      <c r="O35" s="55"/>
      <c r="P35" s="55"/>
    </row>
    <row r="36" spans="1:16" ht="12" customHeight="1">
      <c r="A36" s="17" t="s">
        <v>425</v>
      </c>
      <c r="B36" s="1616" t="s">
        <v>564</v>
      </c>
      <c r="C36" s="1616"/>
      <c r="D36" s="1616"/>
      <c r="E36" s="1616"/>
      <c r="F36" s="1616"/>
      <c r="G36" s="1616"/>
      <c r="H36" s="1616"/>
      <c r="I36" s="1616"/>
      <c r="J36" s="1616"/>
      <c r="K36" s="1616"/>
      <c r="L36" s="1616"/>
      <c r="M36" s="1616"/>
      <c r="N36" s="1616"/>
      <c r="O36" s="1615"/>
      <c r="P36" s="1615"/>
    </row>
    <row r="37" spans="4:16" ht="12.75">
      <c r="D37" s="299"/>
      <c r="E37" s="299"/>
      <c r="F37" s="299"/>
      <c r="G37" s="299"/>
      <c r="H37" s="299"/>
      <c r="I37" s="299"/>
      <c r="J37" s="299"/>
      <c r="K37" s="299"/>
      <c r="L37" s="299"/>
      <c r="M37" s="299"/>
      <c r="N37" s="299"/>
      <c r="O37" s="299"/>
      <c r="P37" s="299"/>
    </row>
    <row r="38" spans="3:14" ht="12.75">
      <c r="C38" s="17"/>
      <c r="D38" s="55"/>
      <c r="E38" s="55"/>
      <c r="F38" s="55"/>
      <c r="G38" s="55"/>
      <c r="H38" s="496"/>
      <c r="I38" s="496"/>
      <c r="J38" s="490"/>
      <c r="K38" s="55"/>
      <c r="L38" s="55"/>
      <c r="M38" s="55"/>
      <c r="N38" s="55"/>
    </row>
    <row r="39" spans="3:14" ht="12.75">
      <c r="C39" s="17"/>
      <c r="D39" s="55"/>
      <c r="E39" s="55"/>
      <c r="F39" s="55"/>
      <c r="G39" s="55"/>
      <c r="H39" s="497"/>
      <c r="I39" s="497"/>
      <c r="J39" s="55"/>
      <c r="K39" s="55"/>
      <c r="L39" s="55"/>
      <c r="M39" s="55"/>
      <c r="N39" s="497"/>
    </row>
    <row r="40" spans="3:26" ht="12.75">
      <c r="C40" s="17"/>
      <c r="D40" s="74"/>
      <c r="E40" s="74"/>
      <c r="F40" s="74"/>
      <c r="G40" s="74"/>
      <c r="H40" s="74"/>
      <c r="I40" s="74"/>
      <c r="J40" s="74"/>
      <c r="K40" s="74"/>
      <c r="L40" s="74"/>
      <c r="M40" s="74"/>
      <c r="N40" s="74"/>
      <c r="O40" s="74"/>
      <c r="P40" s="74"/>
      <c r="Q40" s="74"/>
      <c r="R40" s="74"/>
      <c r="S40" s="74"/>
      <c r="T40" s="74"/>
      <c r="U40" s="74"/>
      <c r="V40" s="74"/>
      <c r="W40" s="74"/>
      <c r="X40" s="74"/>
      <c r="Y40" s="74"/>
      <c r="Z40" s="74"/>
    </row>
    <row r="41" spans="3:26" ht="12.75">
      <c r="C41" s="17"/>
      <c r="D41" s="74"/>
      <c r="E41" s="74"/>
      <c r="F41" s="74"/>
      <c r="G41" s="74"/>
      <c r="H41" s="74"/>
      <c r="I41" s="74"/>
      <c r="J41" s="74"/>
      <c r="K41" s="74"/>
      <c r="L41" s="74"/>
      <c r="M41" s="74"/>
      <c r="N41" s="74"/>
      <c r="O41" s="74"/>
      <c r="P41" s="74"/>
      <c r="Q41" s="74"/>
      <c r="R41" s="74"/>
      <c r="S41" s="74"/>
      <c r="T41" s="74"/>
      <c r="U41" s="74"/>
      <c r="V41" s="74"/>
      <c r="W41" s="74"/>
      <c r="X41" s="74"/>
      <c r="Y41" s="74"/>
      <c r="Z41" s="74"/>
    </row>
    <row r="42" spans="3:26" ht="12.75">
      <c r="C42" s="17"/>
      <c r="D42" s="323"/>
      <c r="E42" s="323"/>
      <c r="F42" s="323"/>
      <c r="G42" s="323"/>
      <c r="H42" s="323"/>
      <c r="I42" s="323"/>
      <c r="J42" s="323"/>
      <c r="K42" s="323"/>
      <c r="L42" s="323"/>
      <c r="M42" s="323"/>
      <c r="N42" s="323"/>
      <c r="O42" s="74"/>
      <c r="P42" s="74"/>
      <c r="Q42" s="74"/>
      <c r="R42" s="74"/>
      <c r="S42" s="74"/>
      <c r="T42" s="74"/>
      <c r="U42" s="74"/>
      <c r="V42" s="74"/>
      <c r="W42" s="74"/>
      <c r="X42" s="74"/>
      <c r="Y42" s="74"/>
      <c r="Z42" s="74"/>
    </row>
    <row r="43" spans="4:26" ht="12.75">
      <c r="D43" s="74"/>
      <c r="E43" s="74"/>
      <c r="F43" s="74"/>
      <c r="G43" s="74"/>
      <c r="H43" s="74"/>
      <c r="I43" s="74"/>
      <c r="J43" s="74"/>
      <c r="K43" s="74"/>
      <c r="L43" s="74"/>
      <c r="M43" s="74"/>
      <c r="N43" s="74"/>
      <c r="O43" s="74"/>
      <c r="P43" s="74"/>
      <c r="Q43" s="74"/>
      <c r="R43" s="74"/>
      <c r="S43" s="74"/>
      <c r="T43" s="74"/>
      <c r="U43" s="74"/>
      <c r="V43" s="74"/>
      <c r="W43" s="74"/>
      <c r="X43" s="74"/>
      <c r="Y43" s="74"/>
      <c r="Z43" s="74"/>
    </row>
    <row r="44" spans="4:26" ht="12.75">
      <c r="D44" s="74"/>
      <c r="E44" s="74"/>
      <c r="F44" s="74"/>
      <c r="G44" s="74"/>
      <c r="H44" s="74"/>
      <c r="I44" s="74"/>
      <c r="J44" s="74"/>
      <c r="K44" s="74"/>
      <c r="L44" s="74"/>
      <c r="M44" s="74"/>
      <c r="N44" s="74"/>
      <c r="O44" s="74"/>
      <c r="P44" s="74"/>
      <c r="Q44" s="74"/>
      <c r="R44" s="74"/>
      <c r="S44" s="74"/>
      <c r="T44" s="74"/>
      <c r="U44" s="74"/>
      <c r="V44" s="74"/>
      <c r="W44" s="74"/>
      <c r="X44" s="74"/>
      <c r="Y44" s="74"/>
      <c r="Z44" s="74"/>
    </row>
  </sheetData>
  <mergeCells count="3">
    <mergeCell ref="K1:N1"/>
    <mergeCell ref="B36:N36"/>
    <mergeCell ref="O36:P36"/>
  </mergeCells>
  <printOptions horizontalCentered="1"/>
  <pageMargins left="0.5" right="0.5" top="0.75" bottom="0.5" header="0.75" footer="0.5"/>
  <pageSetup fitToHeight="1" fitToWidth="1" horizontalDpi="600" verticalDpi="600" orientation="landscape" paperSize="9" scale="76" r:id="rId1"/>
</worksheet>
</file>

<file path=xl/worksheets/sheet19.xml><?xml version="1.0" encoding="utf-8"?>
<worksheet xmlns="http://schemas.openxmlformats.org/spreadsheetml/2006/main" xmlns:r="http://schemas.openxmlformats.org/officeDocument/2006/relationships">
  <sheetPr>
    <pageSetUpPr fitToPage="1"/>
  </sheetPr>
  <dimension ref="A1:T71"/>
  <sheetViews>
    <sheetView showGridLines="0" zoomScale="75" zoomScaleNormal="75" zoomScaleSheetLayoutView="75" workbookViewId="0" topLeftCell="A1">
      <selection activeCell="C73" sqref="C73"/>
    </sheetView>
  </sheetViews>
  <sheetFormatPr defaultColWidth="9.00390625" defaultRowHeight="14.25"/>
  <cols>
    <col min="1" max="1" width="5.25390625" style="5" customWidth="1"/>
    <col min="2" max="2" width="26.00390625" style="5" customWidth="1"/>
    <col min="3" max="3" width="49.00390625" style="5" customWidth="1"/>
    <col min="4" max="4" width="11.125" style="5" customWidth="1"/>
    <col min="5" max="5" width="4.125" style="5" customWidth="1"/>
    <col min="6" max="6" width="11.125" style="5" customWidth="1"/>
    <col min="7" max="7" width="4.125" style="5" customWidth="1"/>
    <col min="8" max="8" width="10.875" style="5" customWidth="1"/>
    <col min="9" max="9" width="7.00390625" style="5" customWidth="1"/>
    <col min="10" max="10" width="14.375" style="5" customWidth="1"/>
    <col min="11" max="16384" width="9.00390625" style="5" customWidth="1"/>
  </cols>
  <sheetData>
    <row r="1" spans="2:8" ht="14.25">
      <c r="B1" s="443" t="s">
        <v>831</v>
      </c>
      <c r="C1" s="2"/>
      <c r="E1" s="1581" t="s">
        <v>426</v>
      </c>
      <c r="F1" s="1581"/>
      <c r="G1" s="1581"/>
      <c r="H1" s="1582"/>
    </row>
    <row r="2" ht="12" customHeight="1"/>
    <row r="3" ht="15.75">
      <c r="B3" s="444" t="s">
        <v>833</v>
      </c>
    </row>
    <row r="4" ht="15.75">
      <c r="B4" s="445"/>
    </row>
    <row r="5" ht="15.75">
      <c r="B5" s="446" t="s">
        <v>853</v>
      </c>
    </row>
    <row r="6" spans="1:11" ht="15.75">
      <c r="A6" s="448"/>
      <c r="D6" s="208"/>
      <c r="E6" s="208"/>
      <c r="F6" s="208"/>
      <c r="G6" s="208"/>
      <c r="H6" s="208"/>
      <c r="I6" s="208"/>
      <c r="K6" s="208"/>
    </row>
    <row r="7" spans="4:8" ht="27.75" customHeight="1">
      <c r="D7" s="33" t="s">
        <v>838</v>
      </c>
      <c r="E7" s="33"/>
      <c r="F7" s="33" t="s">
        <v>839</v>
      </c>
      <c r="G7" s="33"/>
      <c r="H7" s="33" t="s">
        <v>840</v>
      </c>
    </row>
    <row r="8" spans="2:8" ht="12.75">
      <c r="B8" s="234" t="s">
        <v>427</v>
      </c>
      <c r="C8" s="35"/>
      <c r="D8" s="36" t="s">
        <v>904</v>
      </c>
      <c r="E8" s="36"/>
      <c r="F8" s="36" t="s">
        <v>904</v>
      </c>
      <c r="G8" s="36"/>
      <c r="H8" s="36" t="s">
        <v>904</v>
      </c>
    </row>
    <row r="9" spans="2:8" ht="16.5" customHeight="1">
      <c r="B9" s="5" t="s">
        <v>428</v>
      </c>
      <c r="D9" s="482">
        <v>385</v>
      </c>
      <c r="E9" s="498"/>
      <c r="F9" s="498">
        <v>494</v>
      </c>
      <c r="G9" s="498"/>
      <c r="H9" s="498">
        <v>893</v>
      </c>
    </row>
    <row r="10" spans="2:8" ht="19.5" customHeight="1">
      <c r="B10" s="17" t="s">
        <v>429</v>
      </c>
      <c r="D10" s="482">
        <v>-222</v>
      </c>
      <c r="E10" s="498"/>
      <c r="F10" s="498">
        <v>-348</v>
      </c>
      <c r="G10" s="498"/>
      <c r="H10" s="498">
        <v>-581</v>
      </c>
    </row>
    <row r="11" spans="2:8" ht="6" customHeight="1">
      <c r="B11" s="17"/>
      <c r="D11" s="482"/>
      <c r="E11" s="498"/>
      <c r="F11" s="498"/>
      <c r="G11" s="498"/>
      <c r="H11" s="498"/>
    </row>
    <row r="12" spans="2:8" ht="18.75" customHeight="1">
      <c r="B12" s="1039" t="s">
        <v>430</v>
      </c>
      <c r="C12" s="456"/>
      <c r="D12" s="818">
        <f>SUM(D9:D11)</f>
        <v>163</v>
      </c>
      <c r="E12" s="819"/>
      <c r="F12" s="820">
        <f>SUM(F9:F11)</f>
        <v>146</v>
      </c>
      <c r="G12" s="819"/>
      <c r="H12" s="820">
        <f>SUM(H9:H11)</f>
        <v>312</v>
      </c>
    </row>
    <row r="13" spans="2:8" ht="12.75">
      <c r="B13" s="232"/>
      <c r="C13" s="342"/>
      <c r="D13" s="810"/>
      <c r="E13" s="811"/>
      <c r="F13" s="812"/>
      <c r="G13" s="811"/>
      <c r="H13" s="812"/>
    </row>
    <row r="14" spans="2:8" ht="14.25" customHeight="1">
      <c r="B14" s="17" t="s">
        <v>431</v>
      </c>
      <c r="C14" s="17"/>
      <c r="D14" s="813">
        <v>77</v>
      </c>
      <c r="E14" s="483"/>
      <c r="F14" s="814">
        <v>104</v>
      </c>
      <c r="G14" s="483"/>
      <c r="H14" s="814">
        <v>223</v>
      </c>
    </row>
    <row r="15" spans="2:8" ht="18" customHeight="1">
      <c r="B15" s="17" t="s">
        <v>432</v>
      </c>
      <c r="C15" s="17"/>
      <c r="D15" s="813">
        <v>-11</v>
      </c>
      <c r="E15" s="483"/>
      <c r="F15" s="814">
        <v>-9</v>
      </c>
      <c r="G15" s="483"/>
      <c r="H15" s="814">
        <v>-23</v>
      </c>
    </row>
    <row r="16" spans="2:8" ht="18" customHeight="1">
      <c r="B16" s="17" t="s">
        <v>433</v>
      </c>
      <c r="C16" s="17"/>
      <c r="D16" s="813">
        <v>5</v>
      </c>
      <c r="E16" s="483"/>
      <c r="F16" s="814">
        <v>10</v>
      </c>
      <c r="G16" s="483"/>
      <c r="H16" s="814">
        <v>16</v>
      </c>
    </row>
    <row r="17" spans="2:8" ht="3.75" customHeight="1">
      <c r="B17" s="17"/>
      <c r="C17" s="17"/>
      <c r="D17" s="813"/>
      <c r="E17" s="483"/>
      <c r="F17" s="814"/>
      <c r="G17" s="483"/>
      <c r="H17" s="814"/>
    </row>
    <row r="18" spans="2:8" ht="24" customHeight="1">
      <c r="B18" s="499" t="s">
        <v>434</v>
      </c>
      <c r="C18" s="341"/>
      <c r="D18" s="807">
        <f>SUM(D12:D16)</f>
        <v>234</v>
      </c>
      <c r="E18" s="808"/>
      <c r="F18" s="809">
        <f>SUM(F12:F16)</f>
        <v>251</v>
      </c>
      <c r="G18" s="808"/>
      <c r="H18" s="809">
        <f>SUM(H12:H16)</f>
        <v>528</v>
      </c>
    </row>
    <row r="19" spans="2:8" ht="9.75" customHeight="1">
      <c r="B19" s="232"/>
      <c r="C19" s="342"/>
      <c r="D19" s="810"/>
      <c r="E19" s="811"/>
      <c r="F19" s="812"/>
      <c r="G19" s="811"/>
      <c r="H19" s="812"/>
    </row>
    <row r="20" spans="2:8" ht="15.75" customHeight="1">
      <c r="B20" s="17" t="s">
        <v>435</v>
      </c>
      <c r="C20" s="17"/>
      <c r="D20" s="813">
        <v>-92</v>
      </c>
      <c r="E20" s="483"/>
      <c r="F20" s="814">
        <v>-107</v>
      </c>
      <c r="G20" s="483"/>
      <c r="H20" s="814">
        <v>-216</v>
      </c>
    </row>
    <row r="21" spans="2:8" ht="16.5" customHeight="1">
      <c r="B21" s="17" t="s">
        <v>951</v>
      </c>
      <c r="C21" s="17"/>
      <c r="D21" s="813">
        <v>-166</v>
      </c>
      <c r="E21" s="483"/>
      <c r="F21" s="814">
        <v>-117</v>
      </c>
      <c r="G21" s="483"/>
      <c r="H21" s="814">
        <v>-241</v>
      </c>
    </row>
    <row r="22" spans="2:8" ht="15.75" customHeight="1">
      <c r="B22" s="342" t="s">
        <v>436</v>
      </c>
      <c r="C22" s="342"/>
      <c r="D22" s="810">
        <v>-15</v>
      </c>
      <c r="E22" s="811"/>
      <c r="F22" s="812">
        <v>-14</v>
      </c>
      <c r="G22" s="811"/>
      <c r="H22" s="812">
        <v>-27</v>
      </c>
    </row>
    <row r="23" spans="2:8" ht="4.5" customHeight="1">
      <c r="B23" s="350"/>
      <c r="C23" s="350"/>
      <c r="D23" s="815"/>
      <c r="E23" s="816"/>
      <c r="F23" s="817"/>
      <c r="G23" s="816"/>
      <c r="H23" s="817"/>
    </row>
    <row r="24" spans="2:8" ht="24" customHeight="1">
      <c r="B24" s="499" t="s">
        <v>929</v>
      </c>
      <c r="C24" s="341"/>
      <c r="D24" s="807">
        <f>SUM(D20:D22)</f>
        <v>-273</v>
      </c>
      <c r="E24" s="808"/>
      <c r="F24" s="809">
        <f>SUM(F20:F22)</f>
        <v>-238</v>
      </c>
      <c r="G24" s="808"/>
      <c r="H24" s="809">
        <f>SUM(H20:H22)</f>
        <v>-484</v>
      </c>
    </row>
    <row r="25" spans="2:8" ht="8.25" customHeight="1">
      <c r="B25" s="232"/>
      <c r="C25" s="342"/>
      <c r="D25" s="810"/>
      <c r="E25" s="811"/>
      <c r="F25" s="812"/>
      <c r="G25" s="811"/>
      <c r="H25" s="812"/>
    </row>
    <row r="26" spans="2:8" ht="15.75" customHeight="1">
      <c r="B26" s="232" t="s">
        <v>959</v>
      </c>
      <c r="C26" s="17"/>
      <c r="D26" s="813">
        <f>+D18+D24</f>
        <v>-39</v>
      </c>
      <c r="E26" s="483"/>
      <c r="F26" s="814">
        <f>+F18+F24</f>
        <v>13</v>
      </c>
      <c r="G26" s="483"/>
      <c r="H26" s="814">
        <f>+H18+H24</f>
        <v>44</v>
      </c>
    </row>
    <row r="27" spans="2:8" ht="21.75" customHeight="1">
      <c r="B27" s="342" t="s">
        <v>199</v>
      </c>
      <c r="C27" s="342"/>
      <c r="D27" s="810">
        <v>-6</v>
      </c>
      <c r="E27" s="811"/>
      <c r="F27" s="1006" t="s">
        <v>164</v>
      </c>
      <c r="G27" s="811"/>
      <c r="H27" s="1006" t="s">
        <v>164</v>
      </c>
    </row>
    <row r="28" spans="2:8" ht="6" customHeight="1">
      <c r="B28" s="350"/>
      <c r="C28" s="350"/>
      <c r="D28" s="815"/>
      <c r="E28" s="816"/>
      <c r="F28" s="817"/>
      <c r="G28" s="816"/>
      <c r="H28" s="817"/>
    </row>
    <row r="29" spans="2:8" ht="6.75" customHeight="1">
      <c r="B29" s="342"/>
      <c r="C29" s="342"/>
      <c r="D29" s="810"/>
      <c r="E29" s="811"/>
      <c r="F29" s="812"/>
      <c r="G29" s="811"/>
      <c r="H29" s="812"/>
    </row>
    <row r="30" spans="2:8" ht="15.75" customHeight="1">
      <c r="B30" s="1" t="s">
        <v>958</v>
      </c>
      <c r="C30" s="17"/>
      <c r="D30" s="813">
        <f>+D26+D27</f>
        <v>-45</v>
      </c>
      <c r="E30" s="483"/>
      <c r="F30" s="814">
        <f>+F26</f>
        <v>13</v>
      </c>
      <c r="G30" s="483"/>
      <c r="H30" s="814">
        <f>+H26</f>
        <v>44</v>
      </c>
    </row>
    <row r="31" spans="2:8" ht="18.75" customHeight="1">
      <c r="B31" s="350" t="s">
        <v>956</v>
      </c>
      <c r="C31" s="350"/>
      <c r="D31" s="815">
        <v>11</v>
      </c>
      <c r="E31" s="816"/>
      <c r="F31" s="817">
        <v>-4</v>
      </c>
      <c r="G31" s="816"/>
      <c r="H31" s="817">
        <v>1</v>
      </c>
    </row>
    <row r="32" spans="2:8" ht="12.75">
      <c r="B32" s="342"/>
      <c r="C32" s="342"/>
      <c r="D32" s="810"/>
      <c r="E32" s="811"/>
      <c r="F32" s="812"/>
      <c r="G32" s="811"/>
      <c r="H32" s="812"/>
    </row>
    <row r="33" spans="2:8" ht="15.75" customHeight="1">
      <c r="B33" s="1" t="s">
        <v>960</v>
      </c>
      <c r="C33" s="17"/>
      <c r="D33" s="813">
        <f>SUM(D30:D31)</f>
        <v>-34</v>
      </c>
      <c r="E33" s="483"/>
      <c r="F33" s="814">
        <f>SUM(F30:F31)</f>
        <v>9</v>
      </c>
      <c r="G33" s="483"/>
      <c r="H33" s="814">
        <f>SUM(H30:H31)</f>
        <v>45</v>
      </c>
    </row>
    <row r="34" spans="2:8" ht="16.5" customHeight="1">
      <c r="B34" s="17" t="s">
        <v>437</v>
      </c>
      <c r="C34" s="17"/>
      <c r="D34" s="813">
        <v>0</v>
      </c>
      <c r="E34" s="483"/>
      <c r="F34" s="814">
        <v>2</v>
      </c>
      <c r="G34" s="483"/>
      <c r="H34" s="814">
        <v>3</v>
      </c>
    </row>
    <row r="35" spans="3:8" ht="7.5" customHeight="1">
      <c r="C35" s="17"/>
      <c r="D35" s="813"/>
      <c r="E35" s="483"/>
      <c r="F35" s="814"/>
      <c r="G35" s="483"/>
      <c r="H35" s="814"/>
    </row>
    <row r="36" spans="2:8" ht="9" customHeight="1">
      <c r="B36" s="59"/>
      <c r="C36" s="59"/>
      <c r="D36" s="818"/>
      <c r="E36" s="819"/>
      <c r="F36" s="820"/>
      <c r="G36" s="819"/>
      <c r="H36" s="820"/>
    </row>
    <row r="37" spans="2:8" ht="12.75">
      <c r="B37" s="232" t="s">
        <v>223</v>
      </c>
      <c r="C37" s="55"/>
      <c r="D37" s="507">
        <f>SUM(D33:D34)</f>
        <v>-34</v>
      </c>
      <c r="E37" s="811"/>
      <c r="F37" s="811">
        <f>SUM(F33:F34)</f>
        <v>11</v>
      </c>
      <c r="G37" s="811"/>
      <c r="H37" s="811">
        <f>SUM(H33:H34)</f>
        <v>48</v>
      </c>
    </row>
    <row r="38" spans="2:8" ht="9" customHeight="1">
      <c r="B38" s="35"/>
      <c r="C38" s="35"/>
      <c r="D38" s="815"/>
      <c r="E38" s="816"/>
      <c r="F38" s="817"/>
      <c r="G38" s="816"/>
      <c r="H38" s="817"/>
    </row>
    <row r="39" spans="2:8" ht="12.75">
      <c r="B39" s="17"/>
      <c r="C39" s="17"/>
      <c r="D39" s="482"/>
      <c r="E39" s="483"/>
      <c r="F39" s="483"/>
      <c r="G39" s="483"/>
      <c r="H39" s="814"/>
    </row>
    <row r="40" spans="2:8" ht="12.75">
      <c r="B40" s="17" t="s">
        <v>225</v>
      </c>
      <c r="C40" s="17"/>
      <c r="D40" s="482"/>
      <c r="E40" s="483"/>
      <c r="F40" s="483"/>
      <c r="G40" s="483"/>
      <c r="H40" s="814"/>
    </row>
    <row r="41" spans="2:8" ht="4.5" customHeight="1">
      <c r="B41" s="17"/>
      <c r="C41" s="17"/>
      <c r="D41" s="482"/>
      <c r="E41" s="483"/>
      <c r="F41" s="483"/>
      <c r="G41" s="483"/>
      <c r="H41" s="814"/>
    </row>
    <row r="42" spans="2:8" ht="12.75">
      <c r="B42" s="17" t="s">
        <v>226</v>
      </c>
      <c r="C42" s="17"/>
      <c r="D42" s="482">
        <v>-32</v>
      </c>
      <c r="E42" s="483"/>
      <c r="F42" s="483">
        <v>9</v>
      </c>
      <c r="G42" s="483"/>
      <c r="H42" s="814">
        <v>39</v>
      </c>
    </row>
    <row r="43" spans="2:8" ht="16.5" customHeight="1">
      <c r="B43" s="350" t="s">
        <v>227</v>
      </c>
      <c r="C43" s="350"/>
      <c r="D43" s="825">
        <v>-2</v>
      </c>
      <c r="E43" s="816"/>
      <c r="F43" s="816">
        <v>2</v>
      </c>
      <c r="G43" s="816"/>
      <c r="H43" s="817">
        <v>9</v>
      </c>
    </row>
    <row r="44" spans="2:8" ht="4.5" customHeight="1">
      <c r="B44" s="17"/>
      <c r="C44" s="342"/>
      <c r="D44" s="507"/>
      <c r="E44" s="811"/>
      <c r="F44" s="811"/>
      <c r="G44" s="811"/>
      <c r="H44" s="812"/>
    </row>
    <row r="45" spans="2:8" ht="21" customHeight="1">
      <c r="B45" s="232" t="s">
        <v>223</v>
      </c>
      <c r="C45" s="342"/>
      <c r="D45" s="507">
        <f>SUM(D42:D43)</f>
        <v>-34</v>
      </c>
      <c r="E45" s="811"/>
      <c r="F45" s="811">
        <f>SUM(F42:F43)</f>
        <v>11</v>
      </c>
      <c r="G45" s="811"/>
      <c r="H45" s="812">
        <f>SUM(H42:H43)</f>
        <v>48</v>
      </c>
    </row>
    <row r="46" spans="2:8" ht="6" customHeight="1">
      <c r="B46" s="234"/>
      <c r="C46" s="350"/>
      <c r="D46" s="825"/>
      <c r="E46" s="816"/>
      <c r="F46" s="816"/>
      <c r="G46" s="816"/>
      <c r="H46" s="817"/>
    </row>
    <row r="47" spans="2:8" ht="12.75">
      <c r="B47" s="17"/>
      <c r="C47" s="17"/>
      <c r="D47" s="482"/>
      <c r="E47" s="483"/>
      <c r="F47" s="483"/>
      <c r="G47" s="483"/>
      <c r="H47" s="814"/>
    </row>
    <row r="48" spans="1:8" ht="12.75">
      <c r="A48" s="17"/>
      <c r="B48" s="455" t="s">
        <v>160</v>
      </c>
      <c r="C48" s="17"/>
      <c r="D48" s="482"/>
      <c r="E48" s="483"/>
      <c r="F48" s="483"/>
      <c r="G48" s="483"/>
      <c r="H48" s="814"/>
    </row>
    <row r="49" spans="2:8" ht="27.75" customHeight="1">
      <c r="B49" s="1527" t="s">
        <v>208</v>
      </c>
      <c r="C49" s="1540"/>
      <c r="D49" s="1540"/>
      <c r="E49" s="498"/>
      <c r="F49" s="498"/>
      <c r="G49" s="498"/>
      <c r="H49" s="498"/>
    </row>
    <row r="50" spans="3:8" ht="12.75">
      <c r="C50" s="17"/>
      <c r="D50" s="498"/>
      <c r="E50" s="498"/>
      <c r="F50" s="498"/>
      <c r="G50" s="498"/>
      <c r="H50" s="498"/>
    </row>
    <row r="51" spans="3:8" ht="27.75" customHeight="1">
      <c r="C51" s="17"/>
      <c r="D51" s="821" t="s">
        <v>838</v>
      </c>
      <c r="E51" s="821"/>
      <c r="F51" s="821" t="s">
        <v>839</v>
      </c>
      <c r="G51" s="821"/>
      <c r="H51" s="821" t="s">
        <v>840</v>
      </c>
    </row>
    <row r="52" spans="2:8" ht="12.75">
      <c r="B52" s="35"/>
      <c r="C52" s="501"/>
      <c r="D52" s="822" t="s">
        <v>904</v>
      </c>
      <c r="E52" s="822"/>
      <c r="F52" s="822" t="s">
        <v>904</v>
      </c>
      <c r="G52" s="822"/>
      <c r="H52" s="822" t="s">
        <v>904</v>
      </c>
    </row>
    <row r="53" spans="1:8" ht="12.75">
      <c r="A53" s="232"/>
      <c r="B53" s="502"/>
      <c r="C53" s="503"/>
      <c r="D53" s="823"/>
      <c r="E53" s="823"/>
      <c r="F53" s="824"/>
      <c r="G53" s="824"/>
      <c r="H53" s="824"/>
    </row>
    <row r="54" spans="2:8" ht="14.25" customHeight="1">
      <c r="B54" s="17" t="s">
        <v>213</v>
      </c>
      <c r="C54" s="488"/>
      <c r="D54" s="482">
        <v>335</v>
      </c>
      <c r="E54" s="498"/>
      <c r="F54" s="498">
        <v>250</v>
      </c>
      <c r="G54" s="498"/>
      <c r="H54" s="498">
        <v>250</v>
      </c>
    </row>
    <row r="55" spans="2:8" ht="12.75">
      <c r="B55" s="17" t="s">
        <v>224</v>
      </c>
      <c r="C55" s="489"/>
      <c r="D55" s="823" t="s">
        <v>164</v>
      </c>
      <c r="E55" s="498"/>
      <c r="F55" s="814">
        <v>5</v>
      </c>
      <c r="G55" s="498"/>
      <c r="H55" s="814">
        <v>5</v>
      </c>
    </row>
    <row r="56" spans="2:8" ht="12.75">
      <c r="B56" s="17" t="s">
        <v>438</v>
      </c>
      <c r="C56" s="489"/>
      <c r="D56" s="507">
        <v>-73</v>
      </c>
      <c r="E56" s="498"/>
      <c r="F56" s="814">
        <v>-84</v>
      </c>
      <c r="G56" s="498"/>
      <c r="H56" s="814">
        <v>-161</v>
      </c>
    </row>
    <row r="57" spans="2:10" ht="12.75">
      <c r="B57" s="17" t="s">
        <v>439</v>
      </c>
      <c r="C57" s="489"/>
      <c r="D57" s="507">
        <v>166</v>
      </c>
      <c r="E57" s="498"/>
      <c r="F57" s="814">
        <v>117</v>
      </c>
      <c r="G57" s="498"/>
      <c r="H57" s="814">
        <v>241</v>
      </c>
      <c r="I57" s="490"/>
      <c r="J57" s="490"/>
    </row>
    <row r="58" spans="2:10" ht="9" customHeight="1">
      <c r="B58" s="17"/>
      <c r="C58" s="492"/>
      <c r="D58" s="507"/>
      <c r="E58" s="826"/>
      <c r="F58" s="826"/>
      <c r="G58" s="826"/>
      <c r="H58" s="826"/>
      <c r="I58" s="495"/>
      <c r="J58" s="495"/>
    </row>
    <row r="59" spans="2:10" ht="18" customHeight="1">
      <c r="B59" s="341" t="s">
        <v>955</v>
      </c>
      <c r="C59" s="1045"/>
      <c r="D59" s="827">
        <f>SUM(D54:D57)</f>
        <v>428</v>
      </c>
      <c r="E59" s="828"/>
      <c r="F59" s="828">
        <f>SUM(F54:F58)</f>
        <v>288</v>
      </c>
      <c r="G59" s="828"/>
      <c r="H59" s="828">
        <f>SUM(H54:H58)</f>
        <v>335</v>
      </c>
      <c r="I59" s="490"/>
      <c r="J59" s="490"/>
    </row>
    <row r="60" spans="4:10" ht="12.75">
      <c r="D60" s="482"/>
      <c r="E60" s="498"/>
      <c r="F60" s="498"/>
      <c r="G60" s="498"/>
      <c r="H60" s="498"/>
      <c r="I60" s="55"/>
      <c r="J60" s="55"/>
    </row>
    <row r="61" spans="1:10" ht="12" customHeight="1">
      <c r="A61" s="17"/>
      <c r="B61" s="15"/>
      <c r="C61" s="15"/>
      <c r="D61" s="15"/>
      <c r="E61" s="15"/>
      <c r="F61" s="15"/>
      <c r="G61" s="15"/>
      <c r="H61" s="15"/>
      <c r="I61" s="1615"/>
      <c r="J61" s="1615"/>
    </row>
    <row r="62" spans="2:10" ht="12.75">
      <c r="B62" s="17" t="s">
        <v>245</v>
      </c>
      <c r="I62" s="299"/>
      <c r="J62" s="299"/>
    </row>
    <row r="63" spans="3:8" ht="12.75">
      <c r="C63" s="17"/>
      <c r="D63" s="15"/>
      <c r="E63" s="15"/>
      <c r="F63" s="15"/>
      <c r="G63" s="15"/>
      <c r="H63" s="15"/>
    </row>
    <row r="64" spans="3:8" ht="12.75">
      <c r="C64" s="17"/>
      <c r="D64" s="299"/>
      <c r="E64" s="299"/>
      <c r="F64" s="299"/>
      <c r="G64" s="299"/>
      <c r="H64" s="299"/>
    </row>
    <row r="65" spans="3:20" ht="12.75">
      <c r="C65" s="17"/>
      <c r="D65" s="490"/>
      <c r="E65" s="55"/>
      <c r="F65" s="55"/>
      <c r="G65" s="55"/>
      <c r="H65" s="55"/>
      <c r="I65" s="74"/>
      <c r="J65" s="74"/>
      <c r="K65" s="74"/>
      <c r="L65" s="74"/>
      <c r="M65" s="74"/>
      <c r="N65" s="74"/>
      <c r="O65" s="74"/>
      <c r="P65" s="74"/>
      <c r="Q65" s="74"/>
      <c r="R65" s="74"/>
      <c r="S65" s="74"/>
      <c r="T65" s="74"/>
    </row>
    <row r="66" spans="3:20" ht="12.75">
      <c r="C66" s="17"/>
      <c r="D66" s="55"/>
      <c r="E66" s="55"/>
      <c r="F66" s="55"/>
      <c r="G66" s="55"/>
      <c r="H66" s="497"/>
      <c r="I66" s="74"/>
      <c r="J66" s="74"/>
      <c r="K66" s="74"/>
      <c r="L66" s="74"/>
      <c r="M66" s="74"/>
      <c r="N66" s="74"/>
      <c r="O66" s="74"/>
      <c r="P66" s="74"/>
      <c r="Q66" s="74"/>
      <c r="R66" s="74"/>
      <c r="S66" s="74"/>
      <c r="T66" s="74"/>
    </row>
    <row r="67" spans="3:20" ht="12.75">
      <c r="C67" s="17"/>
      <c r="D67" s="74"/>
      <c r="E67" s="74"/>
      <c r="F67" s="74"/>
      <c r="G67" s="74"/>
      <c r="H67" s="74"/>
      <c r="I67" s="74"/>
      <c r="J67" s="74"/>
      <c r="K67" s="74"/>
      <c r="L67" s="74"/>
      <c r="M67" s="74"/>
      <c r="N67" s="74"/>
      <c r="O67" s="74"/>
      <c r="P67" s="74"/>
      <c r="Q67" s="74"/>
      <c r="R67" s="74"/>
      <c r="S67" s="74"/>
      <c r="T67" s="74"/>
    </row>
    <row r="68" spans="4:20" ht="12.75">
      <c r="D68" s="74"/>
      <c r="E68" s="74"/>
      <c r="F68" s="74"/>
      <c r="G68" s="74"/>
      <c r="H68" s="74"/>
      <c r="I68" s="74"/>
      <c r="J68" s="74"/>
      <c r="K68" s="74"/>
      <c r="L68" s="74"/>
      <c r="M68" s="74"/>
      <c r="N68" s="74"/>
      <c r="O68" s="74"/>
      <c r="P68" s="74"/>
      <c r="Q68" s="74"/>
      <c r="R68" s="74"/>
      <c r="S68" s="74"/>
      <c r="T68" s="74"/>
    </row>
    <row r="69" spans="4:20" ht="12.75">
      <c r="D69" s="323"/>
      <c r="E69" s="323"/>
      <c r="F69" s="323"/>
      <c r="G69" s="323"/>
      <c r="H69" s="323"/>
      <c r="I69" s="74"/>
      <c r="J69" s="74"/>
      <c r="K69" s="74"/>
      <c r="L69" s="74"/>
      <c r="M69" s="74"/>
      <c r="N69" s="74"/>
      <c r="O69" s="74"/>
      <c r="P69" s="74"/>
      <c r="Q69" s="74"/>
      <c r="R69" s="74"/>
      <c r="S69" s="74"/>
      <c r="T69" s="74"/>
    </row>
    <row r="70" spans="4:8" ht="12.75">
      <c r="D70" s="74"/>
      <c r="E70" s="74"/>
      <c r="F70" s="74"/>
      <c r="G70" s="74"/>
      <c r="H70" s="74"/>
    </row>
    <row r="71" spans="4:8" ht="12.75">
      <c r="D71" s="74"/>
      <c r="E71" s="74"/>
      <c r="F71" s="74"/>
      <c r="G71" s="74"/>
      <c r="H71" s="74"/>
    </row>
  </sheetData>
  <sheetProtection sheet="1" objects="1" scenarios="1"/>
  <mergeCells count="3">
    <mergeCell ref="E1:H1"/>
    <mergeCell ref="I61:J61"/>
    <mergeCell ref="B49:D49"/>
  </mergeCells>
  <printOptions/>
  <pageMargins left="0.75" right="0.75" top="1" bottom="1" header="0.5" footer="0.5"/>
  <pageSetup fitToHeight="1" fitToWidth="1"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sheetPr>
    <pageSetUpPr fitToPage="1"/>
  </sheetPr>
  <dimension ref="A1:O30"/>
  <sheetViews>
    <sheetView showGridLines="0" zoomScale="75" zoomScaleNormal="75" zoomScaleSheetLayoutView="75" workbookViewId="0" topLeftCell="A1">
      <selection activeCell="C73" sqref="C73"/>
    </sheetView>
  </sheetViews>
  <sheetFormatPr defaultColWidth="9.00390625" defaultRowHeight="14.25"/>
  <cols>
    <col min="1" max="1" width="4.75390625" style="11" customWidth="1"/>
    <col min="2" max="2" width="59.50390625" style="5" customWidth="1"/>
    <col min="3" max="9" width="11.625" style="5" customWidth="1"/>
    <col min="10" max="10" width="3.25390625" style="5" customWidth="1"/>
    <col min="11" max="13" width="11.75390625" style="5" customWidth="1"/>
    <col min="14" max="14" width="12.125" style="5" customWidth="1"/>
    <col min="15" max="15" width="13.25390625" style="5" customWidth="1"/>
    <col min="16" max="16384" width="9.00390625" style="5" customWidth="1"/>
  </cols>
  <sheetData>
    <row r="1" spans="1:9" ht="14.25">
      <c r="A1" s="24" t="s">
        <v>831</v>
      </c>
      <c r="H1" s="1581" t="s">
        <v>895</v>
      </c>
      <c r="I1" s="1582"/>
    </row>
    <row r="2" spans="1:9" ht="12.75">
      <c r="A2" s="24"/>
      <c r="I2" s="25"/>
    </row>
    <row r="3" spans="1:8" ht="15.75">
      <c r="A3" s="27" t="s">
        <v>833</v>
      </c>
      <c r="B3" s="23"/>
      <c r="C3" s="23"/>
      <c r="D3" s="23"/>
      <c r="E3" s="23"/>
      <c r="F3" s="28"/>
      <c r="G3" s="28"/>
      <c r="H3" s="28"/>
    </row>
    <row r="4" spans="1:8" ht="14.25">
      <c r="A4" s="29"/>
      <c r="B4" s="23"/>
      <c r="C4" s="23"/>
      <c r="D4" s="23"/>
      <c r="E4" s="23"/>
      <c r="F4" s="28"/>
      <c r="G4" s="28"/>
      <c r="H4" s="28"/>
    </row>
    <row r="5" ht="15" customHeight="1">
      <c r="A5" s="30" t="s">
        <v>896</v>
      </c>
    </row>
    <row r="6" ht="12.75">
      <c r="A6" s="31"/>
    </row>
    <row r="7" spans="1:2" ht="15.75">
      <c r="A7" s="1583" t="s">
        <v>838</v>
      </c>
      <c r="B7" s="1583"/>
    </row>
    <row r="9" spans="3:9" ht="38.25">
      <c r="C9" s="32" t="s">
        <v>897</v>
      </c>
      <c r="D9" s="33" t="s">
        <v>898</v>
      </c>
      <c r="E9" s="33" t="s">
        <v>899</v>
      </c>
      <c r="F9" s="33" t="s">
        <v>900</v>
      </c>
      <c r="G9" s="33" t="s">
        <v>901</v>
      </c>
      <c r="H9" s="33" t="s">
        <v>902</v>
      </c>
      <c r="I9" s="33" t="s">
        <v>837</v>
      </c>
    </row>
    <row r="10" spans="1:9" ht="12" customHeight="1">
      <c r="A10" s="34" t="s">
        <v>903</v>
      </c>
      <c r="B10" s="35"/>
      <c r="C10" s="35"/>
      <c r="D10" s="36" t="s">
        <v>904</v>
      </c>
      <c r="E10" s="36" t="s">
        <v>904</v>
      </c>
      <c r="F10" s="36" t="s">
        <v>904</v>
      </c>
      <c r="G10" s="36" t="s">
        <v>904</v>
      </c>
      <c r="H10" s="36" t="s">
        <v>904</v>
      </c>
      <c r="I10" s="36" t="s">
        <v>905</v>
      </c>
    </row>
    <row r="11" spans="4:8" ht="7.5" customHeight="1">
      <c r="D11" s="37"/>
      <c r="E11" s="37"/>
      <c r="F11" s="37"/>
      <c r="G11" s="37"/>
      <c r="H11" s="37"/>
    </row>
    <row r="12" spans="1:9" ht="28.5" customHeight="1">
      <c r="A12" s="1580" t="s">
        <v>907</v>
      </c>
      <c r="B12" s="1577"/>
      <c r="C12" s="763">
        <v>3</v>
      </c>
      <c r="D12" s="303">
        <v>962</v>
      </c>
      <c r="E12" s="764">
        <v>-293</v>
      </c>
      <c r="F12" s="303">
        <f>SUM(D12:E12)</f>
        <v>669</v>
      </c>
      <c r="G12" s="303">
        <v>3</v>
      </c>
      <c r="H12" s="303">
        <f>+F12+G12</f>
        <v>672</v>
      </c>
      <c r="I12" s="766">
        <v>28</v>
      </c>
    </row>
    <row r="13" spans="1:9" ht="8.25" customHeight="1">
      <c r="A13" s="833"/>
      <c r="B13" s="21"/>
      <c r="C13" s="763"/>
      <c r="D13" s="835"/>
      <c r="E13" s="835"/>
      <c r="F13" s="835"/>
      <c r="G13" s="835"/>
      <c r="H13" s="835"/>
      <c r="I13" s="835"/>
    </row>
    <row r="14" spans="1:9" ht="30" customHeight="1">
      <c r="A14" s="1580" t="s">
        <v>908</v>
      </c>
      <c r="B14" s="1577"/>
      <c r="C14" s="763">
        <v>6</v>
      </c>
      <c r="D14" s="303">
        <v>32</v>
      </c>
      <c r="E14" s="764">
        <v>-12</v>
      </c>
      <c r="F14" s="303">
        <f>SUM(D14:E14)</f>
        <v>20</v>
      </c>
      <c r="G14" s="303">
        <v>-4</v>
      </c>
      <c r="H14" s="303">
        <f>+F14+G14</f>
        <v>16</v>
      </c>
      <c r="I14" s="766">
        <v>0.6</v>
      </c>
    </row>
    <row r="15" spans="1:9" ht="7.5" customHeight="1">
      <c r="A15" s="1580"/>
      <c r="B15" s="1577"/>
      <c r="C15" s="763"/>
      <c r="D15" s="303"/>
      <c r="E15" s="764"/>
      <c r="F15" s="303"/>
      <c r="G15" s="303"/>
      <c r="H15" s="303"/>
      <c r="I15" s="774"/>
    </row>
    <row r="16" spans="1:9" ht="14.25" customHeight="1">
      <c r="A16" s="1580" t="s">
        <v>670</v>
      </c>
      <c r="B16" s="1577"/>
      <c r="C16" s="836">
        <v>6</v>
      </c>
      <c r="D16" s="835">
        <v>168</v>
      </c>
      <c r="E16" s="775" t="s">
        <v>164</v>
      </c>
      <c r="F16" s="835">
        <f>SUM(D16:E16)</f>
        <v>168</v>
      </c>
      <c r="G16" s="775" t="s">
        <v>164</v>
      </c>
      <c r="H16" s="835">
        <f>+F16</f>
        <v>168</v>
      </c>
      <c r="I16" s="837">
        <v>7</v>
      </c>
    </row>
    <row r="17" spans="1:9" ht="9.75" customHeight="1">
      <c r="A17" s="833"/>
      <c r="B17" s="21"/>
      <c r="C17" s="763"/>
      <c r="D17" s="303"/>
      <c r="E17" s="764"/>
      <c r="F17" s="303"/>
      <c r="G17" s="303"/>
      <c r="H17" s="303"/>
      <c r="I17" s="774"/>
    </row>
    <row r="18" spans="1:9" ht="25.5" customHeight="1">
      <c r="A18" s="1580" t="s">
        <v>102</v>
      </c>
      <c r="B18" s="1577"/>
      <c r="C18" s="763">
        <v>6</v>
      </c>
      <c r="D18" s="303">
        <v>246</v>
      </c>
      <c r="E18" s="764">
        <v>-74</v>
      </c>
      <c r="F18" s="303">
        <f>SUM(D18:E18)</f>
        <v>172</v>
      </c>
      <c r="G18" s="775" t="s">
        <v>164</v>
      </c>
      <c r="H18" s="303">
        <f>+F18</f>
        <v>172</v>
      </c>
      <c r="I18" s="766">
        <v>7.2</v>
      </c>
    </row>
    <row r="19" spans="1:9" ht="7.5" customHeight="1">
      <c r="A19" s="1580"/>
      <c r="B19" s="1577"/>
      <c r="C19" s="763"/>
      <c r="D19" s="303"/>
      <c r="E19" s="764"/>
      <c r="F19" s="303"/>
      <c r="G19" s="303"/>
      <c r="H19" s="303"/>
      <c r="I19" s="774"/>
    </row>
    <row r="20" spans="1:9" ht="24.75" customHeight="1">
      <c r="A20" s="1580" t="s">
        <v>909</v>
      </c>
      <c r="B20" s="1577"/>
      <c r="C20" s="765">
        <v>6</v>
      </c>
      <c r="D20" s="510">
        <v>21</v>
      </c>
      <c r="E20" s="767">
        <v>3</v>
      </c>
      <c r="F20" s="303">
        <f>SUM(D20:E20)</f>
        <v>24</v>
      </c>
      <c r="G20" s="775" t="s">
        <v>164</v>
      </c>
      <c r="H20" s="303">
        <f>+F20</f>
        <v>24</v>
      </c>
      <c r="I20" s="766">
        <v>1</v>
      </c>
    </row>
    <row r="21" spans="1:9" ht="7.5" customHeight="1">
      <c r="A21" s="382"/>
      <c r="B21" s="242"/>
      <c r="C21" s="765"/>
      <c r="D21" s="510"/>
      <c r="E21" s="767"/>
      <c r="F21" s="510"/>
      <c r="G21" s="768"/>
      <c r="H21" s="510"/>
      <c r="I21" s="769"/>
    </row>
    <row r="22" spans="1:9" ht="7.5" customHeight="1">
      <c r="A22" s="240"/>
      <c r="B22" s="778"/>
      <c r="C22" s="770"/>
      <c r="D22" s="520"/>
      <c r="E22" s="771"/>
      <c r="F22" s="520"/>
      <c r="G22" s="772"/>
      <c r="H22" s="520"/>
      <c r="I22" s="773"/>
    </row>
    <row r="23" spans="1:9" ht="15" customHeight="1">
      <c r="A23" s="242" t="s">
        <v>401</v>
      </c>
      <c r="B23" s="242"/>
      <c r="C23" s="765"/>
      <c r="D23" s="510">
        <f aca="true" t="shared" si="0" ref="D23:I23">SUM(D12:D20)</f>
        <v>1429</v>
      </c>
      <c r="E23" s="510">
        <f t="shared" si="0"/>
        <v>-376</v>
      </c>
      <c r="F23" s="510">
        <f t="shared" si="0"/>
        <v>1053</v>
      </c>
      <c r="G23" s="510">
        <f t="shared" si="0"/>
        <v>-1</v>
      </c>
      <c r="H23" s="510">
        <f t="shared" si="0"/>
        <v>1052</v>
      </c>
      <c r="I23" s="838">
        <f t="shared" si="0"/>
        <v>43.800000000000004</v>
      </c>
    </row>
    <row r="24" spans="1:9" ht="7.5" customHeight="1">
      <c r="A24" s="34"/>
      <c r="B24" s="234"/>
      <c r="C24" s="90"/>
      <c r="D24" s="68"/>
      <c r="E24" s="69"/>
      <c r="F24" s="68"/>
      <c r="G24" s="70"/>
      <c r="H24" s="68"/>
      <c r="I24" s="71"/>
    </row>
    <row r="25" spans="1:15" ht="7.5" customHeight="1">
      <c r="A25" s="10" t="s">
        <v>911</v>
      </c>
      <c r="B25" s="1"/>
      <c r="C25" s="776"/>
      <c r="D25" s="303"/>
      <c r="E25" s="303"/>
      <c r="F25" s="303"/>
      <c r="G25" s="303"/>
      <c r="H25" s="303"/>
      <c r="I25" s="777"/>
      <c r="J25" s="74"/>
      <c r="K25" s="74"/>
      <c r="L25" s="74"/>
      <c r="M25" s="74"/>
      <c r="N25" s="74"/>
      <c r="O25" s="74"/>
    </row>
    <row r="26" spans="1:15" ht="12.75">
      <c r="A26" s="38" t="s">
        <v>160</v>
      </c>
      <c r="J26" s="74"/>
      <c r="K26" s="74"/>
      <c r="L26" s="74"/>
      <c r="M26" s="74"/>
      <c r="N26" s="74"/>
      <c r="O26" s="76"/>
    </row>
    <row r="27" ht="12.75">
      <c r="A27" s="38"/>
    </row>
    <row r="28" spans="1:9" ht="36" customHeight="1">
      <c r="A28" s="1038" t="s">
        <v>161</v>
      </c>
      <c r="B28" s="1578" t="s">
        <v>101</v>
      </c>
      <c r="C28" s="1579"/>
      <c r="D28" s="1579"/>
      <c r="E28" s="1579"/>
      <c r="F28" s="1579"/>
      <c r="G28" s="1579"/>
      <c r="H28" s="1579"/>
      <c r="I28" s="1579"/>
    </row>
    <row r="29" spans="1:2" ht="6" customHeight="1">
      <c r="A29" s="77"/>
      <c r="B29" s="17"/>
    </row>
    <row r="30" spans="1:9" ht="39.75" customHeight="1">
      <c r="A30" s="1010" t="s">
        <v>240</v>
      </c>
      <c r="B30" s="1578" t="s">
        <v>878</v>
      </c>
      <c r="C30" s="1579"/>
      <c r="D30" s="1579"/>
      <c r="E30" s="1579"/>
      <c r="F30" s="1579"/>
      <c r="G30" s="1579"/>
      <c r="H30" s="1579"/>
      <c r="I30" s="1579"/>
    </row>
  </sheetData>
  <mergeCells count="11">
    <mergeCell ref="A15:B15"/>
    <mergeCell ref="A19:B19"/>
    <mergeCell ref="H1:I1"/>
    <mergeCell ref="A7:B7"/>
    <mergeCell ref="A12:B12"/>
    <mergeCell ref="A14:B14"/>
    <mergeCell ref="B30:I30"/>
    <mergeCell ref="A16:B16"/>
    <mergeCell ref="A18:B18"/>
    <mergeCell ref="A20:B20"/>
    <mergeCell ref="B28:I28"/>
  </mergeCells>
  <printOptions/>
  <pageMargins left="0.75" right="0.75" top="1" bottom="1" header="0.5" footer="0.5"/>
  <pageSetup fitToHeight="1" fitToWidth="1" horizontalDpi="600" verticalDpi="600" orientation="landscape" paperSize="9" scale="82" r:id="rId1"/>
</worksheet>
</file>

<file path=xl/worksheets/sheet20.xml><?xml version="1.0" encoding="utf-8"?>
<worksheet xmlns="http://schemas.openxmlformats.org/spreadsheetml/2006/main" xmlns:r="http://schemas.openxmlformats.org/officeDocument/2006/relationships">
  <dimension ref="B1:U30"/>
  <sheetViews>
    <sheetView showGridLines="0" zoomScale="75" zoomScaleNormal="75" zoomScaleSheetLayoutView="75" workbookViewId="0" topLeftCell="A1">
      <selection activeCell="C73" sqref="C73"/>
    </sheetView>
  </sheetViews>
  <sheetFormatPr defaultColWidth="9.00390625" defaultRowHeight="14.25"/>
  <cols>
    <col min="1" max="1" width="5.875" style="5" customWidth="1"/>
    <col min="2" max="2" width="5.25390625" style="5" customWidth="1"/>
    <col min="3" max="3" width="36.875" style="5" customWidth="1"/>
    <col min="4" max="4" width="15.00390625" style="5" customWidth="1"/>
    <col min="5" max="5" width="10.75390625" style="5" customWidth="1"/>
    <col min="6" max="6" width="2.625" style="5" customWidth="1"/>
    <col min="7" max="7" width="10.25390625" style="5" customWidth="1"/>
    <col min="8" max="8" width="3.00390625" style="5" customWidth="1"/>
    <col min="9" max="9" width="9.50390625" style="5" customWidth="1"/>
    <col min="10" max="10" width="3.125" style="5" customWidth="1"/>
    <col min="11" max="11" width="14.375" style="5" customWidth="1"/>
    <col min="12" max="16384" width="9.00390625" style="5" customWidth="1"/>
  </cols>
  <sheetData>
    <row r="1" spans="2:9" ht="14.25">
      <c r="B1" s="443" t="s">
        <v>831</v>
      </c>
      <c r="C1" s="2"/>
      <c r="D1" s="2"/>
      <c r="F1" s="1581" t="s">
        <v>440</v>
      </c>
      <c r="G1" s="1581"/>
      <c r="H1" s="1581"/>
      <c r="I1" s="1582"/>
    </row>
    <row r="3" ht="15.75">
      <c r="B3" s="444" t="s">
        <v>833</v>
      </c>
    </row>
    <row r="4" ht="15.75">
      <c r="B4" s="445"/>
    </row>
    <row r="5" ht="15.75">
      <c r="B5" s="446" t="s">
        <v>853</v>
      </c>
    </row>
    <row r="6" spans="2:12" ht="15.75">
      <c r="B6" s="448"/>
      <c r="E6" s="208"/>
      <c r="F6" s="208"/>
      <c r="G6" s="208"/>
      <c r="H6" s="208"/>
      <c r="I6" s="208"/>
      <c r="J6" s="208"/>
      <c r="L6" s="208"/>
    </row>
    <row r="7" spans="5:9" ht="27.75" customHeight="1">
      <c r="E7" s="33" t="s">
        <v>838</v>
      </c>
      <c r="F7" s="33"/>
      <c r="G7" s="33" t="s">
        <v>839</v>
      </c>
      <c r="H7" s="33"/>
      <c r="I7" s="33" t="s">
        <v>840</v>
      </c>
    </row>
    <row r="8" spans="2:9" ht="12.75">
      <c r="B8" s="234" t="s">
        <v>234</v>
      </c>
      <c r="C8" s="35"/>
      <c r="D8" s="35"/>
      <c r="E8" s="36" t="s">
        <v>904</v>
      </c>
      <c r="F8" s="36"/>
      <c r="G8" s="36" t="s">
        <v>904</v>
      </c>
      <c r="H8" s="36"/>
      <c r="I8" s="36" t="s">
        <v>904</v>
      </c>
    </row>
    <row r="9" ht="8.25" customHeight="1"/>
    <row r="10" spans="2:9" ht="12.75">
      <c r="B10" s="17"/>
      <c r="E10" s="1"/>
      <c r="F10" s="449"/>
      <c r="G10" s="449"/>
      <c r="H10" s="449"/>
      <c r="I10" s="449"/>
    </row>
    <row r="11" spans="2:9" ht="12.75">
      <c r="B11" s="17" t="s">
        <v>233</v>
      </c>
      <c r="D11" s="17"/>
      <c r="E11" s="793">
        <v>3377</v>
      </c>
      <c r="F11" s="794"/>
      <c r="G11" s="794">
        <v>3769</v>
      </c>
      <c r="H11" s="794"/>
      <c r="I11" s="795">
        <v>3491</v>
      </c>
    </row>
    <row r="12" spans="2:9" ht="12.75">
      <c r="B12" s="17" t="s">
        <v>441</v>
      </c>
      <c r="D12" s="17"/>
      <c r="E12" s="793">
        <v>2410</v>
      </c>
      <c r="F12" s="794"/>
      <c r="G12" s="794">
        <v>2753</v>
      </c>
      <c r="H12" s="794"/>
      <c r="I12" s="795">
        <v>2790</v>
      </c>
    </row>
    <row r="13" spans="2:9" ht="8.25" customHeight="1">
      <c r="B13" s="17"/>
      <c r="E13" s="793"/>
      <c r="F13" s="794"/>
      <c r="G13" s="794"/>
      <c r="H13" s="794"/>
      <c r="I13" s="795"/>
    </row>
    <row r="14" spans="2:9" ht="8.25" customHeight="1">
      <c r="B14" s="59"/>
      <c r="C14" s="59"/>
      <c r="D14" s="59"/>
      <c r="E14" s="796"/>
      <c r="F14" s="797"/>
      <c r="G14" s="797"/>
      <c r="H14" s="797"/>
      <c r="I14" s="798"/>
    </row>
    <row r="15" spans="2:9" ht="12.75">
      <c r="B15" s="232" t="s">
        <v>661</v>
      </c>
      <c r="D15" s="55"/>
      <c r="E15" s="799">
        <f>SUM(E11:E12)</f>
        <v>5787</v>
      </c>
      <c r="F15" s="800"/>
      <c r="G15" s="800">
        <f>SUM(G11:G12)</f>
        <v>6522</v>
      </c>
      <c r="H15" s="800"/>
      <c r="I15" s="800">
        <f>SUM(I11:I12)</f>
        <v>6281</v>
      </c>
    </row>
    <row r="16" spans="2:9" ht="8.25" customHeight="1">
      <c r="B16" s="350"/>
      <c r="C16" s="35"/>
      <c r="D16" s="35"/>
      <c r="E16" s="801"/>
      <c r="F16" s="802"/>
      <c r="G16" s="802"/>
      <c r="H16" s="802"/>
      <c r="I16" s="803"/>
    </row>
    <row r="17" spans="2:9" ht="8.25" customHeight="1">
      <c r="B17" s="17"/>
      <c r="E17" s="804"/>
      <c r="F17" s="793"/>
      <c r="G17" s="793"/>
      <c r="H17" s="793"/>
      <c r="I17" s="805"/>
    </row>
    <row r="18" spans="2:9" ht="12.75">
      <c r="B18" s="17" t="s">
        <v>442</v>
      </c>
      <c r="D18" s="17"/>
      <c r="E18" s="793">
        <v>921</v>
      </c>
      <c r="F18" s="794"/>
      <c r="G18" s="794">
        <v>1128</v>
      </c>
      <c r="H18" s="794"/>
      <c r="I18" s="795">
        <v>1019</v>
      </c>
    </row>
    <row r="19" spans="2:9" ht="15" customHeight="1">
      <c r="B19" s="17" t="s">
        <v>443</v>
      </c>
      <c r="D19" s="17"/>
      <c r="E19" s="793">
        <v>405</v>
      </c>
      <c r="F19" s="794"/>
      <c r="G19" s="794">
        <v>529</v>
      </c>
      <c r="H19" s="794"/>
      <c r="I19" s="795">
        <v>465</v>
      </c>
    </row>
    <row r="20" spans="2:9" ht="8.25" customHeight="1">
      <c r="B20" s="17"/>
      <c r="E20" s="793"/>
      <c r="F20" s="794"/>
      <c r="G20" s="794"/>
      <c r="H20" s="794"/>
      <c r="I20" s="795"/>
    </row>
    <row r="21" spans="2:9" ht="8.25" customHeight="1">
      <c r="B21" s="59"/>
      <c r="C21" s="59"/>
      <c r="D21" s="59"/>
      <c r="E21" s="796"/>
      <c r="F21" s="797"/>
      <c r="G21" s="797"/>
      <c r="H21" s="797"/>
      <c r="I21" s="798"/>
    </row>
    <row r="22" spans="2:9" ht="12.75">
      <c r="B22" s="232" t="s">
        <v>662</v>
      </c>
      <c r="D22" s="55"/>
      <c r="E22" s="799">
        <f>SUM(E18:E21)</f>
        <v>1326</v>
      </c>
      <c r="F22" s="800"/>
      <c r="G22" s="800">
        <f>SUM(G18:G21)</f>
        <v>1657</v>
      </c>
      <c r="H22" s="800"/>
      <c r="I22" s="800">
        <f>SUM(I18:I21)</f>
        <v>1484</v>
      </c>
    </row>
    <row r="23" spans="2:9" ht="8.25" customHeight="1">
      <c r="B23" s="350"/>
      <c r="C23" s="35"/>
      <c r="D23" s="35"/>
      <c r="E23" s="801"/>
      <c r="F23" s="802"/>
      <c r="G23" s="802"/>
      <c r="H23" s="802"/>
      <c r="I23" s="803"/>
    </row>
    <row r="24" spans="4:21" ht="6" customHeight="1">
      <c r="D24" s="17"/>
      <c r="E24" s="806"/>
      <c r="F24" s="806"/>
      <c r="G24" s="806"/>
      <c r="H24" s="806"/>
      <c r="I24" s="806"/>
      <c r="J24" s="74"/>
      <c r="K24" s="74"/>
      <c r="L24" s="74"/>
      <c r="M24" s="74"/>
      <c r="N24" s="74"/>
      <c r="O24" s="74"/>
      <c r="P24" s="74"/>
      <c r="Q24" s="74"/>
      <c r="R24" s="74"/>
      <c r="S24" s="74"/>
      <c r="T24" s="74"/>
      <c r="U24" s="74"/>
    </row>
    <row r="25" spans="2:21" ht="12.75">
      <c r="B25" s="17" t="s">
        <v>444</v>
      </c>
      <c r="D25" s="17"/>
      <c r="E25" s="793">
        <v>5443</v>
      </c>
      <c r="F25" s="794"/>
      <c r="G25" s="794">
        <v>6222</v>
      </c>
      <c r="H25" s="794"/>
      <c r="I25" s="795">
        <v>5706</v>
      </c>
      <c r="J25" s="74"/>
      <c r="K25" s="74"/>
      <c r="L25" s="74"/>
      <c r="M25" s="74"/>
      <c r="N25" s="74"/>
      <c r="O25" s="74"/>
      <c r="P25" s="74"/>
      <c r="Q25" s="74"/>
      <c r="R25" s="74"/>
      <c r="S25" s="74"/>
      <c r="T25" s="74"/>
      <c r="U25" s="74"/>
    </row>
    <row r="26" spans="2:21" ht="18.75" customHeight="1">
      <c r="B26" s="17" t="s">
        <v>445</v>
      </c>
      <c r="D26" s="17"/>
      <c r="E26" s="793">
        <v>102</v>
      </c>
      <c r="F26" s="794"/>
      <c r="G26" s="794">
        <v>123</v>
      </c>
      <c r="H26" s="794"/>
      <c r="I26" s="795">
        <v>124</v>
      </c>
      <c r="J26" s="74"/>
      <c r="K26" s="74"/>
      <c r="L26" s="74"/>
      <c r="M26" s="74"/>
      <c r="N26" s="74"/>
      <c r="O26" s="74"/>
      <c r="P26" s="74"/>
      <c r="Q26" s="74"/>
      <c r="R26" s="74"/>
      <c r="S26" s="74"/>
      <c r="T26" s="74"/>
      <c r="U26" s="74"/>
    </row>
    <row r="27" spans="2:9" ht="11.25" customHeight="1">
      <c r="B27" s="17"/>
      <c r="E27" s="793"/>
      <c r="F27" s="794"/>
      <c r="G27" s="794"/>
      <c r="H27" s="794"/>
      <c r="I27" s="795"/>
    </row>
    <row r="28" spans="2:9" ht="12.75">
      <c r="B28" s="59"/>
      <c r="C28" s="59"/>
      <c r="D28" s="59"/>
      <c r="E28" s="796"/>
      <c r="F28" s="797"/>
      <c r="G28" s="797"/>
      <c r="H28" s="797"/>
      <c r="I28" s="798"/>
    </row>
    <row r="29" spans="2:9" ht="12.75">
      <c r="B29" s="232" t="s">
        <v>446</v>
      </c>
      <c r="D29" s="55"/>
      <c r="E29" s="799">
        <f>SUM(E25:E26)</f>
        <v>5545</v>
      </c>
      <c r="F29" s="800"/>
      <c r="G29" s="800">
        <f>SUM(G25:G26)</f>
        <v>6345</v>
      </c>
      <c r="H29" s="800"/>
      <c r="I29" s="800">
        <f>SUM(I25:I26)</f>
        <v>5830</v>
      </c>
    </row>
    <row r="30" spans="2:9" ht="12.75">
      <c r="B30" s="350"/>
      <c r="C30" s="35"/>
      <c r="D30" s="35"/>
      <c r="E30" s="801"/>
      <c r="F30" s="802"/>
      <c r="G30" s="802"/>
      <c r="H30" s="802"/>
      <c r="I30" s="803"/>
    </row>
  </sheetData>
  <mergeCells count="1">
    <mergeCell ref="F1:I1"/>
  </mergeCells>
  <printOptions/>
  <pageMargins left="0.75" right="0.75" top="1" bottom="1" header="0.5" footer="0.5"/>
  <pageSetup horizontalDpi="600" verticalDpi="600" orientation="portrait" paperSize="9" scale="80" r:id="rId1"/>
</worksheet>
</file>

<file path=xl/worksheets/sheet21.xml><?xml version="1.0" encoding="utf-8"?>
<worksheet xmlns="http://schemas.openxmlformats.org/spreadsheetml/2006/main" xmlns:r="http://schemas.openxmlformats.org/officeDocument/2006/relationships">
  <sheetPr>
    <pageSetUpPr fitToPage="1"/>
  </sheetPr>
  <dimension ref="A1:K48"/>
  <sheetViews>
    <sheetView showGridLines="0" zoomScale="75" zoomScaleNormal="75" zoomScaleSheetLayoutView="75" workbookViewId="0" topLeftCell="A1">
      <selection activeCell="C73" sqref="C73"/>
    </sheetView>
  </sheetViews>
  <sheetFormatPr defaultColWidth="9.00390625" defaultRowHeight="14.25"/>
  <cols>
    <col min="1" max="1" width="5.25390625" style="5" customWidth="1"/>
    <col min="2" max="2" width="77.875" style="5" customWidth="1"/>
    <col min="3" max="3" width="10.875" style="5" customWidth="1"/>
    <col min="4" max="4" width="13.125" style="5" customWidth="1"/>
    <col min="5" max="5" width="3.625" style="5" customWidth="1"/>
    <col min="6" max="6" width="12.50390625" style="5" customWidth="1"/>
    <col min="7" max="7" width="2.50390625" style="5" customWidth="1"/>
    <col min="8" max="8" width="11.875" style="5" customWidth="1"/>
    <col min="9" max="9" width="2.50390625" style="5" customWidth="1"/>
    <col min="10" max="11" width="14.375" style="5" customWidth="1"/>
    <col min="12" max="16384" width="9.00390625" style="5" customWidth="1"/>
  </cols>
  <sheetData>
    <row r="1" spans="1:8" ht="12.75">
      <c r="A1" s="443" t="s">
        <v>831</v>
      </c>
      <c r="B1" s="2"/>
      <c r="C1" s="2"/>
      <c r="D1" s="2"/>
      <c r="E1" s="2"/>
      <c r="F1" s="2"/>
      <c r="H1" s="25" t="s">
        <v>447</v>
      </c>
    </row>
    <row r="3" ht="15.75">
      <c r="A3" s="444" t="s">
        <v>833</v>
      </c>
    </row>
    <row r="4" ht="15.75">
      <c r="A4" s="445"/>
    </row>
    <row r="5" ht="15.75">
      <c r="A5" s="446" t="s">
        <v>853</v>
      </c>
    </row>
    <row r="6" spans="1:11" ht="15.75">
      <c r="A6" s="448"/>
      <c r="B6" s="205"/>
      <c r="C6" s="205"/>
      <c r="D6" s="1164" t="s">
        <v>602</v>
      </c>
      <c r="E6" s="1164"/>
      <c r="F6" s="1164" t="s">
        <v>602</v>
      </c>
      <c r="G6" s="1164"/>
      <c r="H6" s="1164" t="s">
        <v>603</v>
      </c>
      <c r="I6" s="208"/>
      <c r="K6" s="208"/>
    </row>
    <row r="7" spans="1:8" ht="14.25" customHeight="1">
      <c r="A7" s="205"/>
      <c r="B7" s="205"/>
      <c r="C7" s="205"/>
      <c r="D7" s="1165">
        <v>2006</v>
      </c>
      <c r="E7" s="1165"/>
      <c r="F7" s="1165">
        <v>2005</v>
      </c>
      <c r="G7" s="1165"/>
      <c r="H7" s="1165">
        <v>2005</v>
      </c>
    </row>
    <row r="8" spans="1:8" ht="15.75">
      <c r="A8" s="1166" t="s">
        <v>858</v>
      </c>
      <c r="B8" s="1159"/>
      <c r="C8" s="1159"/>
      <c r="D8" s="1167" t="s">
        <v>904</v>
      </c>
      <c r="E8" s="1167"/>
      <c r="F8" s="1167" t="s">
        <v>904</v>
      </c>
      <c r="G8" s="1167"/>
      <c r="H8" s="1167" t="s">
        <v>904</v>
      </c>
    </row>
    <row r="9" ht="6.75" customHeight="1"/>
    <row r="10" spans="1:8" ht="15">
      <c r="A10" s="205" t="s">
        <v>448</v>
      </c>
      <c r="B10" s="205"/>
      <c r="C10" s="205"/>
      <c r="D10" s="205"/>
      <c r="E10" s="205"/>
      <c r="F10" s="205"/>
      <c r="G10" s="205"/>
      <c r="H10" s="205"/>
    </row>
    <row r="11" spans="1:8" ht="15.75">
      <c r="A11" s="205"/>
      <c r="B11" s="205" t="s">
        <v>449</v>
      </c>
      <c r="C11" s="205"/>
      <c r="D11" s="1145">
        <v>100</v>
      </c>
      <c r="E11" s="1146"/>
      <c r="F11" s="1147">
        <v>60</v>
      </c>
      <c r="G11" s="1147"/>
      <c r="H11" s="1147">
        <v>178</v>
      </c>
    </row>
    <row r="12" spans="1:8" ht="15.75">
      <c r="A12" s="205"/>
      <c r="B12" s="205" t="s">
        <v>450</v>
      </c>
      <c r="C12" s="205"/>
      <c r="D12" s="1145">
        <v>-36</v>
      </c>
      <c r="E12" s="1146"/>
      <c r="F12" s="1147">
        <v>30</v>
      </c>
      <c r="G12" s="1147"/>
      <c r="H12" s="1147">
        <v>32</v>
      </c>
    </row>
    <row r="13" spans="1:8" ht="15.75">
      <c r="A13" s="205"/>
      <c r="B13" s="205" t="s">
        <v>184</v>
      </c>
      <c r="C13" s="205"/>
      <c r="D13" s="1145">
        <v>-45</v>
      </c>
      <c r="E13" s="1146"/>
      <c r="F13" s="1147">
        <v>14</v>
      </c>
      <c r="G13" s="1147"/>
      <c r="H13" s="1147">
        <v>35</v>
      </c>
    </row>
    <row r="14" spans="1:8" ht="13.5" customHeight="1">
      <c r="A14" s="205"/>
      <c r="B14" s="205"/>
      <c r="C14" s="205"/>
      <c r="D14" s="1145"/>
      <c r="E14" s="1146"/>
      <c r="F14" s="1147"/>
      <c r="G14" s="1147"/>
      <c r="H14" s="1147"/>
    </row>
    <row r="15" spans="1:8" ht="15.75">
      <c r="A15" s="205" t="s">
        <v>451</v>
      </c>
      <c r="B15" s="205"/>
      <c r="C15" s="205"/>
      <c r="D15" s="1145"/>
      <c r="E15" s="1146"/>
      <c r="F15" s="1147"/>
      <c r="G15" s="1147"/>
      <c r="H15" s="1147"/>
    </row>
    <row r="16" spans="1:8" ht="15.75">
      <c r="A16" s="205" t="s">
        <v>452</v>
      </c>
      <c r="B16" s="205"/>
      <c r="C16" s="205"/>
      <c r="D16" s="1145">
        <v>2</v>
      </c>
      <c r="E16" s="1146"/>
      <c r="F16" s="1147">
        <v>0</v>
      </c>
      <c r="G16" s="1147"/>
      <c r="H16" s="1147">
        <v>0</v>
      </c>
    </row>
    <row r="17" spans="1:8" ht="6.75" customHeight="1">
      <c r="A17" s="205"/>
      <c r="B17" s="205"/>
      <c r="C17" s="205"/>
      <c r="D17" s="1145"/>
      <c r="E17" s="1146"/>
      <c r="F17" s="1147"/>
      <c r="G17" s="1147"/>
      <c r="H17" s="1147"/>
    </row>
    <row r="18" spans="1:8" ht="15.75">
      <c r="A18" s="205" t="s">
        <v>453</v>
      </c>
      <c r="B18" s="205"/>
      <c r="C18" s="205"/>
      <c r="D18" s="1145"/>
      <c r="E18" s="1146"/>
      <c r="F18" s="1147"/>
      <c r="G18" s="1147"/>
      <c r="H18" s="1147"/>
    </row>
    <row r="19" spans="1:8" ht="15.75">
      <c r="A19" s="205" t="s">
        <v>454</v>
      </c>
      <c r="B19" s="205"/>
      <c r="C19" s="205"/>
      <c r="D19" s="1145">
        <v>3</v>
      </c>
      <c r="E19" s="1146"/>
      <c r="F19" s="1147">
        <v>3</v>
      </c>
      <c r="G19" s="1147"/>
      <c r="H19" s="1147">
        <v>1</v>
      </c>
    </row>
    <row r="20" spans="1:8" ht="6.75" customHeight="1">
      <c r="A20" s="205"/>
      <c r="B20" s="205"/>
      <c r="C20" s="205"/>
      <c r="D20" s="1145"/>
      <c r="E20" s="1146"/>
      <c r="F20" s="1147"/>
      <c r="G20" s="1147"/>
      <c r="H20" s="1147"/>
    </row>
    <row r="21" spans="1:8" ht="15.75">
      <c r="A21" s="205" t="s">
        <v>19</v>
      </c>
      <c r="B21" s="205"/>
      <c r="C21" s="205"/>
      <c r="D21" s="1145">
        <v>15</v>
      </c>
      <c r="E21" s="1148"/>
      <c r="F21" s="1147">
        <v>-13</v>
      </c>
      <c r="G21" s="1147"/>
      <c r="H21" s="1147">
        <v>-35</v>
      </c>
    </row>
    <row r="22" spans="1:8" ht="11.25" customHeight="1">
      <c r="A22" s="205"/>
      <c r="B22" s="205"/>
      <c r="C22" s="205"/>
      <c r="D22" s="1145"/>
      <c r="E22" s="1146"/>
      <c r="F22" s="1149"/>
      <c r="G22" s="1150"/>
      <c r="H22" s="1149"/>
    </row>
    <row r="23" spans="1:8" ht="6.75" customHeight="1">
      <c r="A23" s="1151"/>
      <c r="B23" s="1151"/>
      <c r="C23" s="1151"/>
      <c r="D23" s="1152"/>
      <c r="E23" s="1153"/>
      <c r="F23" s="1154"/>
      <c r="G23" s="1155"/>
      <c r="H23" s="1154"/>
    </row>
    <row r="24" spans="1:8" ht="15.75">
      <c r="A24" s="229"/>
      <c r="B24" s="229"/>
      <c r="C24" s="229"/>
      <c r="D24" s="1156">
        <f>SUM(D11:D23)</f>
        <v>39</v>
      </c>
      <c r="E24" s="1157"/>
      <c r="F24" s="1158">
        <f>SUM(F11:F21)</f>
        <v>94</v>
      </c>
      <c r="G24" s="1158"/>
      <c r="H24" s="1158">
        <f>SUM(H11:H21)</f>
        <v>211</v>
      </c>
    </row>
    <row r="25" spans="1:8" ht="6.75" customHeight="1">
      <c r="A25" s="1159"/>
      <c r="B25" s="1159"/>
      <c r="C25" s="1159"/>
      <c r="D25" s="1160"/>
      <c r="E25" s="1161"/>
      <c r="F25" s="1162"/>
      <c r="G25" s="1163"/>
      <c r="H25" s="1162"/>
    </row>
    <row r="26" spans="1:8" ht="24" customHeight="1">
      <c r="A26" s="229"/>
      <c r="B26" s="229"/>
      <c r="C26" s="229"/>
      <c r="D26" s="1177"/>
      <c r="E26" s="1178"/>
      <c r="F26" s="1179"/>
      <c r="G26" s="1180"/>
      <c r="H26" s="1179"/>
    </row>
    <row r="27" spans="1:8" ht="18" customHeight="1">
      <c r="A27" s="229"/>
      <c r="B27" s="229"/>
      <c r="C27" s="229"/>
      <c r="D27" s="1177"/>
      <c r="E27" s="1178"/>
      <c r="F27" s="1179"/>
      <c r="G27" s="1180"/>
      <c r="H27" s="1179"/>
    </row>
    <row r="28" spans="1:8" ht="15" customHeight="1">
      <c r="A28" s="17"/>
      <c r="D28" s="74"/>
      <c r="G28" s="368"/>
      <c r="H28" s="484"/>
    </row>
    <row r="29" spans="1:8" ht="15.75">
      <c r="A29" s="1168" t="s">
        <v>455</v>
      </c>
      <c r="B29" s="205"/>
      <c r="C29" s="205"/>
      <c r="D29" s="1169"/>
      <c r="E29" s="205"/>
      <c r="F29" s="205"/>
      <c r="G29" s="1170"/>
      <c r="H29" s="1171"/>
    </row>
    <row r="30" spans="1:8" ht="6.75" customHeight="1">
      <c r="A30" s="205"/>
      <c r="B30" s="205"/>
      <c r="C30" s="205"/>
      <c r="D30" s="1169"/>
      <c r="E30" s="205"/>
      <c r="F30" s="205"/>
      <c r="G30" s="205"/>
      <c r="H30" s="205"/>
    </row>
    <row r="31" spans="1:8" ht="15">
      <c r="A31" s="205" t="s">
        <v>456</v>
      </c>
      <c r="B31" s="205" t="s">
        <v>551</v>
      </c>
      <c r="C31" s="205"/>
      <c r="D31" s="1169"/>
      <c r="E31" s="205"/>
      <c r="F31" s="205"/>
      <c r="G31" s="205"/>
      <c r="H31" s="205"/>
    </row>
    <row r="32" spans="1:8" ht="7.5" customHeight="1">
      <c r="A32" s="205"/>
      <c r="B32" s="205"/>
      <c r="C32" s="205"/>
      <c r="D32" s="1169"/>
      <c r="E32" s="205"/>
      <c r="F32" s="205"/>
      <c r="G32" s="205"/>
      <c r="H32" s="205"/>
    </row>
    <row r="33" spans="1:8" ht="46.5" customHeight="1">
      <c r="A33" s="205"/>
      <c r="B33" s="1181" t="s">
        <v>222</v>
      </c>
      <c r="C33" s="1181"/>
      <c r="D33" s="1169"/>
      <c r="E33" s="205"/>
      <c r="F33" s="205"/>
      <c r="G33" s="205"/>
      <c r="H33" s="205"/>
    </row>
    <row r="34" spans="1:8" ht="15">
      <c r="A34" s="205"/>
      <c r="B34" s="205"/>
      <c r="C34" s="205"/>
      <c r="D34" s="1169"/>
      <c r="E34" s="205"/>
      <c r="F34" s="205"/>
      <c r="G34" s="205"/>
      <c r="H34" s="205"/>
    </row>
    <row r="35" spans="1:11" ht="15.75">
      <c r="A35" s="448"/>
      <c r="B35" s="205"/>
      <c r="C35" s="205"/>
      <c r="D35" s="1172" t="s">
        <v>602</v>
      </c>
      <c r="E35" s="1164"/>
      <c r="F35" s="1164" t="s">
        <v>602</v>
      </c>
      <c r="G35" s="1164"/>
      <c r="H35" s="1164" t="s">
        <v>603</v>
      </c>
      <c r="I35" s="208"/>
      <c r="K35" s="208"/>
    </row>
    <row r="36" spans="1:8" ht="15.75">
      <c r="A36" s="205"/>
      <c r="B36" s="205"/>
      <c r="C36" s="205"/>
      <c r="D36" s="1165">
        <v>2006</v>
      </c>
      <c r="E36" s="1165"/>
      <c r="F36" s="1165">
        <v>2005</v>
      </c>
      <c r="G36" s="1165"/>
      <c r="H36" s="1165">
        <v>2005</v>
      </c>
    </row>
    <row r="37" spans="1:8" ht="15.75">
      <c r="A37" s="205"/>
      <c r="B37" s="205"/>
      <c r="C37" s="205"/>
      <c r="D37" s="1173" t="s">
        <v>904</v>
      </c>
      <c r="E37" s="1167"/>
      <c r="F37" s="1167" t="s">
        <v>904</v>
      </c>
      <c r="G37" s="1167"/>
      <c r="H37" s="1167" t="s">
        <v>904</v>
      </c>
    </row>
    <row r="38" spans="1:8" ht="6.75" customHeight="1">
      <c r="A38" s="205"/>
      <c r="B38" s="205"/>
      <c r="C38" s="205"/>
      <c r="D38" s="1169"/>
      <c r="E38" s="205"/>
      <c r="F38" s="205"/>
      <c r="G38" s="205"/>
      <c r="H38" s="205"/>
    </row>
    <row r="39" spans="1:8" ht="21" customHeight="1">
      <c r="A39" s="205"/>
      <c r="B39" s="205" t="s">
        <v>459</v>
      </c>
      <c r="C39" s="205"/>
      <c r="D39" s="1145">
        <v>93</v>
      </c>
      <c r="E39" s="1146"/>
      <c r="F39" s="1147">
        <v>36</v>
      </c>
      <c r="G39" s="1147"/>
      <c r="H39" s="1147">
        <v>122</v>
      </c>
    </row>
    <row r="40" spans="1:8" ht="18.75" customHeight="1">
      <c r="A40" s="205"/>
      <c r="B40" s="205" t="s">
        <v>457</v>
      </c>
      <c r="C40" s="205"/>
      <c r="D40" s="1145">
        <v>4</v>
      </c>
      <c r="E40" s="1146"/>
      <c r="F40" s="1147">
        <v>2</v>
      </c>
      <c r="G40" s="1147"/>
      <c r="H40" s="1147">
        <v>2</v>
      </c>
    </row>
    <row r="41" spans="1:8" ht="19.5" customHeight="1">
      <c r="A41" s="205"/>
      <c r="B41" s="205" t="s">
        <v>458</v>
      </c>
      <c r="C41" s="205"/>
      <c r="D41" s="1145">
        <v>0</v>
      </c>
      <c r="E41" s="1146"/>
      <c r="F41" s="1147">
        <v>27</v>
      </c>
      <c r="G41" s="1147"/>
      <c r="H41" s="1147">
        <v>31</v>
      </c>
    </row>
    <row r="42" spans="1:8" ht="21.75" customHeight="1">
      <c r="A42" s="205"/>
      <c r="B42" s="205" t="s">
        <v>498</v>
      </c>
      <c r="C42" s="205"/>
      <c r="D42" s="1145">
        <v>3</v>
      </c>
      <c r="E42" s="1148"/>
      <c r="F42" s="1147">
        <v>-5</v>
      </c>
      <c r="G42" s="1147"/>
      <c r="H42" s="1147">
        <v>23</v>
      </c>
    </row>
    <row r="43" spans="1:8" ht="6.75" customHeight="1">
      <c r="A43" s="205"/>
      <c r="B43" s="205"/>
      <c r="C43" s="205"/>
      <c r="D43" s="1145"/>
      <c r="E43" s="1146"/>
      <c r="F43" s="1147"/>
      <c r="G43" s="1147"/>
      <c r="H43" s="1147"/>
    </row>
    <row r="44" spans="1:8" ht="15.75">
      <c r="A44" s="205"/>
      <c r="B44" s="205"/>
      <c r="C44" s="205"/>
      <c r="D44" s="1174">
        <f>SUM(D39:D43)</f>
        <v>100</v>
      </c>
      <c r="E44" s="1175"/>
      <c r="F44" s="1176">
        <f>SUM(F39:F43)</f>
        <v>60</v>
      </c>
      <c r="G44" s="1176"/>
      <c r="H44" s="1176">
        <f>SUM(H39:H43)</f>
        <v>178</v>
      </c>
    </row>
    <row r="45" spans="1:8" ht="6.75" customHeight="1">
      <c r="A45" s="205"/>
      <c r="B45" s="205"/>
      <c r="C45" s="205"/>
      <c r="D45" s="205"/>
      <c r="E45" s="205"/>
      <c r="F45" s="205"/>
      <c r="G45" s="205"/>
      <c r="H45" s="205"/>
    </row>
    <row r="46" spans="1:6" ht="12.75">
      <c r="A46" s="17"/>
      <c r="B46" s="23"/>
      <c r="C46" s="23"/>
      <c r="D46" s="23"/>
      <c r="E46" s="23"/>
      <c r="F46" s="23"/>
    </row>
    <row r="47" ht="6.75" customHeight="1"/>
    <row r="48" spans="2:6" ht="12.75">
      <c r="B48" s="17"/>
      <c r="C48" s="17"/>
      <c r="D48" s="17"/>
      <c r="E48" s="17"/>
      <c r="F48" s="17"/>
    </row>
  </sheetData>
  <printOptions/>
  <pageMargins left="0.75" right="0.75" top="1" bottom="1" header="0.5" footer="0.5"/>
  <pageSetup fitToHeight="1" fitToWidth="1" horizontalDpi="600" verticalDpi="600" orientation="portrait" paperSize="9" scale="57" r:id="rId1"/>
</worksheet>
</file>

<file path=xl/worksheets/sheet22.xml><?xml version="1.0" encoding="utf-8"?>
<worksheet xmlns="http://schemas.openxmlformats.org/spreadsheetml/2006/main" xmlns:r="http://schemas.openxmlformats.org/officeDocument/2006/relationships">
  <sheetPr>
    <pageSetUpPr fitToPage="1"/>
  </sheetPr>
  <dimension ref="A1:H54"/>
  <sheetViews>
    <sheetView showGridLines="0" zoomScale="75" zoomScaleNormal="75" zoomScaleSheetLayoutView="75" workbookViewId="0" topLeftCell="A1">
      <selection activeCell="C73" sqref="C73"/>
    </sheetView>
  </sheetViews>
  <sheetFormatPr defaultColWidth="9.00390625" defaultRowHeight="14.25"/>
  <cols>
    <col min="1" max="1" width="5.25390625" style="5" customWidth="1"/>
    <col min="2" max="2" width="68.125" style="5" customWidth="1"/>
    <col min="3" max="3" width="11.25390625" style="5" customWidth="1"/>
    <col min="4" max="4" width="1.37890625" style="5" customWidth="1"/>
    <col min="5" max="5" width="12.125" style="5" customWidth="1"/>
    <col min="6" max="6" width="2.50390625" style="5" customWidth="1"/>
    <col min="7" max="7" width="11.50390625" style="5" customWidth="1"/>
    <col min="8" max="8" width="3.875" style="5" customWidth="1"/>
    <col min="9" max="16384" width="9.00390625" style="5" customWidth="1"/>
  </cols>
  <sheetData>
    <row r="1" spans="1:7" ht="12.75">
      <c r="A1" s="443" t="s">
        <v>831</v>
      </c>
      <c r="B1" s="2"/>
      <c r="C1" s="2"/>
      <c r="D1" s="2"/>
      <c r="E1" s="2"/>
      <c r="F1" s="2"/>
      <c r="G1" s="25" t="s">
        <v>460</v>
      </c>
    </row>
    <row r="3" ht="15.75">
      <c r="A3" s="444" t="s">
        <v>833</v>
      </c>
    </row>
    <row r="4" ht="15.75">
      <c r="A4" s="445"/>
    </row>
    <row r="5" ht="15.75">
      <c r="A5" s="446" t="s">
        <v>853</v>
      </c>
    </row>
    <row r="6" spans="1:7" ht="15.75">
      <c r="A6" s="444"/>
      <c r="G6" s="1"/>
    </row>
    <row r="7" spans="1:8" s="506" customFormat="1" ht="15" customHeight="1">
      <c r="A7" s="1617"/>
      <c r="B7" s="1617"/>
      <c r="C7" s="299" t="s">
        <v>602</v>
      </c>
      <c r="D7" s="299"/>
      <c r="E7" s="299" t="s">
        <v>602</v>
      </c>
      <c r="F7" s="233"/>
      <c r="G7" s="299" t="s">
        <v>603</v>
      </c>
      <c r="H7" s="5"/>
    </row>
    <row r="8" spans="1:7" ht="12.75">
      <c r="A8" s="505"/>
      <c r="B8" s="505"/>
      <c r="C8" s="208">
        <v>2006</v>
      </c>
      <c r="D8" s="208"/>
      <c r="E8" s="208">
        <v>2005</v>
      </c>
      <c r="F8" s="208"/>
      <c r="G8" s="208">
        <v>2005</v>
      </c>
    </row>
    <row r="9" spans="1:7" ht="12.75">
      <c r="A9" s="234" t="s">
        <v>847</v>
      </c>
      <c r="B9" s="35"/>
      <c r="C9" s="36" t="s">
        <v>904</v>
      </c>
      <c r="D9" s="36"/>
      <c r="E9" s="36" t="s">
        <v>904</v>
      </c>
      <c r="F9" s="36"/>
      <c r="G9" s="36" t="s">
        <v>904</v>
      </c>
    </row>
    <row r="10" ht="7.5" customHeight="1"/>
    <row r="11" spans="1:7" ht="12.75">
      <c r="A11" s="8" t="s">
        <v>906</v>
      </c>
      <c r="E11" s="449"/>
      <c r="G11" s="449"/>
    </row>
    <row r="12" spans="2:7" ht="7.5" customHeight="1">
      <c r="B12" s="17"/>
      <c r="C12" s="17"/>
      <c r="D12" s="17"/>
      <c r="E12" s="484"/>
      <c r="F12" s="17"/>
      <c r="G12" s="484"/>
    </row>
    <row r="13" spans="1:7" ht="12.75">
      <c r="A13" s="17" t="s">
        <v>461</v>
      </c>
      <c r="B13" s="17"/>
      <c r="C13" s="17"/>
      <c r="D13" s="17"/>
      <c r="E13" s="493"/>
      <c r="F13" s="17"/>
      <c r="G13" s="493"/>
    </row>
    <row r="14" spans="2:7" ht="7.5" customHeight="1">
      <c r="B14" s="17"/>
      <c r="C14" s="17"/>
      <c r="D14" s="17"/>
      <c r="E14" s="494"/>
      <c r="F14" s="17"/>
      <c r="G14" s="494"/>
    </row>
    <row r="15" spans="1:7" ht="12.75">
      <c r="A15" s="17" t="s">
        <v>16</v>
      </c>
      <c r="E15" s="504"/>
      <c r="G15" s="504"/>
    </row>
    <row r="16" spans="2:7" ht="12.75">
      <c r="B16" s="17" t="s">
        <v>184</v>
      </c>
      <c r="C16" s="482">
        <v>61</v>
      </c>
      <c r="D16" s="482"/>
      <c r="E16" s="498">
        <v>57</v>
      </c>
      <c r="F16" s="498"/>
      <c r="G16" s="498">
        <v>117</v>
      </c>
    </row>
    <row r="17" spans="2:7" ht="12.75">
      <c r="B17" s="17" t="s">
        <v>551</v>
      </c>
      <c r="C17" s="482">
        <v>74</v>
      </c>
      <c r="D17" s="482"/>
      <c r="E17" s="498">
        <v>58</v>
      </c>
      <c r="F17" s="498"/>
      <c r="G17" s="498">
        <v>123</v>
      </c>
    </row>
    <row r="18" spans="2:7" ht="12.75">
      <c r="B18" s="17" t="s">
        <v>462</v>
      </c>
      <c r="C18" s="482">
        <v>26</v>
      </c>
      <c r="D18" s="482"/>
      <c r="E18" s="498">
        <v>25</v>
      </c>
      <c r="F18" s="498"/>
      <c r="G18" s="498">
        <v>63</v>
      </c>
    </row>
    <row r="19" spans="3:7" ht="7.5" customHeight="1">
      <c r="C19" s="482"/>
      <c r="D19" s="482"/>
      <c r="E19" s="498"/>
      <c r="F19" s="498"/>
      <c r="G19" s="498"/>
    </row>
    <row r="20" spans="1:7" ht="12.75">
      <c r="A20" s="17" t="s">
        <v>275</v>
      </c>
      <c r="C20" s="482">
        <v>-10</v>
      </c>
      <c r="D20" s="482"/>
      <c r="E20" s="498">
        <v>-4</v>
      </c>
      <c r="F20" s="498"/>
      <c r="G20" s="498">
        <v>-117</v>
      </c>
    </row>
    <row r="21" spans="1:7" ht="7.5" customHeight="1">
      <c r="A21" s="350"/>
      <c r="B21" s="35"/>
      <c r="C21" s="826"/>
      <c r="D21" s="826"/>
      <c r="E21" s="826"/>
      <c r="F21" s="826"/>
      <c r="G21" s="826"/>
    </row>
    <row r="22" spans="3:7" ht="11.25" customHeight="1">
      <c r="C22" s="830"/>
      <c r="D22" s="507"/>
      <c r="E22" s="498"/>
      <c r="F22" s="831"/>
      <c r="G22" s="498"/>
    </row>
    <row r="23" spans="1:7" ht="12.75">
      <c r="A23" s="17" t="s">
        <v>37</v>
      </c>
      <c r="C23" s="507">
        <f>SUM(C16:C20)</f>
        <v>151</v>
      </c>
      <c r="D23" s="507"/>
      <c r="E23" s="498">
        <f>SUM(E15:E20)</f>
        <v>136</v>
      </c>
      <c r="F23" s="831"/>
      <c r="G23" s="498">
        <f>SUM(G16:G20)</f>
        <v>186</v>
      </c>
    </row>
    <row r="24" spans="3:7" ht="7.5" customHeight="1">
      <c r="C24" s="507"/>
      <c r="D24" s="507"/>
      <c r="E24" s="498"/>
      <c r="F24" s="831"/>
      <c r="G24" s="498"/>
    </row>
    <row r="25" spans="1:7" ht="12.75">
      <c r="A25" s="17" t="s">
        <v>39</v>
      </c>
      <c r="C25" s="507">
        <v>31</v>
      </c>
      <c r="D25" s="507"/>
      <c r="E25" s="498">
        <v>22</v>
      </c>
      <c r="F25" s="831"/>
      <c r="G25" s="498">
        <v>70</v>
      </c>
    </row>
    <row r="26" spans="1:7" ht="7.5" customHeight="1">
      <c r="A26" s="55"/>
      <c r="B26" s="55"/>
      <c r="C26" s="507"/>
      <c r="D26" s="507"/>
      <c r="E26" s="831"/>
      <c r="F26" s="831"/>
      <c r="G26" s="831"/>
    </row>
    <row r="27" spans="1:7" ht="12.75">
      <c r="A27" s="17" t="s">
        <v>565</v>
      </c>
      <c r="C27" s="507">
        <v>60</v>
      </c>
      <c r="D27" s="507"/>
      <c r="E27" s="498">
        <v>-2</v>
      </c>
      <c r="F27" s="831"/>
      <c r="G27" s="498">
        <v>-15</v>
      </c>
    </row>
    <row r="28" spans="3:7" ht="7.5" customHeight="1">
      <c r="C28" s="482"/>
      <c r="D28" s="482"/>
      <c r="E28" s="498"/>
      <c r="F28" s="498"/>
      <c r="G28" s="498"/>
    </row>
    <row r="29" spans="1:7" ht="7.5" customHeight="1">
      <c r="A29" s="59"/>
      <c r="B29" s="59"/>
      <c r="C29" s="830"/>
      <c r="D29" s="830"/>
      <c r="E29" s="834"/>
      <c r="F29" s="834"/>
      <c r="G29" s="834"/>
    </row>
    <row r="30" spans="1:7" ht="12.75">
      <c r="A30" s="342" t="s">
        <v>910</v>
      </c>
      <c r="B30" s="55"/>
      <c r="C30" s="507">
        <f>SUM(C23:C27)</f>
        <v>242</v>
      </c>
      <c r="D30" s="507"/>
      <c r="E30" s="831">
        <f>SUM(E23:E27)</f>
        <v>156</v>
      </c>
      <c r="F30" s="831"/>
      <c r="G30" s="831">
        <f>SUM(G23:G27)</f>
        <v>241</v>
      </c>
    </row>
    <row r="31" spans="1:7" ht="4.5" customHeight="1">
      <c r="A31" s="35"/>
      <c r="B31" s="35"/>
      <c r="C31" s="825"/>
      <c r="D31" s="825"/>
      <c r="E31" s="826"/>
      <c r="F31" s="826"/>
      <c r="G31" s="826"/>
    </row>
    <row r="32" spans="3:7" ht="7.5" customHeight="1">
      <c r="C32" s="482"/>
      <c r="D32" s="482"/>
      <c r="E32" s="498"/>
      <c r="F32" s="498"/>
      <c r="G32" s="498"/>
    </row>
    <row r="33" spans="1:7" ht="12.75">
      <c r="A33" s="8" t="s">
        <v>463</v>
      </c>
      <c r="C33" s="482"/>
      <c r="D33" s="482"/>
      <c r="E33" s="498"/>
      <c r="F33" s="498"/>
      <c r="G33" s="498"/>
    </row>
    <row r="34" spans="3:7" ht="7.5" customHeight="1">
      <c r="C34" s="482"/>
      <c r="D34" s="482"/>
      <c r="E34" s="498"/>
      <c r="F34" s="498"/>
      <c r="G34" s="498"/>
    </row>
    <row r="35" spans="1:7" ht="12.75">
      <c r="A35" s="17" t="s">
        <v>235</v>
      </c>
      <c r="C35" s="482">
        <v>0</v>
      </c>
      <c r="D35" s="482"/>
      <c r="E35" s="498">
        <v>1</v>
      </c>
      <c r="F35" s="498"/>
      <c r="G35" s="498">
        <v>0</v>
      </c>
    </row>
    <row r="36" spans="3:7" ht="7.5" customHeight="1">
      <c r="C36" s="482"/>
      <c r="D36" s="482"/>
      <c r="E36" s="498"/>
      <c r="F36" s="498"/>
      <c r="G36" s="498"/>
    </row>
    <row r="37" spans="1:7" ht="7.5" customHeight="1">
      <c r="A37" s="59"/>
      <c r="B37" s="59"/>
      <c r="C37" s="830"/>
      <c r="D37" s="830"/>
      <c r="E37" s="834"/>
      <c r="F37" s="834"/>
      <c r="G37" s="834"/>
    </row>
    <row r="38" spans="1:7" ht="12.75">
      <c r="A38" s="342" t="s">
        <v>464</v>
      </c>
      <c r="B38" s="55"/>
      <c r="C38" s="507">
        <f>SUM(C35:C37)</f>
        <v>0</v>
      </c>
      <c r="D38" s="507"/>
      <c r="E38" s="831">
        <f>SUM(E35:E35)</f>
        <v>1</v>
      </c>
      <c r="F38" s="831"/>
      <c r="G38" s="831">
        <f>SUM(G35:G37)</f>
        <v>0</v>
      </c>
    </row>
    <row r="39" spans="1:7" ht="7.5" customHeight="1">
      <c r="A39" s="35"/>
      <c r="B39" s="35"/>
      <c r="C39" s="825"/>
      <c r="D39" s="825"/>
      <c r="E39" s="826"/>
      <c r="F39" s="826"/>
      <c r="G39" s="826"/>
    </row>
    <row r="40" spans="3:7" ht="12.75">
      <c r="C40" s="482"/>
      <c r="D40" s="482"/>
      <c r="E40" s="498"/>
      <c r="F40" s="498"/>
      <c r="G40" s="498"/>
    </row>
    <row r="41" spans="1:7" ht="7.5" customHeight="1">
      <c r="A41" s="59"/>
      <c r="B41" s="59"/>
      <c r="C41" s="830"/>
      <c r="D41" s="830"/>
      <c r="E41" s="834"/>
      <c r="F41" s="834"/>
      <c r="G41" s="834"/>
    </row>
    <row r="42" spans="1:7" ht="12.75">
      <c r="A42" s="342" t="s">
        <v>465</v>
      </c>
      <c r="B42" s="55"/>
      <c r="C42" s="507">
        <f>+C30+C38</f>
        <v>242</v>
      </c>
      <c r="D42" s="507"/>
      <c r="E42" s="831">
        <f>E30+E38</f>
        <v>157</v>
      </c>
      <c r="F42" s="831"/>
      <c r="G42" s="831">
        <f>+G30+G38</f>
        <v>241</v>
      </c>
    </row>
    <row r="43" spans="1:7" ht="7.5" customHeight="1">
      <c r="A43" s="35"/>
      <c r="B43" s="35"/>
      <c r="C43" s="825"/>
      <c r="D43" s="825"/>
      <c r="E43" s="826"/>
      <c r="F43" s="826"/>
      <c r="G43" s="826"/>
    </row>
    <row r="46" ht="12.75">
      <c r="A46" s="455" t="s">
        <v>160</v>
      </c>
    </row>
    <row r="49" spans="1:2" ht="12.75">
      <c r="A49" s="17" t="s">
        <v>466</v>
      </c>
      <c r="B49" s="17" t="s">
        <v>236</v>
      </c>
    </row>
    <row r="51" spans="1:2" ht="12.75">
      <c r="A51" s="17" t="s">
        <v>467</v>
      </c>
      <c r="B51" s="17" t="s">
        <v>468</v>
      </c>
    </row>
    <row r="52" spans="2:7" ht="12.75">
      <c r="B52" s="509" t="s">
        <v>469</v>
      </c>
      <c r="C52" s="23"/>
      <c r="D52" s="23"/>
      <c r="E52" s="23"/>
      <c r="F52" s="23"/>
      <c r="G52" s="23"/>
    </row>
    <row r="53" spans="2:7" ht="12.75">
      <c r="B53" s="509" t="s">
        <v>470</v>
      </c>
      <c r="C53" s="23"/>
      <c r="D53" s="23"/>
      <c r="E53" s="23"/>
      <c r="F53" s="23"/>
      <c r="G53" s="23"/>
    </row>
    <row r="54" spans="2:7" ht="12.75">
      <c r="B54" s="509" t="s">
        <v>471</v>
      </c>
      <c r="C54" s="23"/>
      <c r="D54" s="23"/>
      <c r="E54" s="23"/>
      <c r="F54" s="23"/>
      <c r="G54" s="23"/>
    </row>
  </sheetData>
  <mergeCells count="1">
    <mergeCell ref="A7:B7"/>
  </mergeCells>
  <printOptions/>
  <pageMargins left="0.75" right="0.75" top="1" bottom="1" header="0.5" footer="0.5"/>
  <pageSetup fitToHeight="1" fitToWidth="1" horizontalDpi="600" verticalDpi="600" orientation="portrait" paperSize="9" scale="70" r:id="rId1"/>
</worksheet>
</file>

<file path=xl/worksheets/sheet23.xml><?xml version="1.0" encoding="utf-8"?>
<worksheet xmlns="http://schemas.openxmlformats.org/spreadsheetml/2006/main" xmlns:r="http://schemas.openxmlformats.org/officeDocument/2006/relationships">
  <sheetPr>
    <pageSetUpPr fitToPage="1"/>
  </sheetPr>
  <dimension ref="A1:H80"/>
  <sheetViews>
    <sheetView showGridLines="0" zoomScale="75" zoomScaleNormal="75" zoomScaleSheetLayoutView="75" workbookViewId="0" topLeftCell="A13">
      <selection activeCell="C73" sqref="C73"/>
    </sheetView>
  </sheetViews>
  <sheetFormatPr defaultColWidth="9.00390625" defaultRowHeight="14.25"/>
  <cols>
    <col min="1" max="1" width="5.25390625" style="5" customWidth="1"/>
    <col min="2" max="2" width="67.625" style="5" customWidth="1"/>
    <col min="3" max="3" width="15.75390625" style="5" customWidth="1"/>
    <col min="4" max="4" width="2.75390625" style="5" customWidth="1"/>
    <col min="5" max="5" width="14.625" style="5" customWidth="1"/>
    <col min="6" max="6" width="3.125" style="5" customWidth="1"/>
    <col min="7" max="7" width="14.50390625" style="5" customWidth="1"/>
    <col min="8" max="8" width="4.00390625" style="5" customWidth="1"/>
    <col min="9" max="16384" width="9.00390625" style="5" customWidth="1"/>
  </cols>
  <sheetData>
    <row r="1" spans="1:7" ht="12.75">
      <c r="A1" s="443" t="s">
        <v>831</v>
      </c>
      <c r="B1" s="2"/>
      <c r="C1" s="2"/>
      <c r="D1" s="2"/>
      <c r="E1" s="2"/>
      <c r="F1" s="2"/>
      <c r="G1" s="25" t="s">
        <v>472</v>
      </c>
    </row>
    <row r="3" ht="15.75">
      <c r="A3" s="444" t="s">
        <v>833</v>
      </c>
    </row>
    <row r="4" ht="15.75">
      <c r="A4" s="445"/>
    </row>
    <row r="5" ht="15.75">
      <c r="A5" s="446" t="s">
        <v>853</v>
      </c>
    </row>
    <row r="6" spans="1:8" ht="15.75">
      <c r="A6" s="444"/>
      <c r="G6" s="1"/>
      <c r="H6" s="1"/>
    </row>
    <row r="7" spans="1:7" s="506" customFormat="1" ht="15" customHeight="1">
      <c r="A7" s="1617"/>
      <c r="B7" s="1617"/>
      <c r="C7" s="299" t="s">
        <v>602</v>
      </c>
      <c r="D7" s="233"/>
      <c r="E7" s="299" t="s">
        <v>602</v>
      </c>
      <c r="F7" s="233"/>
      <c r="G7" s="299" t="s">
        <v>603</v>
      </c>
    </row>
    <row r="8" spans="1:7" ht="12.75">
      <c r="A8" s="505"/>
      <c r="B8" s="505"/>
      <c r="C8" s="208">
        <v>2006</v>
      </c>
      <c r="D8" s="208"/>
      <c r="E8" s="208">
        <v>2005</v>
      </c>
      <c r="F8" s="208"/>
      <c r="G8" s="208">
        <v>2005</v>
      </c>
    </row>
    <row r="9" spans="1:7" ht="12.75">
      <c r="A9" s="234" t="s">
        <v>473</v>
      </c>
      <c r="B9" s="35"/>
      <c r="C9" s="36" t="s">
        <v>904</v>
      </c>
      <c r="D9" s="36"/>
      <c r="E9" s="36" t="s">
        <v>904</v>
      </c>
      <c r="F9" s="36"/>
      <c r="G9" s="36" t="s">
        <v>904</v>
      </c>
    </row>
    <row r="10" spans="3:7" ht="7.5" customHeight="1">
      <c r="C10" s="74"/>
      <c r="D10" s="74"/>
      <c r="E10" s="74"/>
      <c r="F10" s="74"/>
      <c r="G10" s="74"/>
    </row>
    <row r="11" spans="1:7" ht="12.75">
      <c r="A11" s="1" t="s">
        <v>474</v>
      </c>
      <c r="C11" s="74"/>
      <c r="D11" s="74"/>
      <c r="E11" s="74"/>
      <c r="F11" s="74"/>
      <c r="G11" s="74"/>
    </row>
    <row r="12" spans="1:7" ht="12.75">
      <c r="A12" s="232"/>
      <c r="B12" s="342" t="s">
        <v>46</v>
      </c>
      <c r="C12" s="510">
        <v>1128</v>
      </c>
      <c r="D12" s="511"/>
      <c r="E12" s="512">
        <v>1080</v>
      </c>
      <c r="F12" s="511"/>
      <c r="G12" s="52">
        <v>1141</v>
      </c>
    </row>
    <row r="13" spans="1:7" ht="7.5" customHeight="1">
      <c r="A13" s="232"/>
      <c r="B13" s="342"/>
      <c r="C13" s="510"/>
      <c r="D13" s="511"/>
      <c r="E13" s="512"/>
      <c r="F13" s="511"/>
      <c r="G13" s="52"/>
    </row>
    <row r="14" spans="1:7" ht="12.75">
      <c r="A14" s="55"/>
      <c r="B14" s="342" t="s">
        <v>575</v>
      </c>
      <c r="C14" s="510"/>
      <c r="D14" s="511"/>
      <c r="E14" s="510"/>
      <c r="F14" s="511"/>
      <c r="G14" s="52"/>
    </row>
    <row r="15" spans="1:7" ht="12.75">
      <c r="A15" s="342"/>
      <c r="B15" s="513" t="s">
        <v>475</v>
      </c>
      <c r="C15" s="514">
        <v>273</v>
      </c>
      <c r="D15" s="511"/>
      <c r="E15" s="515">
        <v>272</v>
      </c>
      <c r="F15" s="511"/>
      <c r="G15" s="516">
        <v>245</v>
      </c>
    </row>
    <row r="16" spans="1:7" ht="12.75">
      <c r="A16" s="55"/>
      <c r="B16" s="513" t="s">
        <v>476</v>
      </c>
      <c r="C16" s="517">
        <v>1153</v>
      </c>
      <c r="D16" s="512"/>
      <c r="E16" s="518">
        <v>1153</v>
      </c>
      <c r="F16" s="512"/>
      <c r="G16" s="519">
        <v>1153</v>
      </c>
    </row>
    <row r="17" spans="1:7" ht="12.75">
      <c r="A17" s="342"/>
      <c r="B17" s="342"/>
      <c r="C17" s="510">
        <f>SUM(C15:C16)</f>
        <v>1426</v>
      </c>
      <c r="D17" s="512"/>
      <c r="E17" s="52">
        <f>SUM(E15:E16)</f>
        <v>1425</v>
      </c>
      <c r="F17" s="512"/>
      <c r="G17" s="52">
        <f>SUM(G15:G16)</f>
        <v>1398</v>
      </c>
    </row>
    <row r="18" spans="1:7" ht="12.75">
      <c r="A18" s="55"/>
      <c r="B18" s="342" t="s">
        <v>228</v>
      </c>
      <c r="C18" s="510">
        <v>360</v>
      </c>
      <c r="D18" s="512"/>
      <c r="E18" s="56">
        <v>266</v>
      </c>
      <c r="F18" s="512"/>
      <c r="G18" s="52">
        <v>303</v>
      </c>
    </row>
    <row r="19" spans="1:7" ht="7.5" customHeight="1">
      <c r="A19" s="55"/>
      <c r="B19" s="342"/>
      <c r="C19" s="510"/>
      <c r="D19" s="512"/>
      <c r="E19" s="56"/>
      <c r="F19" s="512"/>
      <c r="G19" s="52"/>
    </row>
    <row r="20" spans="1:7" ht="7.5" customHeight="1">
      <c r="A20" s="59"/>
      <c r="B20" s="456"/>
      <c r="C20" s="520"/>
      <c r="D20" s="521"/>
      <c r="E20" s="63"/>
      <c r="F20" s="521"/>
      <c r="G20" s="61"/>
    </row>
    <row r="21" spans="1:7" ht="12.75">
      <c r="A21" s="55"/>
      <c r="B21" s="342" t="s">
        <v>601</v>
      </c>
      <c r="C21" s="510">
        <f>+C18+C17+C12</f>
        <v>2914</v>
      </c>
      <c r="D21" s="512"/>
      <c r="E21" s="52">
        <f>SUM(E12,E17:E19)</f>
        <v>2771</v>
      </c>
      <c r="F21" s="512"/>
      <c r="G21" s="52">
        <f>+G18+G17+G12</f>
        <v>2842</v>
      </c>
    </row>
    <row r="22" spans="1:7" ht="11.25" customHeight="1">
      <c r="A22" s="35"/>
      <c r="B22" s="350"/>
      <c r="C22" s="522"/>
      <c r="D22" s="523"/>
      <c r="E22" s="523"/>
      <c r="F22" s="523"/>
      <c r="G22" s="68"/>
    </row>
    <row r="23" spans="1:7" ht="7.5" customHeight="1">
      <c r="A23" s="342"/>
      <c r="B23" s="55"/>
      <c r="C23" s="510"/>
      <c r="D23" s="512"/>
      <c r="E23" s="512"/>
      <c r="F23" s="512"/>
      <c r="G23" s="52"/>
    </row>
    <row r="24" spans="1:7" ht="12.75">
      <c r="A24" s="232" t="s">
        <v>477</v>
      </c>
      <c r="B24" s="55"/>
      <c r="C24" s="510"/>
      <c r="D24" s="512"/>
      <c r="E24" s="512"/>
      <c r="F24" s="512"/>
      <c r="G24" s="52"/>
    </row>
    <row r="25" spans="1:7" ht="12.75">
      <c r="A25" s="342"/>
      <c r="B25" s="524" t="s">
        <v>478</v>
      </c>
      <c r="C25" s="510"/>
      <c r="D25" s="512"/>
      <c r="E25" s="512"/>
      <c r="F25" s="512"/>
      <c r="G25" s="52"/>
    </row>
    <row r="26" spans="1:7" ht="12.75">
      <c r="A26" s="55"/>
      <c r="B26" s="525" t="s">
        <v>749</v>
      </c>
      <c r="C26" s="514">
        <v>2860</v>
      </c>
      <c r="D26" s="512"/>
      <c r="E26" s="526">
        <v>2552</v>
      </c>
      <c r="F26" s="512"/>
      <c r="G26" s="516">
        <v>2764</v>
      </c>
    </row>
    <row r="27" spans="1:7" ht="25.5">
      <c r="A27" s="55"/>
      <c r="B27" s="525" t="s">
        <v>750</v>
      </c>
      <c r="C27" s="517">
        <v>-197</v>
      </c>
      <c r="D27" s="512"/>
      <c r="E27" s="527">
        <v>306</v>
      </c>
      <c r="F27" s="512"/>
      <c r="G27" s="519">
        <v>135</v>
      </c>
    </row>
    <row r="28" spans="1:7" ht="7.5" customHeight="1">
      <c r="A28" s="55"/>
      <c r="B28" s="342"/>
      <c r="C28" s="510"/>
      <c r="D28" s="512"/>
      <c r="E28" s="512"/>
      <c r="F28" s="512"/>
      <c r="G28" s="52"/>
    </row>
    <row r="29" spans="1:7" ht="12.75">
      <c r="A29" s="342"/>
      <c r="B29" s="513" t="s">
        <v>751</v>
      </c>
      <c r="C29" s="510">
        <f>+C27+C26</f>
        <v>2663</v>
      </c>
      <c r="D29" s="512"/>
      <c r="E29" s="512">
        <f>+E27+E26</f>
        <v>2858</v>
      </c>
      <c r="F29" s="512"/>
      <c r="G29" s="52">
        <f>+G27+G26</f>
        <v>2899</v>
      </c>
    </row>
    <row r="30" spans="1:7" ht="7.5" customHeight="1">
      <c r="A30" s="342"/>
      <c r="B30" s="513"/>
      <c r="C30" s="510"/>
      <c r="D30" s="512"/>
      <c r="E30" s="512"/>
      <c r="F30" s="512"/>
      <c r="G30" s="52"/>
    </row>
    <row r="31" spans="1:7" ht="12.75">
      <c r="A31" s="55"/>
      <c r="B31" s="342" t="s">
        <v>752</v>
      </c>
      <c r="C31" s="510">
        <v>62</v>
      </c>
      <c r="D31" s="512"/>
      <c r="E31" s="512">
        <v>76</v>
      </c>
      <c r="F31" s="512"/>
      <c r="G31" s="52">
        <v>70</v>
      </c>
    </row>
    <row r="32" spans="1:7" ht="7.5" customHeight="1">
      <c r="A32" s="342"/>
      <c r="B32" s="342"/>
      <c r="C32" s="510"/>
      <c r="D32" s="512"/>
      <c r="E32" s="512"/>
      <c r="F32" s="512"/>
      <c r="G32" s="52"/>
    </row>
    <row r="33" spans="1:7" ht="7.5" customHeight="1">
      <c r="A33" s="59"/>
      <c r="B33" s="59"/>
      <c r="C33" s="520"/>
      <c r="D33" s="521"/>
      <c r="E33" s="521"/>
      <c r="F33" s="521"/>
      <c r="G33" s="61"/>
    </row>
    <row r="34" spans="1:7" ht="12.75">
      <c r="A34" s="232"/>
      <c r="B34" s="342" t="s">
        <v>601</v>
      </c>
      <c r="C34" s="510">
        <f>+C29+C31</f>
        <v>2725</v>
      </c>
      <c r="D34" s="512"/>
      <c r="E34" s="512">
        <f>SUM(E29:E31)</f>
        <v>2934</v>
      </c>
      <c r="F34" s="512"/>
      <c r="G34" s="52">
        <f>+G29+G31</f>
        <v>2969</v>
      </c>
    </row>
    <row r="35" spans="1:7" ht="7.5" customHeight="1">
      <c r="A35" s="350"/>
      <c r="B35" s="35"/>
      <c r="C35" s="522"/>
      <c r="D35" s="523"/>
      <c r="E35" s="523"/>
      <c r="F35" s="523"/>
      <c r="G35" s="68"/>
    </row>
    <row r="36" spans="1:7" ht="7.5" customHeight="1">
      <c r="A36" s="232"/>
      <c r="B36" s="55"/>
      <c r="C36" s="510"/>
      <c r="D36" s="512"/>
      <c r="E36" s="512"/>
      <c r="F36" s="512"/>
      <c r="G36" s="52"/>
    </row>
    <row r="37" spans="1:7" ht="12.75">
      <c r="A37" s="232" t="s">
        <v>563</v>
      </c>
      <c r="B37" s="55"/>
      <c r="C37" s="510"/>
      <c r="D37" s="512"/>
      <c r="E37" s="512"/>
      <c r="F37" s="512"/>
      <c r="G37" s="52"/>
    </row>
    <row r="38" spans="1:7" ht="12.75">
      <c r="A38" s="232"/>
      <c r="B38" s="342" t="s">
        <v>573</v>
      </c>
      <c r="C38" s="514"/>
      <c r="D38" s="512"/>
      <c r="E38" s="526"/>
      <c r="F38" s="512"/>
      <c r="G38" s="516"/>
    </row>
    <row r="39" spans="1:7" ht="12.75">
      <c r="A39" s="55"/>
      <c r="B39" s="513" t="s">
        <v>475</v>
      </c>
      <c r="C39" s="528">
        <v>984</v>
      </c>
      <c r="D39" s="512"/>
      <c r="E39" s="529">
        <v>928</v>
      </c>
      <c r="F39" s="512"/>
      <c r="G39" s="530">
        <v>1034</v>
      </c>
    </row>
    <row r="40" spans="1:7" ht="12.75">
      <c r="A40" s="342"/>
      <c r="B40" s="513" t="s">
        <v>476</v>
      </c>
      <c r="C40" s="528">
        <v>111</v>
      </c>
      <c r="D40" s="512"/>
      <c r="E40" s="529">
        <v>136</v>
      </c>
      <c r="F40" s="512"/>
      <c r="G40" s="530">
        <v>111</v>
      </c>
    </row>
    <row r="41" spans="1:7" ht="12.75">
      <c r="A41" s="342"/>
      <c r="B41" s="513"/>
      <c r="C41" s="531">
        <f>SUM(C39:C40)</f>
        <v>1095</v>
      </c>
      <c r="D41" s="512"/>
      <c r="E41" s="532">
        <f>SUM(E39:E40)</f>
        <v>1064</v>
      </c>
      <c r="F41" s="512"/>
      <c r="G41" s="533">
        <f>SUM(G39:G40)</f>
        <v>1145</v>
      </c>
    </row>
    <row r="42" spans="1:7" ht="7.5" customHeight="1">
      <c r="A42" s="55"/>
      <c r="B42" s="55"/>
      <c r="C42" s="520"/>
      <c r="D42" s="512"/>
      <c r="E42" s="521"/>
      <c r="F42" s="512"/>
      <c r="G42" s="61"/>
    </row>
    <row r="43" spans="1:7" ht="12.75">
      <c r="A43" s="342"/>
      <c r="B43" s="342" t="s">
        <v>753</v>
      </c>
      <c r="C43" s="510"/>
      <c r="D43" s="512"/>
      <c r="E43" s="512"/>
      <c r="F43" s="512"/>
      <c r="G43" s="52"/>
    </row>
    <row r="44" spans="1:7" ht="12.75">
      <c r="A44" s="55"/>
      <c r="B44" s="513" t="s">
        <v>475</v>
      </c>
      <c r="C44" s="514">
        <v>90</v>
      </c>
      <c r="D44" s="512"/>
      <c r="E44" s="526">
        <v>46</v>
      </c>
      <c r="F44" s="512"/>
      <c r="G44" s="516">
        <v>82</v>
      </c>
    </row>
    <row r="45" spans="1:7" ht="12.75">
      <c r="A45" s="342"/>
      <c r="B45" s="513" t="s">
        <v>476</v>
      </c>
      <c r="C45" s="517">
        <v>61</v>
      </c>
      <c r="D45" s="512"/>
      <c r="E45" s="527">
        <v>61</v>
      </c>
      <c r="F45" s="512"/>
      <c r="G45" s="519">
        <v>61</v>
      </c>
    </row>
    <row r="46" spans="1:7" ht="12.75" customHeight="1">
      <c r="A46" s="342"/>
      <c r="B46" s="513"/>
      <c r="C46" s="531">
        <f>SUM(C44:C45)</f>
        <v>151</v>
      </c>
      <c r="D46" s="512"/>
      <c r="E46" s="532">
        <f>SUM(E44:E45)</f>
        <v>107</v>
      </c>
      <c r="F46" s="512"/>
      <c r="G46" s="533">
        <f>SUM(G44:G45)</f>
        <v>143</v>
      </c>
    </row>
    <row r="47" spans="1:7" ht="11.25" customHeight="1">
      <c r="A47" s="342"/>
      <c r="B47" s="342"/>
      <c r="C47" s="510"/>
      <c r="D47" s="512"/>
      <c r="E47" s="512"/>
      <c r="F47" s="512"/>
      <c r="G47" s="52"/>
    </row>
    <row r="48" spans="1:7" ht="7.5" customHeight="1">
      <c r="A48" s="59"/>
      <c r="B48" s="59"/>
      <c r="C48" s="520"/>
      <c r="D48" s="521"/>
      <c r="E48" s="521"/>
      <c r="F48" s="521"/>
      <c r="G48" s="61"/>
    </row>
    <row r="49" spans="1:7" ht="12.75">
      <c r="A49" s="232"/>
      <c r="B49" s="342" t="s">
        <v>601</v>
      </c>
      <c r="C49" s="510">
        <f>C41+C46</f>
        <v>1246</v>
      </c>
      <c r="D49" s="512"/>
      <c r="E49" s="512">
        <f>E41+E46</f>
        <v>1171</v>
      </c>
      <c r="F49" s="512"/>
      <c r="G49" s="52">
        <f>G41+G46</f>
        <v>1288</v>
      </c>
    </row>
    <row r="50" spans="1:7" ht="7.5" customHeight="1">
      <c r="A50" s="350"/>
      <c r="B50" s="35"/>
      <c r="C50" s="522"/>
      <c r="D50" s="523"/>
      <c r="E50" s="523"/>
      <c r="F50" s="523"/>
      <c r="G50" s="68"/>
    </row>
    <row r="51" spans="1:7" ht="7.5" customHeight="1">
      <c r="A51" s="55"/>
      <c r="B51" s="55"/>
      <c r="C51" s="510"/>
      <c r="D51" s="512"/>
      <c r="E51" s="512"/>
      <c r="F51" s="512"/>
      <c r="G51" s="52"/>
    </row>
    <row r="52" spans="1:7" ht="12.75">
      <c r="A52" s="232" t="s">
        <v>754</v>
      </c>
      <c r="B52" s="55"/>
      <c r="C52" s="510"/>
      <c r="D52" s="512"/>
      <c r="E52" s="512"/>
      <c r="F52" s="512"/>
      <c r="G52" s="52"/>
    </row>
    <row r="53" spans="1:7" ht="15" customHeight="1">
      <c r="A53" s="55"/>
      <c r="B53" s="342" t="s">
        <v>755</v>
      </c>
      <c r="C53" s="510">
        <v>-1453</v>
      </c>
      <c r="D53" s="512"/>
      <c r="E53" s="512">
        <v>-1231</v>
      </c>
      <c r="F53" s="512"/>
      <c r="G53" s="52">
        <v>-1466</v>
      </c>
    </row>
    <row r="54" spans="2:7" ht="25.5" customHeight="1">
      <c r="B54" s="534" t="s">
        <v>276</v>
      </c>
      <c r="C54" s="510">
        <v>28</v>
      </c>
      <c r="D54" s="512"/>
      <c r="E54" s="512">
        <v>-110</v>
      </c>
      <c r="F54" s="512"/>
      <c r="G54" s="52">
        <v>-113</v>
      </c>
    </row>
    <row r="55" spans="2:7" ht="16.5" customHeight="1">
      <c r="B55" s="342" t="s">
        <v>69</v>
      </c>
      <c r="C55" s="510">
        <v>-411</v>
      </c>
      <c r="D55" s="512"/>
      <c r="E55" s="512">
        <v>-556</v>
      </c>
      <c r="F55" s="512"/>
      <c r="G55" s="52">
        <v>-326</v>
      </c>
    </row>
    <row r="56" spans="1:7" ht="7.5" customHeight="1">
      <c r="A56" s="342"/>
      <c r="B56" s="342"/>
      <c r="C56" s="510"/>
      <c r="D56" s="512"/>
      <c r="E56" s="512"/>
      <c r="F56" s="512"/>
      <c r="G56" s="52"/>
    </row>
    <row r="57" spans="1:7" ht="7.5" customHeight="1">
      <c r="A57" s="59"/>
      <c r="B57" s="59"/>
      <c r="C57" s="520"/>
      <c r="D57" s="521"/>
      <c r="E57" s="521"/>
      <c r="F57" s="521"/>
      <c r="G57" s="61"/>
    </row>
    <row r="58" spans="1:7" ht="12.75">
      <c r="A58" s="232"/>
      <c r="B58" s="342" t="s">
        <v>601</v>
      </c>
      <c r="C58" s="510">
        <f>SUM(C53:C55)</f>
        <v>-1836</v>
      </c>
      <c r="D58" s="512"/>
      <c r="E58" s="512">
        <f>SUM(E53:E57)</f>
        <v>-1897</v>
      </c>
      <c r="F58" s="512"/>
      <c r="G58" s="52">
        <f>SUM(G53:G55)</f>
        <v>-1905</v>
      </c>
    </row>
    <row r="59" spans="1:7" ht="7.5" customHeight="1">
      <c r="A59" s="350"/>
      <c r="B59" s="35"/>
      <c r="C59" s="522"/>
      <c r="D59" s="523"/>
      <c r="E59" s="523"/>
      <c r="F59" s="523"/>
      <c r="G59" s="68"/>
    </row>
    <row r="60" spans="1:7" ht="7.5" customHeight="1">
      <c r="A60" s="59"/>
      <c r="B60" s="59"/>
      <c r="C60" s="520"/>
      <c r="D60" s="521"/>
      <c r="E60" s="521"/>
      <c r="F60" s="521"/>
      <c r="G60" s="61"/>
    </row>
    <row r="61" spans="1:7" ht="12.75">
      <c r="A61" s="232" t="s">
        <v>601</v>
      </c>
      <c r="B61" s="55"/>
      <c r="C61" s="510">
        <f>+C21+C34+C49+C58</f>
        <v>5049</v>
      </c>
      <c r="D61" s="512"/>
      <c r="E61" s="512">
        <f>SUM(E21,E34,E49,E58)</f>
        <v>4979</v>
      </c>
      <c r="F61" s="512"/>
      <c r="G61" s="52">
        <f>+G21+G34+G49+G58</f>
        <v>5194</v>
      </c>
    </row>
    <row r="62" spans="1:7" ht="7.5" customHeight="1" thickBot="1">
      <c r="A62" s="535"/>
      <c r="B62" s="535"/>
      <c r="C62" s="536"/>
      <c r="D62" s="537"/>
      <c r="E62" s="537"/>
      <c r="F62" s="537"/>
      <c r="G62" s="538"/>
    </row>
    <row r="63" ht="13.5" thickTop="1">
      <c r="G63" s="23"/>
    </row>
    <row r="64" spans="1:7" ht="12.75">
      <c r="A64" s="455" t="s">
        <v>160</v>
      </c>
      <c r="G64" s="23"/>
    </row>
    <row r="65" ht="12.75">
      <c r="G65" s="23"/>
    </row>
    <row r="66" spans="1:7" ht="12.75">
      <c r="A66" s="17" t="s">
        <v>756</v>
      </c>
      <c r="B66" s="17" t="s">
        <v>757</v>
      </c>
      <c r="C66" s="299" t="s">
        <v>602</v>
      </c>
      <c r="D66" s="233"/>
      <c r="E66" s="299" t="s">
        <v>602</v>
      </c>
      <c r="F66" s="233"/>
      <c r="G66" s="299" t="s">
        <v>603</v>
      </c>
    </row>
    <row r="67" spans="3:7" ht="12.75">
      <c r="C67" s="208">
        <v>2006</v>
      </c>
      <c r="D67" s="208"/>
      <c r="E67" s="208">
        <v>2005</v>
      </c>
      <c r="F67" s="208"/>
      <c r="G67" s="208">
        <v>2005</v>
      </c>
    </row>
    <row r="68" spans="2:7" ht="12.75">
      <c r="B68" s="35"/>
      <c r="C68" s="36" t="s">
        <v>904</v>
      </c>
      <c r="D68" s="35"/>
      <c r="E68" s="36" t="s">
        <v>904</v>
      </c>
      <c r="F68" s="234"/>
      <c r="G68" s="36" t="s">
        <v>904</v>
      </c>
    </row>
    <row r="69" spans="3:7" ht="12.75">
      <c r="C69" s="510"/>
      <c r="E69" s="512"/>
      <c r="G69" s="52"/>
    </row>
    <row r="70" spans="2:7" ht="12.75">
      <c r="B70" s="17" t="s">
        <v>83</v>
      </c>
      <c r="C70" s="510">
        <v>1067</v>
      </c>
      <c r="E70" s="512">
        <v>1319</v>
      </c>
      <c r="G70" s="52">
        <v>1128</v>
      </c>
    </row>
    <row r="71" spans="2:7" ht="9" customHeight="1">
      <c r="B71" s="17"/>
      <c r="C71" s="510"/>
      <c r="E71" s="512"/>
      <c r="G71" s="52"/>
    </row>
    <row r="72" spans="2:7" ht="12.75">
      <c r="B72" s="350" t="s">
        <v>84</v>
      </c>
      <c r="C72" s="522">
        <v>-2520</v>
      </c>
      <c r="D72" s="35"/>
      <c r="E72" s="523">
        <v>-2550</v>
      </c>
      <c r="F72" s="35"/>
      <c r="G72" s="68">
        <v>-2594</v>
      </c>
    </row>
    <row r="73" spans="2:7" ht="22.5" customHeight="1">
      <c r="B73" s="17" t="s">
        <v>758</v>
      </c>
      <c r="C73" s="539">
        <f>SUM(C70:C72)</f>
        <v>-1453</v>
      </c>
      <c r="D73" s="540"/>
      <c r="E73" s="541">
        <f>SUM(E70:E72)</f>
        <v>-1231</v>
      </c>
      <c r="F73" s="540"/>
      <c r="G73" s="542">
        <f>SUM(G70:G72)</f>
        <v>-1466</v>
      </c>
    </row>
    <row r="74" spans="3:7" ht="6.75" customHeight="1">
      <c r="C74" s="510"/>
      <c r="E74" s="512"/>
      <c r="G74" s="52"/>
    </row>
    <row r="75" spans="2:7" ht="12.75">
      <c r="B75" s="17" t="s">
        <v>86</v>
      </c>
      <c r="C75" s="510">
        <v>-135</v>
      </c>
      <c r="E75" s="512">
        <v>-140</v>
      </c>
      <c r="G75" s="52">
        <v>-145</v>
      </c>
    </row>
    <row r="76" spans="2:7" ht="13.5" thickBot="1">
      <c r="B76" s="326"/>
      <c r="C76" s="543">
        <f>SUM(C73:C75)</f>
        <v>-1588</v>
      </c>
      <c r="D76" s="326"/>
      <c r="E76" s="544">
        <f>SUM(E73:E75)</f>
        <v>-1371</v>
      </c>
      <c r="F76" s="326"/>
      <c r="G76" s="545">
        <f>SUM(G73:G75)</f>
        <v>-1611</v>
      </c>
    </row>
    <row r="77" spans="3:7" ht="12.75">
      <c r="C77" s="510"/>
      <c r="G77" s="512"/>
    </row>
    <row r="78" spans="3:7" ht="12.75">
      <c r="C78" s="510"/>
      <c r="G78" s="512"/>
    </row>
    <row r="79" spans="1:7" ht="12.75">
      <c r="A79" s="17" t="s">
        <v>229</v>
      </c>
      <c r="B79" s="17" t="s">
        <v>246</v>
      </c>
      <c r="C79" s="510"/>
      <c r="G79" s="512"/>
    </row>
    <row r="80" spans="3:7" ht="12.75">
      <c r="C80" s="510"/>
      <c r="G80" s="512"/>
    </row>
  </sheetData>
  <mergeCells count="1">
    <mergeCell ref="A7:B7"/>
  </mergeCells>
  <printOptions horizontalCentered="1"/>
  <pageMargins left="0.75" right="0.75" top="0.75" bottom="0.5" header="0.5" footer="0.5"/>
  <pageSetup fitToHeight="1" fitToWidth="1" horizontalDpi="600" verticalDpi="600" orientation="portrait" paperSize="9" scale="64" r:id="rId1"/>
</worksheet>
</file>

<file path=xl/worksheets/sheet24.xml><?xml version="1.0" encoding="utf-8"?>
<worksheet xmlns="http://schemas.openxmlformats.org/spreadsheetml/2006/main" xmlns:r="http://schemas.openxmlformats.org/officeDocument/2006/relationships">
  <sheetPr>
    <pageSetUpPr fitToPage="1"/>
  </sheetPr>
  <dimension ref="A1:J65"/>
  <sheetViews>
    <sheetView showGridLines="0" zoomScale="75" zoomScaleNormal="75" zoomScaleSheetLayoutView="75" workbookViewId="0" topLeftCell="A9">
      <selection activeCell="C73" sqref="C73"/>
    </sheetView>
  </sheetViews>
  <sheetFormatPr defaultColWidth="9.00390625" defaultRowHeight="14.25"/>
  <cols>
    <col min="1" max="1" width="5.25390625" style="5" customWidth="1"/>
    <col min="2" max="2" width="68.625" style="5" customWidth="1"/>
    <col min="3" max="3" width="17.125" style="5" customWidth="1"/>
    <col min="4" max="5" width="18.125" style="5" customWidth="1"/>
    <col min="6" max="6" width="17.75390625" style="5" hidden="1" customWidth="1"/>
    <col min="7" max="7" width="15.25390625" style="5" customWidth="1"/>
    <col min="8" max="8" width="17.50390625" style="5" customWidth="1"/>
    <col min="9" max="9" width="4.75390625" style="5" customWidth="1"/>
    <col min="10" max="10" width="14.375" style="5" customWidth="1"/>
    <col min="11" max="16384" width="9.00390625" style="5" customWidth="1"/>
  </cols>
  <sheetData>
    <row r="1" spans="1:8" ht="12.75">
      <c r="A1" s="443" t="s">
        <v>831</v>
      </c>
      <c r="B1" s="2"/>
      <c r="H1" s="25" t="s">
        <v>759</v>
      </c>
    </row>
    <row r="3" ht="15.75">
      <c r="A3" s="444" t="s">
        <v>833</v>
      </c>
    </row>
    <row r="4" ht="15.75">
      <c r="A4" s="445"/>
    </row>
    <row r="5" ht="15.75">
      <c r="A5" s="446" t="s">
        <v>853</v>
      </c>
    </row>
    <row r="6" spans="1:10" ht="15.75">
      <c r="A6" s="448"/>
      <c r="D6" s="1544" t="s">
        <v>930</v>
      </c>
      <c r="E6" s="1544"/>
      <c r="F6" s="1544"/>
      <c r="I6" s="208"/>
      <c r="J6" s="208"/>
    </row>
    <row r="7" spans="1:8" s="506" customFormat="1" ht="55.5" customHeight="1">
      <c r="A7" s="1620" t="s">
        <v>760</v>
      </c>
      <c r="B7" s="1620"/>
      <c r="C7" s="32" t="s">
        <v>761</v>
      </c>
      <c r="D7" s="32" t="s">
        <v>762</v>
      </c>
      <c r="E7" s="32" t="s">
        <v>763</v>
      </c>
      <c r="F7" s="32" t="s">
        <v>764</v>
      </c>
      <c r="G7" s="32" t="s">
        <v>765</v>
      </c>
      <c r="H7" s="32" t="s">
        <v>237</v>
      </c>
    </row>
    <row r="8" spans="1:8" ht="12" customHeight="1">
      <c r="A8" s="546" t="s">
        <v>766</v>
      </c>
      <c r="B8" s="546"/>
      <c r="C8" s="36" t="s">
        <v>904</v>
      </c>
      <c r="D8" s="36" t="s">
        <v>904</v>
      </c>
      <c r="E8" s="36" t="s">
        <v>904</v>
      </c>
      <c r="F8" s="36" t="s">
        <v>904</v>
      </c>
      <c r="G8" s="36" t="s">
        <v>904</v>
      </c>
      <c r="H8" s="36" t="s">
        <v>904</v>
      </c>
    </row>
    <row r="9" ht="7.5" customHeight="1"/>
    <row r="10" spans="1:8" ht="0.75" customHeight="1">
      <c r="A10" s="55"/>
      <c r="B10" s="342"/>
      <c r="C10" s="371"/>
      <c r="D10" s="371"/>
      <c r="E10" s="371"/>
      <c r="F10" s="371"/>
      <c r="G10" s="371"/>
      <c r="H10" s="547"/>
    </row>
    <row r="11" spans="1:8" ht="12.75">
      <c r="A11" s="342" t="s">
        <v>767</v>
      </c>
      <c r="B11" s="342"/>
      <c r="C11" s="500">
        <v>-420</v>
      </c>
      <c r="D11" s="500">
        <v>-5</v>
      </c>
      <c r="E11" s="500">
        <v>468</v>
      </c>
      <c r="F11" s="500"/>
      <c r="G11" s="500">
        <v>97</v>
      </c>
      <c r="H11" s="477">
        <f>SUM(C11:G11)</f>
        <v>140</v>
      </c>
    </row>
    <row r="12" spans="1:8" ht="12.75">
      <c r="A12" s="350" t="s">
        <v>239</v>
      </c>
      <c r="B12" s="350"/>
      <c r="C12" s="470">
        <v>-123</v>
      </c>
      <c r="D12" s="491">
        <v>-13</v>
      </c>
      <c r="E12" s="491">
        <v>86</v>
      </c>
      <c r="F12" s="491"/>
      <c r="G12" s="491">
        <v>8</v>
      </c>
      <c r="H12" s="470">
        <f>SUM(C12:G12)</f>
        <v>-42</v>
      </c>
    </row>
    <row r="13" spans="1:8" ht="7.5" customHeight="1">
      <c r="A13" s="342"/>
      <c r="B13" s="55"/>
      <c r="C13" s="477"/>
      <c r="D13" s="490"/>
      <c r="E13" s="490"/>
      <c r="F13" s="490"/>
      <c r="G13" s="490"/>
      <c r="H13" s="490"/>
    </row>
    <row r="14" spans="1:8" ht="12.75">
      <c r="A14" s="342" t="s">
        <v>479</v>
      </c>
      <c r="B14" s="548"/>
      <c r="C14" s="477">
        <f>SUM(C11:C12)</f>
        <v>-543</v>
      </c>
      <c r="D14" s="477">
        <f>SUM(D11:D12)</f>
        <v>-18</v>
      </c>
      <c r="E14" s="477">
        <f>SUM(E11:E13)</f>
        <v>554</v>
      </c>
      <c r="F14" s="477"/>
      <c r="G14" s="477">
        <f>SUM(G11:G12)</f>
        <v>105</v>
      </c>
      <c r="H14" s="477">
        <f>SUM(H11:H13)</f>
        <v>98</v>
      </c>
    </row>
    <row r="15" spans="1:8" ht="7.5" customHeight="1">
      <c r="A15" s="55"/>
      <c r="B15" s="342"/>
      <c r="C15" s="490"/>
      <c r="D15" s="490"/>
      <c r="E15" s="490"/>
      <c r="F15" s="490"/>
      <c r="G15" s="490"/>
      <c r="H15" s="490"/>
    </row>
    <row r="16" spans="1:8" ht="12.75">
      <c r="A16" s="342" t="s">
        <v>768</v>
      </c>
      <c r="B16" s="342"/>
      <c r="C16" s="490">
        <v>329</v>
      </c>
      <c r="D16" s="490">
        <v>1</v>
      </c>
      <c r="E16" s="490">
        <v>-354</v>
      </c>
      <c r="F16" s="490"/>
      <c r="G16" s="490">
        <v>-58</v>
      </c>
      <c r="H16" s="490">
        <f>SUM(C16:G16)</f>
        <v>-82</v>
      </c>
    </row>
    <row r="17" spans="1:8" ht="7.5" customHeight="1">
      <c r="A17" s="35"/>
      <c r="B17" s="35"/>
      <c r="C17" s="491"/>
      <c r="D17" s="491"/>
      <c r="E17" s="491"/>
      <c r="F17" s="491"/>
      <c r="G17" s="491"/>
      <c r="H17" s="491"/>
    </row>
    <row r="18" spans="1:8" ht="7.5" customHeight="1">
      <c r="A18" s="55"/>
      <c r="B18" s="55"/>
      <c r="C18" s="490"/>
      <c r="D18" s="490"/>
      <c r="E18" s="490"/>
      <c r="F18" s="490"/>
      <c r="G18" s="490"/>
      <c r="H18" s="490"/>
    </row>
    <row r="19" spans="1:2" ht="12.75">
      <c r="A19" s="342" t="s">
        <v>480</v>
      </c>
      <c r="B19" s="55"/>
    </row>
    <row r="20" spans="1:8" ht="12.75">
      <c r="A20" s="55"/>
      <c r="B20" s="342" t="s">
        <v>898</v>
      </c>
      <c r="C20" s="490">
        <f>SUM(C14:C16)</f>
        <v>-214</v>
      </c>
      <c r="D20" s="490">
        <f>SUM(D14:D16)</f>
        <v>-17</v>
      </c>
      <c r="E20" s="490">
        <f>SUM(E14:E16)</f>
        <v>200</v>
      </c>
      <c r="F20" s="490">
        <f>SUM(F14:F16)</f>
        <v>0</v>
      </c>
      <c r="G20" s="490">
        <f>SUM(G14:G16)</f>
        <v>47</v>
      </c>
      <c r="H20" s="490">
        <f>SUM(C20:G20)</f>
        <v>16</v>
      </c>
    </row>
    <row r="21" spans="1:8" ht="11.25" customHeight="1">
      <c r="A21" s="55"/>
      <c r="B21" s="342" t="s">
        <v>305</v>
      </c>
      <c r="C21" s="490">
        <v>61</v>
      </c>
      <c r="D21" s="490">
        <v>5</v>
      </c>
      <c r="E21" s="490">
        <v>-60</v>
      </c>
      <c r="F21" s="490"/>
      <c r="G21" s="490">
        <v>-14</v>
      </c>
      <c r="H21" s="490">
        <f>SUM(C21:G21)</f>
        <v>-8</v>
      </c>
    </row>
    <row r="22" spans="1:8" ht="7.5" customHeight="1">
      <c r="A22" s="342"/>
      <c r="B22" s="55"/>
      <c r="C22" s="490"/>
      <c r="D22" s="490"/>
      <c r="E22" s="490"/>
      <c r="F22" s="490"/>
      <c r="G22" s="490"/>
      <c r="H22" s="490"/>
    </row>
    <row r="23" spans="1:8" ht="7.5" customHeight="1">
      <c r="A23" s="456"/>
      <c r="B23" s="59"/>
      <c r="C23" s="508"/>
      <c r="D23" s="508"/>
      <c r="E23" s="508"/>
      <c r="F23" s="508"/>
      <c r="G23" s="508"/>
      <c r="H23" s="508"/>
    </row>
    <row r="24" spans="2:8" s="55" customFormat="1" ht="12.75">
      <c r="B24" s="342" t="s">
        <v>769</v>
      </c>
      <c r="C24" s="490">
        <f aca="true" t="shared" si="0" ref="C24:H24">SUM(C20:C21)</f>
        <v>-153</v>
      </c>
      <c r="D24" s="490">
        <f t="shared" si="0"/>
        <v>-12</v>
      </c>
      <c r="E24" s="490">
        <f>SUM(E20:E21)</f>
        <v>140</v>
      </c>
      <c r="F24" s="490">
        <f t="shared" si="0"/>
        <v>0</v>
      </c>
      <c r="G24" s="490">
        <f t="shared" si="0"/>
        <v>33</v>
      </c>
      <c r="H24" s="490">
        <f t="shared" si="0"/>
        <v>8</v>
      </c>
    </row>
    <row r="25" spans="1:9" ht="7.5" customHeight="1" thickBot="1">
      <c r="A25" s="549"/>
      <c r="B25" s="535"/>
      <c r="C25" s="550"/>
      <c r="D25" s="550"/>
      <c r="E25" s="550"/>
      <c r="F25" s="550"/>
      <c r="G25" s="550"/>
      <c r="H25" s="550"/>
      <c r="I25" s="490"/>
    </row>
    <row r="26" spans="1:8" ht="7.5" customHeight="1" thickTop="1">
      <c r="A26" s="55"/>
      <c r="B26" s="55"/>
      <c r="C26" s="490"/>
      <c r="D26" s="490"/>
      <c r="E26" s="490"/>
      <c r="F26" s="490"/>
      <c r="G26" s="490"/>
      <c r="H26" s="490"/>
    </row>
    <row r="27" spans="1:9" ht="12.75">
      <c r="A27" s="551" t="s">
        <v>160</v>
      </c>
      <c r="B27" s="55"/>
      <c r="C27" s="490"/>
      <c r="D27" s="490"/>
      <c r="E27" s="490"/>
      <c r="F27" s="490"/>
      <c r="G27" s="490"/>
      <c r="H27" s="490"/>
      <c r="I27" s="490"/>
    </row>
    <row r="28" spans="1:9" ht="7.5" customHeight="1">
      <c r="A28" s="342"/>
      <c r="B28" s="55"/>
      <c r="C28" s="490"/>
      <c r="D28" s="490"/>
      <c r="E28" s="490"/>
      <c r="F28" s="490"/>
      <c r="G28" s="490"/>
      <c r="H28" s="490"/>
      <c r="I28" s="490"/>
    </row>
    <row r="29" spans="1:9" ht="34.5" customHeight="1">
      <c r="A29" s="552" t="s">
        <v>770</v>
      </c>
      <c r="B29" s="1619" t="s">
        <v>238</v>
      </c>
      <c r="C29" s="1619"/>
      <c r="D29" s="1619"/>
      <c r="E29" s="1619"/>
      <c r="F29" s="1619"/>
      <c r="G29" s="1619"/>
      <c r="H29" s="1619"/>
      <c r="I29" s="490"/>
    </row>
    <row r="30" spans="1:9" ht="10.5" customHeight="1">
      <c r="A30" s="342"/>
      <c r="B30" s="55"/>
      <c r="C30" s="490"/>
      <c r="D30" s="490"/>
      <c r="E30" s="490"/>
      <c r="F30" s="490"/>
      <c r="G30" s="490"/>
      <c r="H30" s="490"/>
      <c r="I30" s="490"/>
    </row>
    <row r="31" spans="1:9" ht="33.75" customHeight="1">
      <c r="A31" s="552" t="s">
        <v>771</v>
      </c>
      <c r="B31" s="1621" t="s">
        <v>277</v>
      </c>
      <c r="C31" s="1339"/>
      <c r="D31" s="1339"/>
      <c r="E31" s="1339"/>
      <c r="F31" s="1339"/>
      <c r="G31" s="1339"/>
      <c r="H31" s="1339"/>
      <c r="I31" s="490"/>
    </row>
    <row r="32" spans="1:9" ht="9" customHeight="1">
      <c r="A32" s="342"/>
      <c r="B32" s="55"/>
      <c r="C32" s="490"/>
      <c r="D32" s="490"/>
      <c r="E32" s="490"/>
      <c r="F32" s="490"/>
      <c r="G32" s="490"/>
      <c r="H32" s="490"/>
      <c r="I32" s="490"/>
    </row>
    <row r="33" spans="1:9" ht="9.75" customHeight="1">
      <c r="A33" s="342"/>
      <c r="B33" s="55"/>
      <c r="C33" s="490"/>
      <c r="D33" s="490"/>
      <c r="E33" s="490"/>
      <c r="F33" s="490"/>
      <c r="G33" s="490"/>
      <c r="H33" s="490"/>
      <c r="I33" s="490"/>
    </row>
    <row r="34" spans="1:9" ht="12.75">
      <c r="A34" s="553" t="s">
        <v>772</v>
      </c>
      <c r="B34" s="1619" t="s">
        <v>773</v>
      </c>
      <c r="C34" s="1619"/>
      <c r="D34" s="1619"/>
      <c r="E34" s="1619"/>
      <c r="F34" s="1619"/>
      <c r="G34" s="1619"/>
      <c r="H34" s="1619"/>
      <c r="I34" s="490"/>
    </row>
    <row r="35" spans="1:9" ht="12.75" customHeight="1">
      <c r="A35" s="55"/>
      <c r="B35" s="342"/>
      <c r="C35" s="554" t="s">
        <v>904</v>
      </c>
      <c r="D35" s="490"/>
      <c r="E35" s="490"/>
      <c r="F35" s="490"/>
      <c r="G35" s="490"/>
      <c r="H35" s="490"/>
      <c r="I35" s="490"/>
    </row>
    <row r="36" spans="1:9" ht="3" customHeight="1">
      <c r="A36" s="55"/>
      <c r="B36" s="342"/>
      <c r="C36" s="554"/>
      <c r="D36" s="490"/>
      <c r="E36" s="490"/>
      <c r="F36" s="490"/>
      <c r="G36" s="490"/>
      <c r="H36" s="490"/>
      <c r="I36" s="490"/>
    </row>
    <row r="37" spans="1:9" ht="12.75">
      <c r="A37" s="248"/>
      <c r="B37" s="342" t="s">
        <v>774</v>
      </c>
      <c r="C37" s="490">
        <v>-37</v>
      </c>
      <c r="D37" s="490"/>
      <c r="E37" s="490"/>
      <c r="F37" s="490"/>
      <c r="G37" s="490"/>
      <c r="H37" s="490"/>
      <c r="I37" s="490"/>
    </row>
    <row r="38" spans="1:9" ht="12.75">
      <c r="A38" s="55"/>
      <c r="B38" s="342" t="s">
        <v>775</v>
      </c>
      <c r="C38" s="490"/>
      <c r="D38" s="490"/>
      <c r="E38" s="490"/>
      <c r="F38" s="490"/>
      <c r="G38" s="490"/>
      <c r="H38" s="490"/>
      <c r="I38" s="490"/>
    </row>
    <row r="39" spans="1:9" ht="12.75">
      <c r="A39" s="342"/>
      <c r="B39" s="555" t="s">
        <v>776</v>
      </c>
      <c r="C39" s="490">
        <v>-128</v>
      </c>
      <c r="D39" s="490"/>
      <c r="E39" s="490"/>
      <c r="F39" s="490"/>
      <c r="G39" s="490"/>
      <c r="H39" s="490"/>
      <c r="I39" s="490"/>
    </row>
    <row r="40" spans="1:9" ht="12.75">
      <c r="A40" s="55"/>
      <c r="B40" s="555" t="s">
        <v>777</v>
      </c>
      <c r="C40" s="490">
        <v>147</v>
      </c>
      <c r="D40" s="490"/>
      <c r="E40" s="490"/>
      <c r="F40" s="490"/>
      <c r="G40" s="490"/>
      <c r="H40" s="490"/>
      <c r="I40" s="490"/>
    </row>
    <row r="41" spans="1:9" ht="7.5" customHeight="1">
      <c r="A41" s="55"/>
      <c r="B41" s="555"/>
      <c r="C41" s="490"/>
      <c r="D41" s="490"/>
      <c r="E41" s="490"/>
      <c r="F41" s="490"/>
      <c r="G41" s="490"/>
      <c r="H41" s="490"/>
      <c r="I41" s="490"/>
    </row>
    <row r="42" spans="1:9" ht="13.5" thickBot="1">
      <c r="A42" s="342"/>
      <c r="B42" s="342" t="s">
        <v>778</v>
      </c>
      <c r="C42" s="556">
        <f>SUM(C37:C40)</f>
        <v>-18</v>
      </c>
      <c r="D42" s="490"/>
      <c r="E42" s="490"/>
      <c r="F42" s="490"/>
      <c r="G42" s="490"/>
      <c r="H42" s="490"/>
      <c r="I42" s="490"/>
    </row>
    <row r="43" spans="1:9" ht="7.5" customHeight="1" thickTop="1">
      <c r="A43" s="55"/>
      <c r="B43" s="55"/>
      <c r="C43" s="490"/>
      <c r="D43" s="490"/>
      <c r="E43" s="490"/>
      <c r="F43" s="490"/>
      <c r="G43" s="490"/>
      <c r="H43" s="490"/>
      <c r="I43" s="490"/>
    </row>
    <row r="44" spans="1:9" ht="12.75">
      <c r="A44" s="553" t="s">
        <v>779</v>
      </c>
      <c r="B44" s="1619" t="s">
        <v>780</v>
      </c>
      <c r="C44" s="1619"/>
      <c r="D44" s="1619"/>
      <c r="E44" s="1619"/>
      <c r="F44" s="1619"/>
      <c r="G44" s="1619"/>
      <c r="H44" s="1619"/>
      <c r="I44" s="490"/>
    </row>
    <row r="45" spans="1:9" ht="7.5" customHeight="1">
      <c r="A45" s="55"/>
      <c r="B45" s="55"/>
      <c r="C45" s="554"/>
      <c r="D45" s="490"/>
      <c r="E45" s="490"/>
      <c r="F45" s="490"/>
      <c r="G45" s="490"/>
      <c r="H45" s="490"/>
      <c r="I45" s="490"/>
    </row>
    <row r="46" spans="1:9" ht="12.75">
      <c r="A46" s="342"/>
      <c r="B46" s="342" t="s">
        <v>781</v>
      </c>
      <c r="C46" s="490">
        <v>-57</v>
      </c>
      <c r="D46" s="490"/>
      <c r="E46" s="490"/>
      <c r="F46" s="490"/>
      <c r="G46" s="490"/>
      <c r="H46" s="490"/>
      <c r="I46" s="490"/>
    </row>
    <row r="47" spans="1:9" ht="12.75">
      <c r="A47" s="55"/>
      <c r="B47" s="342" t="s">
        <v>481</v>
      </c>
      <c r="C47" s="490">
        <v>611</v>
      </c>
      <c r="D47" s="490"/>
      <c r="E47" s="490"/>
      <c r="F47" s="490"/>
      <c r="G47" s="490"/>
      <c r="H47" s="490"/>
      <c r="I47" s="490"/>
    </row>
    <row r="48" spans="1:9" ht="7.5" customHeight="1">
      <c r="A48" s="342"/>
      <c r="B48" s="55"/>
      <c r="C48" s="490"/>
      <c r="D48" s="490"/>
      <c r="E48" s="490"/>
      <c r="F48" s="490"/>
      <c r="G48" s="490"/>
      <c r="H48" s="490"/>
      <c r="I48" s="490"/>
    </row>
    <row r="49" spans="1:9" ht="13.5" thickBot="1">
      <c r="A49" s="55"/>
      <c r="B49" s="342" t="s">
        <v>782</v>
      </c>
      <c r="C49" s="556">
        <f>SUM(C46:C48)</f>
        <v>554</v>
      </c>
      <c r="D49" s="490"/>
      <c r="E49" s="490"/>
      <c r="F49" s="490"/>
      <c r="G49" s="490"/>
      <c r="H49" s="490"/>
      <c r="I49" s="490"/>
    </row>
    <row r="50" spans="1:9" ht="7.5" customHeight="1" thickTop="1">
      <c r="A50" s="55"/>
      <c r="B50" s="55"/>
      <c r="C50" s="55"/>
      <c r="D50" s="55"/>
      <c r="E50" s="55"/>
      <c r="F50" s="55"/>
      <c r="G50" s="55"/>
      <c r="H50" s="55"/>
      <c r="I50" s="55"/>
    </row>
    <row r="51" spans="1:9" ht="12.75">
      <c r="A51" s="55"/>
      <c r="B51" s="342" t="s">
        <v>783</v>
      </c>
      <c r="C51" s="495"/>
      <c r="D51" s="495"/>
      <c r="E51" s="495"/>
      <c r="F51" s="495"/>
      <c r="G51" s="495"/>
      <c r="H51" s="495"/>
      <c r="I51" s="495"/>
    </row>
    <row r="52" spans="1:9" ht="12.75">
      <c r="A52" s="55"/>
      <c r="B52" s="342"/>
      <c r="C52" s="495"/>
      <c r="D52" s="495"/>
      <c r="E52" s="495"/>
      <c r="F52" s="495"/>
      <c r="G52" s="495"/>
      <c r="H52" s="495"/>
      <c r="I52" s="495"/>
    </row>
    <row r="53" spans="1:9" ht="12.75">
      <c r="A53" s="553" t="s">
        <v>931</v>
      </c>
      <c r="B53" s="342" t="s">
        <v>251</v>
      </c>
      <c r="C53" s="495"/>
      <c r="D53" s="495"/>
      <c r="E53" s="495"/>
      <c r="F53" s="495"/>
      <c r="G53" s="495"/>
      <c r="H53" s="495"/>
      <c r="I53" s="495"/>
    </row>
    <row r="55" spans="3:7" ht="12.75">
      <c r="C55" s="1007" t="s">
        <v>932</v>
      </c>
      <c r="D55" s="1007" t="s">
        <v>388</v>
      </c>
      <c r="G55" s="1007"/>
    </row>
    <row r="56" spans="3:7" ht="4.5" customHeight="1">
      <c r="C56" s="1007"/>
      <c r="D56" s="1007"/>
      <c r="G56" s="1007"/>
    </row>
    <row r="57" spans="3:7" ht="11.25" customHeight="1">
      <c r="C57" s="1204" t="s">
        <v>183</v>
      </c>
      <c r="D57" s="1204" t="s">
        <v>183</v>
      </c>
      <c r="G57" s="1007"/>
    </row>
    <row r="58" spans="2:4" ht="12.75">
      <c r="B58" s="17" t="s">
        <v>933</v>
      </c>
      <c r="C58" s="1205">
        <v>4.8</v>
      </c>
      <c r="D58" s="1206">
        <v>5.5</v>
      </c>
    </row>
    <row r="59" spans="2:4" ht="12.75">
      <c r="B59" s="17" t="s">
        <v>247</v>
      </c>
      <c r="C59" s="1205">
        <v>4.8</v>
      </c>
      <c r="D59" s="1206">
        <v>4.9</v>
      </c>
    </row>
    <row r="60" spans="2:4" ht="12.75">
      <c r="B60" s="17" t="s">
        <v>248</v>
      </c>
      <c r="C60" s="1205"/>
      <c r="D60" s="1206"/>
    </row>
    <row r="61" spans="2:4" ht="12.75">
      <c r="B61" s="17" t="s">
        <v>249</v>
      </c>
      <c r="C61" s="1205">
        <v>2.8</v>
      </c>
      <c r="D61" s="1206">
        <v>2.9</v>
      </c>
    </row>
    <row r="62" spans="2:4" ht="12.75">
      <c r="B62" s="17" t="s">
        <v>250</v>
      </c>
      <c r="C62" s="1205">
        <v>2.5</v>
      </c>
      <c r="D62" s="1206">
        <v>2.5</v>
      </c>
    </row>
    <row r="63" spans="2:4" ht="12.75">
      <c r="B63" s="17" t="s">
        <v>934</v>
      </c>
      <c r="C63" s="1205">
        <v>2.5</v>
      </c>
      <c r="D63" s="1206">
        <v>2.5</v>
      </c>
    </row>
    <row r="64" ht="6" customHeight="1"/>
    <row r="65" spans="2:7" ht="18.75" customHeight="1">
      <c r="B65" s="1576"/>
      <c r="C65" s="1618"/>
      <c r="D65" s="1618"/>
      <c r="E65" s="1618"/>
      <c r="F65" s="1618"/>
      <c r="G65" s="1618"/>
    </row>
  </sheetData>
  <mergeCells count="7">
    <mergeCell ref="B65:G65"/>
    <mergeCell ref="B34:H34"/>
    <mergeCell ref="B44:H44"/>
    <mergeCell ref="D6:F6"/>
    <mergeCell ref="A7:B7"/>
    <mergeCell ref="B29:H29"/>
    <mergeCell ref="B31:H31"/>
  </mergeCells>
  <printOptions horizontalCentered="1" verticalCentered="1"/>
  <pageMargins left="0" right="0" top="0" bottom="0.5" header="0" footer="0.5"/>
  <pageSetup fitToHeight="1" fitToWidth="1" horizontalDpi="600" verticalDpi="600" orientation="landscape" paperSize="9" scale="70" r:id="rId1"/>
</worksheet>
</file>

<file path=xl/worksheets/sheet25.xml><?xml version="1.0" encoding="utf-8"?>
<worksheet xmlns="http://schemas.openxmlformats.org/spreadsheetml/2006/main" xmlns:r="http://schemas.openxmlformats.org/officeDocument/2006/relationships">
  <dimension ref="A1:I33"/>
  <sheetViews>
    <sheetView showGridLines="0" zoomScale="75" zoomScaleNormal="75" zoomScaleSheetLayoutView="75" workbookViewId="0" topLeftCell="A1">
      <selection activeCell="C73" sqref="C73"/>
    </sheetView>
  </sheetViews>
  <sheetFormatPr defaultColWidth="9.00390625" defaultRowHeight="14.25"/>
  <cols>
    <col min="1" max="1" width="3.625" style="23" customWidth="1"/>
    <col min="2" max="2" width="55.25390625" style="23" customWidth="1"/>
    <col min="3" max="3" width="13.25390625" style="23" customWidth="1"/>
    <col min="4" max="4" width="3.50390625" style="23" customWidth="1"/>
    <col min="5" max="5" width="13.25390625" style="23" customWidth="1"/>
    <col min="6" max="6" width="3.25390625" style="23" customWidth="1"/>
    <col min="7" max="7" width="10.50390625" style="23" customWidth="1"/>
    <col min="8" max="8" width="3.75390625" style="23" customWidth="1"/>
    <col min="9" max="16384" width="9.00390625" style="23" customWidth="1"/>
  </cols>
  <sheetData>
    <row r="1" spans="2:9" ht="15">
      <c r="B1" s="17" t="s">
        <v>831</v>
      </c>
      <c r="F1" s="1541" t="s">
        <v>784</v>
      </c>
      <c r="G1" s="1622"/>
      <c r="I1" s="558"/>
    </row>
    <row r="2" spans="2:9" ht="12.75">
      <c r="B2" s="5"/>
      <c r="I2" s="558"/>
    </row>
    <row r="3" spans="2:9" ht="12.75">
      <c r="B3" s="232" t="s">
        <v>833</v>
      </c>
      <c r="I3" s="558"/>
    </row>
    <row r="4" ht="12.75">
      <c r="B4" s="232"/>
    </row>
    <row r="5" spans="2:7" ht="12.75">
      <c r="B5" s="248"/>
      <c r="G5" s="284"/>
    </row>
    <row r="6" spans="3:7" ht="12.75">
      <c r="C6" s="559"/>
      <c r="D6" s="559"/>
      <c r="E6" s="559"/>
      <c r="F6" s="559"/>
      <c r="G6" s="284"/>
    </row>
    <row r="7" spans="3:7" ht="12.75">
      <c r="C7" s="559"/>
      <c r="D7" s="559"/>
      <c r="E7" s="559"/>
      <c r="F7" s="559"/>
      <c r="G7" s="284"/>
    </row>
    <row r="8" spans="3:7" ht="12.75">
      <c r="C8" s="284"/>
      <c r="D8" s="284"/>
      <c r="E8" s="284"/>
      <c r="F8" s="284"/>
      <c r="G8" s="284"/>
    </row>
    <row r="9" spans="3:7" ht="12.75">
      <c r="C9" s="299" t="s">
        <v>602</v>
      </c>
      <c r="D9" s="299"/>
      <c r="E9" s="299" t="s">
        <v>602</v>
      </c>
      <c r="F9" s="299"/>
      <c r="G9" s="208" t="s">
        <v>603</v>
      </c>
    </row>
    <row r="10" spans="2:7" ht="12.75">
      <c r="B10" s="234" t="s">
        <v>786</v>
      </c>
      <c r="C10" s="36" t="s">
        <v>787</v>
      </c>
      <c r="D10" s="36"/>
      <c r="E10" s="36" t="s">
        <v>788</v>
      </c>
      <c r="F10" s="36"/>
      <c r="G10" s="36" t="s">
        <v>788</v>
      </c>
    </row>
    <row r="11" spans="2:6" ht="12.75">
      <c r="B11" s="232"/>
      <c r="C11" s="299"/>
      <c r="D11" s="299"/>
      <c r="E11" s="299"/>
      <c r="F11" s="299"/>
    </row>
    <row r="12" spans="2:6" ht="12.75">
      <c r="B12" s="23" t="s">
        <v>941</v>
      </c>
      <c r="C12" s="299"/>
      <c r="D12" s="299"/>
      <c r="E12" s="299"/>
      <c r="F12" s="299"/>
    </row>
    <row r="13" spans="3:5" ht="12.75">
      <c r="C13" s="1"/>
      <c r="D13" s="1"/>
      <c r="E13" s="1"/>
    </row>
    <row r="14" spans="2:7" ht="12.75">
      <c r="B14" s="23" t="s">
        <v>789</v>
      </c>
      <c r="C14" s="560">
        <v>134.9</v>
      </c>
      <c r="D14" s="560"/>
      <c r="E14" s="561">
        <v>122</v>
      </c>
      <c r="F14" s="562"/>
      <c r="G14" s="561">
        <v>134.3</v>
      </c>
    </row>
    <row r="15" spans="2:7" ht="12.75">
      <c r="B15" s="23" t="s">
        <v>790</v>
      </c>
      <c r="C15" s="560">
        <v>9.2</v>
      </c>
      <c r="D15" s="560"/>
      <c r="E15" s="561">
        <v>10.5</v>
      </c>
      <c r="F15" s="562"/>
      <c r="G15" s="561">
        <v>9.8</v>
      </c>
    </row>
    <row r="16" spans="2:7" ht="12.75">
      <c r="B16" s="23" t="s">
        <v>791</v>
      </c>
      <c r="C16" s="560">
        <v>35.7</v>
      </c>
      <c r="D16" s="560"/>
      <c r="E16" s="561">
        <v>35.4</v>
      </c>
      <c r="F16" s="562"/>
      <c r="G16" s="561">
        <v>38</v>
      </c>
    </row>
    <row r="17" spans="2:7" ht="12.75">
      <c r="B17" s="23" t="s">
        <v>792</v>
      </c>
      <c r="C17" s="560">
        <v>12.1</v>
      </c>
      <c r="D17" s="560"/>
      <c r="E17" s="561">
        <v>9.2</v>
      </c>
      <c r="F17" s="562"/>
      <c r="G17" s="561">
        <v>11.3</v>
      </c>
    </row>
    <row r="18" spans="3:7" ht="12.75">
      <c r="C18" s="563"/>
      <c r="D18" s="563"/>
      <c r="E18" s="564"/>
      <c r="F18" s="565"/>
      <c r="G18" s="564"/>
    </row>
    <row r="19" spans="2:7" ht="12.75">
      <c r="B19" s="23" t="s">
        <v>942</v>
      </c>
      <c r="C19" s="560">
        <f>SUM(C14:C18)</f>
        <v>191.9</v>
      </c>
      <c r="D19" s="560"/>
      <c r="E19" s="561">
        <f>SUM(E14:E18)</f>
        <v>177.1</v>
      </c>
      <c r="F19" s="562"/>
      <c r="G19" s="561">
        <f>SUM(G14:G18)</f>
        <v>193.40000000000003</v>
      </c>
    </row>
    <row r="20" spans="3:7" ht="12.75">
      <c r="C20" s="560"/>
      <c r="D20" s="560"/>
      <c r="E20" s="561"/>
      <c r="F20" s="562"/>
      <c r="G20" s="561"/>
    </row>
    <row r="21" spans="3:7" ht="12.75">
      <c r="C21" s="560"/>
      <c r="D21" s="560"/>
      <c r="E21" s="561"/>
      <c r="F21" s="562"/>
      <c r="G21" s="561"/>
    </row>
    <row r="22" spans="2:7" ht="12.75">
      <c r="B22" s="23" t="s">
        <v>943</v>
      </c>
      <c r="C22" s="560">
        <v>45.6</v>
      </c>
      <c r="D22" s="560"/>
      <c r="E22" s="561">
        <v>36.4</v>
      </c>
      <c r="F22" s="562"/>
      <c r="G22" s="561">
        <v>40.6</v>
      </c>
    </row>
    <row r="23" spans="2:7" ht="12.75">
      <c r="B23" s="566"/>
      <c r="C23" s="560"/>
      <c r="D23" s="560"/>
      <c r="E23" s="561"/>
      <c r="F23" s="562"/>
      <c r="G23" s="561"/>
    </row>
    <row r="24" spans="3:7" ht="12.75">
      <c r="C24" s="560"/>
      <c r="D24" s="560"/>
      <c r="E24" s="561"/>
      <c r="F24" s="562"/>
      <c r="G24" s="561"/>
    </row>
    <row r="25" spans="2:7" ht="12.75">
      <c r="B25" s="23" t="s">
        <v>793</v>
      </c>
      <c r="C25" s="567">
        <f>SUM(C19:C24)</f>
        <v>237.5</v>
      </c>
      <c r="D25" s="567"/>
      <c r="E25" s="568">
        <f>SUM(E19:E24)</f>
        <v>213.5</v>
      </c>
      <c r="F25" s="568"/>
      <c r="G25" s="568">
        <f>SUM(G19:G24)</f>
        <v>234.00000000000003</v>
      </c>
    </row>
    <row r="26" spans="3:7" ht="12.75">
      <c r="C26" s="569"/>
      <c r="D26" s="569"/>
      <c r="E26" s="570"/>
      <c r="F26" s="570"/>
      <c r="G26" s="570"/>
    </row>
    <row r="27" spans="3:7" ht="12.75">
      <c r="C27" s="569"/>
      <c r="D27" s="569"/>
      <c r="E27" s="570"/>
      <c r="F27" s="570"/>
      <c r="G27" s="570"/>
    </row>
    <row r="28" spans="3:7" ht="12.75">
      <c r="C28" s="569"/>
      <c r="D28" s="569"/>
      <c r="E28" s="570"/>
      <c r="F28" s="570"/>
      <c r="G28" s="570"/>
    </row>
    <row r="29" spans="3:6" ht="12.75">
      <c r="C29" s="571"/>
      <c r="D29" s="571"/>
      <c r="E29" s="571"/>
      <c r="F29" s="571"/>
    </row>
    <row r="30" spans="1:6" ht="12.75">
      <c r="A30" s="551" t="s">
        <v>455</v>
      </c>
      <c r="C30" s="572"/>
      <c r="D30" s="572"/>
      <c r="E30" s="572"/>
      <c r="F30" s="572"/>
    </row>
    <row r="32" spans="1:7" ht="30.75" customHeight="1">
      <c r="A32" s="573" t="s">
        <v>944</v>
      </c>
      <c r="B32" s="1623" t="s">
        <v>954</v>
      </c>
      <c r="C32" s="1579"/>
      <c r="D32" s="1579"/>
      <c r="E32" s="1579"/>
      <c r="F32" s="1579"/>
      <c r="G32" s="1579"/>
    </row>
    <row r="33" spans="3:6" ht="12.75">
      <c r="C33" s="572"/>
      <c r="D33" s="572"/>
      <c r="E33" s="572"/>
      <c r="F33" s="572"/>
    </row>
  </sheetData>
  <mergeCells count="2">
    <mergeCell ref="F1:G1"/>
    <mergeCell ref="B32:G32"/>
  </mergeCells>
  <printOptions/>
  <pageMargins left="0.75" right="0.75" top="1" bottom="1" header="0.5" footer="0.5"/>
  <pageSetup horizontalDpi="600" verticalDpi="600" orientation="portrait" paperSize="9" scale="77" r:id="rId1"/>
</worksheet>
</file>

<file path=xl/worksheets/sheet26.xml><?xml version="1.0" encoding="utf-8"?>
<worksheet xmlns="http://schemas.openxmlformats.org/spreadsheetml/2006/main" xmlns:r="http://schemas.openxmlformats.org/officeDocument/2006/relationships">
  <sheetPr>
    <pageSetUpPr fitToPage="1"/>
  </sheetPr>
  <dimension ref="A1:AP51"/>
  <sheetViews>
    <sheetView showGridLines="0" zoomScale="75" zoomScaleNormal="75" zoomScaleSheetLayoutView="75" workbookViewId="0" topLeftCell="A1">
      <selection activeCell="C73" sqref="C73"/>
    </sheetView>
  </sheetViews>
  <sheetFormatPr defaultColWidth="9.00390625" defaultRowHeight="14.25"/>
  <cols>
    <col min="1" max="1" width="4.625" style="23" customWidth="1"/>
    <col min="2" max="2" width="19.375" style="574" customWidth="1"/>
    <col min="3" max="3" width="9.375" style="23" customWidth="1"/>
    <col min="4" max="4" width="0.12890625" style="23" customWidth="1"/>
    <col min="5" max="5" width="9.00390625" style="23" customWidth="1"/>
    <col min="6" max="6" width="0.37109375" style="23" customWidth="1"/>
    <col min="7" max="7" width="10.25390625" style="23" customWidth="1"/>
    <col min="8" max="8" width="1.00390625" style="23" customWidth="1"/>
    <col min="9" max="9" width="9.25390625" style="23" customWidth="1"/>
    <col min="10" max="10" width="0.875" style="23" customWidth="1"/>
    <col min="11" max="11" width="9.00390625" style="23" customWidth="1"/>
    <col min="12" max="12" width="1.12109375" style="23" customWidth="1"/>
    <col min="13" max="13" width="9.00390625" style="23" customWidth="1"/>
    <col min="14" max="14" width="0.875" style="23" customWidth="1"/>
    <col min="15" max="15" width="8.875" style="23" customWidth="1"/>
    <col min="16" max="16" width="0.74609375" style="23" customWidth="1"/>
    <col min="17" max="17" width="8.875" style="23" customWidth="1"/>
    <col min="18" max="18" width="0.74609375" style="23" customWidth="1"/>
    <col min="19" max="19" width="8.625" style="23" customWidth="1"/>
    <col min="20" max="20" width="6.25390625" style="23" hidden="1" customWidth="1"/>
    <col min="21" max="21" width="8.875" style="23" customWidth="1"/>
    <col min="22" max="22" width="0.12890625" style="23" customWidth="1"/>
    <col min="23" max="23" width="7.50390625" style="23" customWidth="1"/>
    <col min="24" max="24" width="0.74609375" style="23" customWidth="1"/>
    <col min="25" max="25" width="8.75390625" style="23" customWidth="1"/>
    <col min="26" max="26" width="0.2421875" style="23" customWidth="1"/>
    <col min="27" max="27" width="8.875" style="23" customWidth="1"/>
    <col min="28" max="28" width="0.37109375" style="23" customWidth="1"/>
    <col min="29" max="29" width="8.875" style="23" customWidth="1"/>
    <col min="30" max="30" width="0.12890625" style="23" customWidth="1"/>
    <col min="31" max="31" width="8.75390625" style="23" customWidth="1"/>
    <col min="32" max="32" width="0.12890625" style="23" customWidth="1"/>
    <col min="33" max="33" width="8.75390625" style="23" customWidth="1"/>
    <col min="34" max="34" width="0.5" style="23" customWidth="1"/>
    <col min="35" max="35" width="7.875" style="23" customWidth="1"/>
    <col min="36" max="36" width="0.12890625" style="23" customWidth="1"/>
    <col min="37" max="37" width="8.25390625" style="23" customWidth="1"/>
    <col min="38" max="38" width="9.375" style="23" customWidth="1"/>
    <col min="39" max="40" width="0" style="23" hidden="1" customWidth="1"/>
    <col min="41" max="41" width="3.75390625" style="23" hidden="1" customWidth="1"/>
    <col min="42" max="16384" width="9.00390625" style="23" customWidth="1"/>
  </cols>
  <sheetData>
    <row r="1" spans="1:37" ht="15">
      <c r="A1" s="17" t="s">
        <v>831</v>
      </c>
      <c r="AI1" s="575" t="s">
        <v>785</v>
      </c>
      <c r="AJ1" s="576"/>
      <c r="AK1" s="577"/>
    </row>
    <row r="2" ht="12.75">
      <c r="A2" s="5"/>
    </row>
    <row r="3" ht="12.75">
      <c r="A3" s="232" t="s">
        <v>833</v>
      </c>
    </row>
    <row r="4" ht="12.75">
      <c r="A4" s="232"/>
    </row>
    <row r="6" ht="12.75">
      <c r="A6" s="8" t="s">
        <v>795</v>
      </c>
    </row>
    <row r="7" ht="12.75">
      <c r="A7" s="8"/>
    </row>
    <row r="8" ht="12.75">
      <c r="A8" s="8"/>
    </row>
    <row r="9" spans="3:37" ht="12.75">
      <c r="C9" s="1"/>
      <c r="D9" s="1"/>
      <c r="E9" s="1"/>
      <c r="F9" s="1"/>
      <c r="G9" s="1"/>
      <c r="H9" s="1"/>
      <c r="I9" s="1"/>
      <c r="J9" s="1"/>
      <c r="K9" s="1"/>
      <c r="L9" s="1"/>
      <c r="M9" s="1"/>
      <c r="N9" s="1"/>
      <c r="O9" s="1"/>
      <c r="P9" s="1"/>
      <c r="Q9" s="1"/>
      <c r="R9" s="1"/>
      <c r="S9" s="1"/>
      <c r="T9" s="1"/>
      <c r="U9" s="1"/>
      <c r="V9" s="1"/>
      <c r="W9" s="1"/>
      <c r="X9" s="1"/>
      <c r="Y9" s="1"/>
      <c r="Z9" s="1"/>
      <c r="AA9" s="559"/>
      <c r="AB9" s="559"/>
      <c r="AC9" s="559"/>
      <c r="AD9" s="559"/>
      <c r="AE9" s="559"/>
      <c r="AF9" s="559"/>
      <c r="AG9" s="1"/>
      <c r="AH9" s="1"/>
      <c r="AI9" s="1"/>
      <c r="AJ9" s="1"/>
      <c r="AK9" s="1"/>
    </row>
    <row r="10" spans="3:39" ht="12.75">
      <c r="C10" s="559"/>
      <c r="D10" s="559"/>
      <c r="E10" s="559"/>
      <c r="F10" s="559"/>
      <c r="G10" s="559"/>
      <c r="H10" s="559"/>
      <c r="I10" s="208"/>
      <c r="J10" s="208"/>
      <c r="K10" s="208"/>
      <c r="L10" s="208"/>
      <c r="M10" s="208"/>
      <c r="N10" s="208"/>
      <c r="O10" s="559"/>
      <c r="P10" s="559"/>
      <c r="Q10" s="559"/>
      <c r="R10" s="559"/>
      <c r="S10" s="559"/>
      <c r="T10" s="559"/>
      <c r="U10" s="559"/>
      <c r="V10" s="559"/>
      <c r="W10" s="559"/>
      <c r="X10" s="559"/>
      <c r="Y10" s="559"/>
      <c r="Z10" s="559"/>
      <c r="AA10" s="559"/>
      <c r="AB10" s="559"/>
      <c r="AC10" s="559"/>
      <c r="AD10" s="559"/>
      <c r="AE10" s="559"/>
      <c r="AF10" s="559"/>
      <c r="AG10" s="578"/>
      <c r="AH10" s="578"/>
      <c r="AI10" s="578"/>
      <c r="AJ10" s="578"/>
      <c r="AK10" s="578"/>
      <c r="AL10" s="579"/>
      <c r="AM10" s="1"/>
    </row>
    <row r="11" spans="1:40" ht="12.75">
      <c r="A11" s="579"/>
      <c r="C11" s="580" t="s">
        <v>796</v>
      </c>
      <c r="D11" s="580"/>
      <c r="E11" s="580"/>
      <c r="F11" s="580"/>
      <c r="G11" s="580"/>
      <c r="H11" s="559"/>
      <c r="I11" s="581" t="s">
        <v>797</v>
      </c>
      <c r="J11" s="581"/>
      <c r="K11" s="581"/>
      <c r="L11" s="581"/>
      <c r="M11" s="581"/>
      <c r="N11" s="559"/>
      <c r="O11" s="581" t="s">
        <v>798</v>
      </c>
      <c r="P11" s="581"/>
      <c r="Q11" s="581"/>
      <c r="R11" s="581"/>
      <c r="S11" s="581"/>
      <c r="T11" s="581"/>
      <c r="U11" s="582" t="s">
        <v>799</v>
      </c>
      <c r="V11" s="582"/>
      <c r="W11" s="582"/>
      <c r="X11" s="581"/>
      <c r="Y11" s="581"/>
      <c r="Z11" s="581"/>
      <c r="AA11" s="559" t="s">
        <v>800</v>
      </c>
      <c r="AB11" s="559"/>
      <c r="AC11" s="559"/>
      <c r="AD11" s="559"/>
      <c r="AE11" s="559"/>
      <c r="AF11" s="559"/>
      <c r="AG11" s="581" t="s">
        <v>801</v>
      </c>
      <c r="AH11" s="581"/>
      <c r="AI11" s="581"/>
      <c r="AJ11" s="581"/>
      <c r="AK11" s="581"/>
      <c r="AL11" s="579"/>
      <c r="AM11" s="580" t="s">
        <v>802</v>
      </c>
      <c r="AN11" s="583"/>
    </row>
    <row r="12" spans="1:40" ht="12.75">
      <c r="A12" s="579"/>
      <c r="C12" s="208" t="s">
        <v>602</v>
      </c>
      <c r="D12" s="578"/>
      <c r="E12" s="284" t="s">
        <v>602</v>
      </c>
      <c r="F12" s="578"/>
      <c r="G12" s="284" t="s">
        <v>603</v>
      </c>
      <c r="H12" s="578"/>
      <c r="I12" s="208" t="s">
        <v>602</v>
      </c>
      <c r="J12" s="578"/>
      <c r="K12" s="284" t="s">
        <v>602</v>
      </c>
      <c r="L12" s="578"/>
      <c r="M12" s="284" t="s">
        <v>603</v>
      </c>
      <c r="N12" s="578"/>
      <c r="O12" s="208" t="s">
        <v>602</v>
      </c>
      <c r="P12" s="578"/>
      <c r="Q12" s="284" t="s">
        <v>602</v>
      </c>
      <c r="R12" s="578"/>
      <c r="S12" s="284" t="s">
        <v>603</v>
      </c>
      <c r="T12" s="578"/>
      <c r="U12" s="208" t="s">
        <v>602</v>
      </c>
      <c r="V12" s="578"/>
      <c r="W12" s="284" t="s">
        <v>602</v>
      </c>
      <c r="X12" s="578"/>
      <c r="Y12" s="284" t="s">
        <v>603</v>
      </c>
      <c r="Z12" s="578"/>
      <c r="AA12" s="208" t="s">
        <v>602</v>
      </c>
      <c r="AB12" s="578"/>
      <c r="AC12" s="284" t="s">
        <v>602</v>
      </c>
      <c r="AD12" s="578"/>
      <c r="AE12" s="284" t="s">
        <v>603</v>
      </c>
      <c r="AF12" s="578"/>
      <c r="AG12" s="208" t="s">
        <v>602</v>
      </c>
      <c r="AH12" s="578"/>
      <c r="AI12" s="284" t="s">
        <v>602</v>
      </c>
      <c r="AJ12" s="578"/>
      <c r="AK12" s="284" t="s">
        <v>603</v>
      </c>
      <c r="AL12" s="579"/>
      <c r="AM12" s="580"/>
      <c r="AN12" s="583"/>
    </row>
    <row r="13" spans="1:40" ht="12.75">
      <c r="A13" s="584"/>
      <c r="C13" s="585">
        <v>2006</v>
      </c>
      <c r="D13" s="586"/>
      <c r="E13" s="586">
        <v>2005</v>
      </c>
      <c r="F13" s="586"/>
      <c r="G13" s="586">
        <v>2005</v>
      </c>
      <c r="H13" s="586"/>
      <c r="I13" s="585">
        <v>2006</v>
      </c>
      <c r="J13" s="586"/>
      <c r="K13" s="586">
        <v>2005</v>
      </c>
      <c r="L13" s="586"/>
      <c r="M13" s="586">
        <v>2005</v>
      </c>
      <c r="N13" s="586"/>
      <c r="O13" s="585">
        <v>2006</v>
      </c>
      <c r="P13" s="586"/>
      <c r="Q13" s="586">
        <v>2005</v>
      </c>
      <c r="R13" s="586"/>
      <c r="S13" s="586">
        <v>2005</v>
      </c>
      <c r="T13" s="586"/>
      <c r="U13" s="585">
        <v>2006</v>
      </c>
      <c r="V13" s="586"/>
      <c r="W13" s="586">
        <v>2005</v>
      </c>
      <c r="X13" s="586"/>
      <c r="Y13" s="586">
        <v>2005</v>
      </c>
      <c r="Z13" s="586"/>
      <c r="AA13" s="585">
        <v>2006</v>
      </c>
      <c r="AB13" s="586"/>
      <c r="AC13" s="586">
        <v>2005</v>
      </c>
      <c r="AD13" s="586"/>
      <c r="AE13" s="586">
        <v>2005</v>
      </c>
      <c r="AF13" s="586"/>
      <c r="AG13" s="585">
        <v>2006</v>
      </c>
      <c r="AH13" s="586"/>
      <c r="AI13" s="586">
        <v>2005</v>
      </c>
      <c r="AJ13" s="586"/>
      <c r="AK13" s="586">
        <v>2005</v>
      </c>
      <c r="AL13" s="587"/>
      <c r="AM13" s="587">
        <v>1996</v>
      </c>
      <c r="AN13" s="587">
        <v>1995</v>
      </c>
    </row>
    <row r="14" spans="1:40" ht="12.75">
      <c r="A14" s="574"/>
      <c r="C14" s="36" t="s">
        <v>803</v>
      </c>
      <c r="D14" s="283"/>
      <c r="E14" s="283" t="s">
        <v>803</v>
      </c>
      <c r="F14" s="283"/>
      <c r="G14" s="283" t="s">
        <v>803</v>
      </c>
      <c r="H14" s="283"/>
      <c r="I14" s="36" t="s">
        <v>803</v>
      </c>
      <c r="J14" s="36"/>
      <c r="K14" s="283" t="s">
        <v>803</v>
      </c>
      <c r="L14" s="283"/>
      <c r="M14" s="283" t="s">
        <v>803</v>
      </c>
      <c r="N14" s="283"/>
      <c r="O14" s="36" t="s">
        <v>803</v>
      </c>
      <c r="P14" s="36"/>
      <c r="Q14" s="283" t="s">
        <v>803</v>
      </c>
      <c r="R14" s="283"/>
      <c r="S14" s="283" t="s">
        <v>803</v>
      </c>
      <c r="T14" s="283"/>
      <c r="U14" s="36" t="s">
        <v>803</v>
      </c>
      <c r="V14" s="36"/>
      <c r="W14" s="283" t="s">
        <v>803</v>
      </c>
      <c r="X14" s="283"/>
      <c r="Y14" s="283" t="s">
        <v>803</v>
      </c>
      <c r="Z14" s="283"/>
      <c r="AA14" s="36" t="s">
        <v>803</v>
      </c>
      <c r="AB14" s="36"/>
      <c r="AC14" s="283" t="s">
        <v>803</v>
      </c>
      <c r="AD14" s="283"/>
      <c r="AE14" s="283" t="s">
        <v>803</v>
      </c>
      <c r="AF14" s="283"/>
      <c r="AG14" s="36" t="s">
        <v>803</v>
      </c>
      <c r="AH14" s="36"/>
      <c r="AI14" s="283" t="s">
        <v>803</v>
      </c>
      <c r="AJ14" s="283"/>
      <c r="AK14" s="283" t="s">
        <v>803</v>
      </c>
      <c r="AL14" s="559"/>
      <c r="AM14" s="559" t="s">
        <v>804</v>
      </c>
      <c r="AN14" s="559" t="s">
        <v>804</v>
      </c>
    </row>
    <row r="15" spans="1:40" ht="12.75">
      <c r="A15" s="574"/>
      <c r="G15" s="328"/>
      <c r="H15" s="328"/>
      <c r="M15" s="328"/>
      <c r="N15" s="328"/>
      <c r="S15" s="328"/>
      <c r="T15" s="328"/>
      <c r="Y15" s="328"/>
      <c r="Z15" s="328"/>
      <c r="AE15" s="328"/>
      <c r="AF15" s="328"/>
      <c r="AK15" s="328"/>
      <c r="AL15" s="559"/>
      <c r="AM15" s="559"/>
      <c r="AN15" s="559"/>
    </row>
    <row r="16" spans="1:40" ht="12.75">
      <c r="A16" s="574"/>
      <c r="G16" s="299"/>
      <c r="H16" s="299"/>
      <c r="M16" s="299"/>
      <c r="N16" s="299"/>
      <c r="S16" s="299"/>
      <c r="T16" s="299"/>
      <c r="U16" s="28"/>
      <c r="V16" s="28"/>
      <c r="W16" s="28"/>
      <c r="X16" s="28"/>
      <c r="Y16" s="299"/>
      <c r="Z16" s="299"/>
      <c r="AE16" s="299"/>
      <c r="AF16" s="299"/>
      <c r="AK16" s="299"/>
      <c r="AL16" s="559"/>
      <c r="AM16" s="559"/>
      <c r="AN16" s="559"/>
    </row>
    <row r="17" spans="1:42" ht="12.75">
      <c r="A17" s="16" t="s">
        <v>474</v>
      </c>
      <c r="C17" s="588">
        <v>14.1</v>
      </c>
      <c r="D17" s="589"/>
      <c r="E17" s="589">
        <v>12.5</v>
      </c>
      <c r="F17" s="589"/>
      <c r="G17" s="590">
        <v>14</v>
      </c>
      <c r="H17" s="590"/>
      <c r="I17" s="588">
        <v>59.7</v>
      </c>
      <c r="J17" s="588"/>
      <c r="K17" s="589">
        <v>51.2</v>
      </c>
      <c r="L17" s="589"/>
      <c r="M17" s="590">
        <v>58.2</v>
      </c>
      <c r="N17" s="590"/>
      <c r="O17" s="588">
        <v>49.9</v>
      </c>
      <c r="P17" s="588"/>
      <c r="Q17" s="589">
        <v>49</v>
      </c>
      <c r="R17" s="589"/>
      <c r="S17" s="590">
        <v>51.4</v>
      </c>
      <c r="T17" s="590"/>
      <c r="U17" s="588">
        <v>1.2</v>
      </c>
      <c r="V17" s="588"/>
      <c r="W17" s="589">
        <v>1.1</v>
      </c>
      <c r="X17" s="589"/>
      <c r="Y17" s="590">
        <v>1.1</v>
      </c>
      <c r="Z17" s="590"/>
      <c r="AA17" s="588">
        <v>10</v>
      </c>
      <c r="AB17" s="588"/>
      <c r="AC17" s="589">
        <v>8.2</v>
      </c>
      <c r="AD17" s="589"/>
      <c r="AE17" s="590">
        <v>9.6</v>
      </c>
      <c r="AF17" s="590"/>
      <c r="AG17" s="591">
        <f>+C17+I17+O17+U17+AA17</f>
        <v>134.89999999999998</v>
      </c>
      <c r="AH17" s="591"/>
      <c r="AI17" s="592">
        <f>+E17+K17+Q17+W17+AC17</f>
        <v>122</v>
      </c>
      <c r="AJ17" s="592"/>
      <c r="AK17" s="592">
        <f>+G17+M17+S17+Y17+AE17</f>
        <v>134.29999999999998</v>
      </c>
      <c r="AL17" s="593"/>
      <c r="AM17" s="593">
        <v>52.3</v>
      </c>
      <c r="AN17" s="235">
        <v>46</v>
      </c>
      <c r="AO17" s="235"/>
      <c r="AP17" s="235"/>
    </row>
    <row r="18" spans="1:42" ht="12.75">
      <c r="A18" s="16" t="s">
        <v>805</v>
      </c>
      <c r="C18" s="588"/>
      <c r="D18" s="589"/>
      <c r="E18" s="589"/>
      <c r="F18" s="589"/>
      <c r="G18" s="590"/>
      <c r="H18" s="590"/>
      <c r="I18" s="588"/>
      <c r="J18" s="588"/>
      <c r="K18" s="589"/>
      <c r="L18" s="589"/>
      <c r="M18" s="590"/>
      <c r="N18" s="590"/>
      <c r="O18" s="588"/>
      <c r="P18" s="588"/>
      <c r="Q18" s="589"/>
      <c r="R18" s="589"/>
      <c r="S18" s="590"/>
      <c r="T18" s="590"/>
      <c r="U18" s="588"/>
      <c r="V18" s="588"/>
      <c r="W18" s="589"/>
      <c r="X18" s="589"/>
      <c r="Y18" s="590"/>
      <c r="Z18" s="590"/>
      <c r="AA18" s="588"/>
      <c r="AB18" s="588"/>
      <c r="AC18" s="589"/>
      <c r="AD18" s="589"/>
      <c r="AE18" s="590"/>
      <c r="AF18" s="590"/>
      <c r="AG18" s="591"/>
      <c r="AH18" s="591"/>
      <c r="AI18" s="592"/>
      <c r="AJ18" s="592"/>
      <c r="AK18" s="592"/>
      <c r="AL18" s="593"/>
      <c r="AM18" s="593"/>
      <c r="AN18" s="235"/>
      <c r="AO18" s="235"/>
      <c r="AP18" s="235"/>
    </row>
    <row r="19" spans="1:42" ht="12.75">
      <c r="A19" s="16"/>
      <c r="C19" s="588"/>
      <c r="D19" s="589"/>
      <c r="E19" s="589"/>
      <c r="F19" s="589"/>
      <c r="G19" s="590"/>
      <c r="H19" s="590"/>
      <c r="I19" s="588"/>
      <c r="J19" s="588"/>
      <c r="K19" s="589"/>
      <c r="L19" s="589"/>
      <c r="M19" s="590"/>
      <c r="N19" s="590"/>
      <c r="O19" s="588"/>
      <c r="P19" s="588"/>
      <c r="Q19" s="589"/>
      <c r="R19" s="589"/>
      <c r="S19" s="590"/>
      <c r="T19" s="590"/>
      <c r="U19" s="588"/>
      <c r="V19" s="588"/>
      <c r="W19" s="589"/>
      <c r="X19" s="589"/>
      <c r="Y19" s="590"/>
      <c r="Z19" s="590"/>
      <c r="AA19" s="588"/>
      <c r="AB19" s="588"/>
      <c r="AC19" s="589"/>
      <c r="AD19" s="589"/>
      <c r="AE19" s="590"/>
      <c r="AF19" s="590"/>
      <c r="AG19" s="591"/>
      <c r="AH19" s="591"/>
      <c r="AI19" s="592"/>
      <c r="AJ19" s="592"/>
      <c r="AK19" s="592"/>
      <c r="AL19" s="593"/>
      <c r="AM19" s="593"/>
      <c r="AN19" s="235"/>
      <c r="AO19" s="235"/>
      <c r="AP19" s="235"/>
    </row>
    <row r="20" spans="1:42" ht="12.75">
      <c r="A20" s="16" t="s">
        <v>806</v>
      </c>
      <c r="C20" s="588">
        <v>0</v>
      </c>
      <c r="D20" s="589"/>
      <c r="E20" s="589">
        <v>0</v>
      </c>
      <c r="F20" s="589"/>
      <c r="G20" s="590">
        <v>0</v>
      </c>
      <c r="H20" s="590"/>
      <c r="I20" s="588">
        <v>0</v>
      </c>
      <c r="J20" s="588"/>
      <c r="K20" s="589">
        <v>0</v>
      </c>
      <c r="L20" s="589"/>
      <c r="M20" s="590">
        <v>0</v>
      </c>
      <c r="N20" s="590"/>
      <c r="O20" s="588">
        <v>2</v>
      </c>
      <c r="P20" s="588"/>
      <c r="Q20" s="589">
        <v>2.3</v>
      </c>
      <c r="R20" s="589"/>
      <c r="S20" s="590">
        <v>2.1</v>
      </c>
      <c r="T20" s="590"/>
      <c r="U20" s="588">
        <v>7.1</v>
      </c>
      <c r="V20" s="588"/>
      <c r="W20" s="589">
        <v>7.9</v>
      </c>
      <c r="X20" s="589"/>
      <c r="Y20" s="590">
        <v>7.4</v>
      </c>
      <c r="Z20" s="590"/>
      <c r="AA20" s="588">
        <v>0.1</v>
      </c>
      <c r="AB20" s="588"/>
      <c r="AC20" s="589">
        <v>0.3</v>
      </c>
      <c r="AD20" s="589"/>
      <c r="AE20" s="590">
        <v>0.3</v>
      </c>
      <c r="AF20" s="590"/>
      <c r="AG20" s="591">
        <f>+C20+I20+O20+U20+AA20</f>
        <v>9.2</v>
      </c>
      <c r="AH20" s="591"/>
      <c r="AI20" s="592">
        <f>+E20+K20+Q20+W20+AC20</f>
        <v>10.5</v>
      </c>
      <c r="AJ20" s="592"/>
      <c r="AK20" s="592">
        <f>+G20+M20+S20+Y20+AE20</f>
        <v>9.8</v>
      </c>
      <c r="AL20" s="593"/>
      <c r="AM20" s="593"/>
      <c r="AN20" s="235"/>
      <c r="AO20" s="235"/>
      <c r="AP20" s="235"/>
    </row>
    <row r="21" spans="1:42" ht="12.75">
      <c r="A21" s="16"/>
      <c r="C21" s="588"/>
      <c r="D21" s="589"/>
      <c r="E21" s="589"/>
      <c r="F21" s="589"/>
      <c r="G21" s="594"/>
      <c r="H21" s="594"/>
      <c r="I21" s="588"/>
      <c r="J21" s="588"/>
      <c r="K21" s="589"/>
      <c r="L21" s="589"/>
      <c r="M21" s="589"/>
      <c r="N21" s="589"/>
      <c r="O21" s="588"/>
      <c r="P21" s="588"/>
      <c r="Q21" s="589"/>
      <c r="R21" s="589"/>
      <c r="S21" s="594"/>
      <c r="T21" s="594"/>
      <c r="U21" s="588"/>
      <c r="V21" s="588"/>
      <c r="W21" s="589"/>
      <c r="X21" s="589"/>
      <c r="Y21" s="594"/>
      <c r="Z21" s="594"/>
      <c r="AA21" s="588"/>
      <c r="AB21" s="588"/>
      <c r="AC21" s="589"/>
      <c r="AD21" s="589"/>
      <c r="AE21" s="594"/>
      <c r="AF21" s="594"/>
      <c r="AG21" s="595"/>
      <c r="AH21" s="595"/>
      <c r="AI21" s="596"/>
      <c r="AJ21" s="596"/>
      <c r="AK21" s="592"/>
      <c r="AL21" s="593"/>
      <c r="AM21" s="593"/>
      <c r="AN21" s="235"/>
      <c r="AO21" s="235"/>
      <c r="AP21" s="235"/>
    </row>
    <row r="22" spans="1:42" ht="12.75">
      <c r="A22" s="16" t="s">
        <v>54</v>
      </c>
      <c r="C22" s="588">
        <v>0</v>
      </c>
      <c r="D22" s="589"/>
      <c r="E22" s="589">
        <v>0</v>
      </c>
      <c r="F22" s="589"/>
      <c r="G22" s="590">
        <v>0.1</v>
      </c>
      <c r="H22" s="590"/>
      <c r="I22" s="588">
        <v>9.8</v>
      </c>
      <c r="J22" s="588"/>
      <c r="K22" s="589">
        <v>6.8</v>
      </c>
      <c r="L22" s="589"/>
      <c r="M22" s="590">
        <v>8.8</v>
      </c>
      <c r="N22" s="590"/>
      <c r="O22" s="588">
        <v>21.5</v>
      </c>
      <c r="P22" s="588"/>
      <c r="Q22" s="589">
        <v>23.7</v>
      </c>
      <c r="R22" s="589"/>
      <c r="S22" s="590">
        <v>24.3</v>
      </c>
      <c r="T22" s="590"/>
      <c r="U22" s="588">
        <v>3.4</v>
      </c>
      <c r="V22" s="588"/>
      <c r="W22" s="589">
        <v>3.4</v>
      </c>
      <c r="X22" s="589"/>
      <c r="Y22" s="590">
        <v>3.6</v>
      </c>
      <c r="Z22" s="590"/>
      <c r="AA22" s="588">
        <v>1</v>
      </c>
      <c r="AB22" s="588"/>
      <c r="AC22" s="589">
        <v>1.5</v>
      </c>
      <c r="AD22" s="589"/>
      <c r="AE22" s="590">
        <v>1.2</v>
      </c>
      <c r="AF22" s="590"/>
      <c r="AG22" s="591">
        <f>+C22+I22+O22+U22+AA22</f>
        <v>35.7</v>
      </c>
      <c r="AH22" s="591"/>
      <c r="AI22" s="592">
        <f>+E22+K22+Q22+W22+AC22</f>
        <v>35.4</v>
      </c>
      <c r="AJ22" s="592"/>
      <c r="AK22" s="592">
        <f>+G22+M22+S22+Y22+AE22</f>
        <v>38.00000000000001</v>
      </c>
      <c r="AL22" s="593"/>
      <c r="AM22" s="593">
        <v>15.6</v>
      </c>
      <c r="AN22" s="235">
        <v>15</v>
      </c>
      <c r="AO22" s="235"/>
      <c r="AP22" s="235"/>
    </row>
    <row r="23" spans="1:42" ht="12.75">
      <c r="A23" s="16"/>
      <c r="C23" s="588"/>
      <c r="D23" s="589"/>
      <c r="E23" s="589"/>
      <c r="F23" s="589"/>
      <c r="G23" s="594"/>
      <c r="H23" s="594"/>
      <c r="I23" s="588"/>
      <c r="J23" s="588"/>
      <c r="K23" s="589"/>
      <c r="L23" s="589"/>
      <c r="M23" s="594"/>
      <c r="N23" s="594"/>
      <c r="O23" s="588"/>
      <c r="P23" s="588"/>
      <c r="Q23" s="589"/>
      <c r="R23" s="589"/>
      <c r="S23" s="594"/>
      <c r="T23" s="594"/>
      <c r="U23" s="588"/>
      <c r="V23" s="588"/>
      <c r="W23" s="589"/>
      <c r="X23" s="589"/>
      <c r="Y23" s="594"/>
      <c r="Z23" s="594"/>
      <c r="AA23" s="588"/>
      <c r="AB23" s="588"/>
      <c r="AC23" s="589"/>
      <c r="AD23" s="589"/>
      <c r="AE23" s="594"/>
      <c r="AF23" s="594"/>
      <c r="AG23" s="595"/>
      <c r="AH23" s="595"/>
      <c r="AI23" s="596"/>
      <c r="AJ23" s="596"/>
      <c r="AK23" s="592"/>
      <c r="AL23" s="593"/>
      <c r="AM23" s="593"/>
      <c r="AN23" s="235"/>
      <c r="AO23" s="235"/>
      <c r="AP23" s="235"/>
    </row>
    <row r="24" spans="1:42" ht="12.75">
      <c r="A24" s="16" t="s">
        <v>563</v>
      </c>
      <c r="C24" s="588">
        <v>0.1</v>
      </c>
      <c r="D24" s="589"/>
      <c r="E24" s="589">
        <v>0</v>
      </c>
      <c r="F24" s="589"/>
      <c r="G24" s="590">
        <v>0.1</v>
      </c>
      <c r="H24" s="590"/>
      <c r="I24" s="588">
        <v>5.8</v>
      </c>
      <c r="J24" s="588"/>
      <c r="K24" s="589">
        <v>3.7</v>
      </c>
      <c r="L24" s="589"/>
      <c r="M24" s="590">
        <v>5</v>
      </c>
      <c r="N24" s="590"/>
      <c r="O24" s="588">
        <v>4.7</v>
      </c>
      <c r="P24" s="588"/>
      <c r="Q24" s="589">
        <v>4.4</v>
      </c>
      <c r="R24" s="589"/>
      <c r="S24" s="590">
        <v>4.7</v>
      </c>
      <c r="T24" s="590"/>
      <c r="U24" s="588">
        <v>1.1</v>
      </c>
      <c r="V24" s="588"/>
      <c r="W24" s="589">
        <v>0.8</v>
      </c>
      <c r="X24" s="589"/>
      <c r="Y24" s="590">
        <v>1.1</v>
      </c>
      <c r="Z24" s="590"/>
      <c r="AA24" s="588">
        <v>0.4</v>
      </c>
      <c r="AB24" s="588"/>
      <c r="AC24" s="589">
        <v>0.3</v>
      </c>
      <c r="AD24" s="589"/>
      <c r="AE24" s="590">
        <v>0.4</v>
      </c>
      <c r="AF24" s="590"/>
      <c r="AG24" s="591">
        <f>+C24+I24+O24+U24+AA24</f>
        <v>12.1</v>
      </c>
      <c r="AH24" s="591"/>
      <c r="AI24" s="592">
        <f>+E24+K24+Q24+W24+AC24</f>
        <v>9.200000000000003</v>
      </c>
      <c r="AJ24" s="592"/>
      <c r="AK24" s="592">
        <f>+G24+M24+S24+Y24+AE24</f>
        <v>11.3</v>
      </c>
      <c r="AL24" s="593"/>
      <c r="AM24" s="593">
        <v>1.5</v>
      </c>
      <c r="AN24" s="593">
        <v>1.4</v>
      </c>
      <c r="AO24" s="235" t="s">
        <v>807</v>
      </c>
      <c r="AP24" s="235"/>
    </row>
    <row r="25" spans="1:42" ht="12.75">
      <c r="A25" s="16"/>
      <c r="C25" s="597"/>
      <c r="D25" s="598"/>
      <c r="E25" s="598"/>
      <c r="F25" s="598"/>
      <c r="G25" s="599"/>
      <c r="H25" s="599"/>
      <c r="I25" s="597"/>
      <c r="J25" s="597"/>
      <c r="K25" s="597"/>
      <c r="L25" s="598"/>
      <c r="M25" s="599"/>
      <c r="N25" s="599"/>
      <c r="O25" s="597"/>
      <c r="P25" s="597"/>
      <c r="Q25" s="597"/>
      <c r="R25" s="598"/>
      <c r="S25" s="599"/>
      <c r="T25" s="599"/>
      <c r="U25" s="597"/>
      <c r="V25" s="597"/>
      <c r="W25" s="597"/>
      <c r="X25" s="598"/>
      <c r="Y25" s="599"/>
      <c r="Z25" s="599"/>
      <c r="AA25" s="597"/>
      <c r="AB25" s="597"/>
      <c r="AC25" s="597"/>
      <c r="AD25" s="598"/>
      <c r="AE25" s="599"/>
      <c r="AF25" s="599"/>
      <c r="AG25" s="595"/>
      <c r="AH25" s="595"/>
      <c r="AI25" s="595"/>
      <c r="AJ25" s="596"/>
      <c r="AK25" s="592"/>
      <c r="AL25" s="593"/>
      <c r="AM25" s="593"/>
      <c r="AN25" s="593"/>
      <c r="AO25" s="235"/>
      <c r="AP25" s="235"/>
    </row>
    <row r="26" spans="1:42" ht="13.5" thickBot="1">
      <c r="A26" s="16" t="s">
        <v>945</v>
      </c>
      <c r="C26" s="600">
        <f>SUM(C17:C24)</f>
        <v>14.2</v>
      </c>
      <c r="D26" s="601"/>
      <c r="E26" s="601">
        <f>SUM(E17:E24)</f>
        <v>12.5</v>
      </c>
      <c r="F26" s="601"/>
      <c r="G26" s="601">
        <f>SUM(G17:G24)</f>
        <v>14.2</v>
      </c>
      <c r="H26" s="601"/>
      <c r="I26" s="600">
        <f>SUM(I17:I24)</f>
        <v>75.3</v>
      </c>
      <c r="J26" s="600"/>
      <c r="K26" s="601">
        <f>SUM(K17:K24)</f>
        <v>61.7</v>
      </c>
      <c r="L26" s="601"/>
      <c r="M26" s="601">
        <f>SUM(M17:M24)</f>
        <v>72</v>
      </c>
      <c r="N26" s="601"/>
      <c r="O26" s="600">
        <f>SUM(O17:O24)</f>
        <v>78.10000000000001</v>
      </c>
      <c r="P26" s="600"/>
      <c r="Q26" s="601">
        <f>SUM(Q17:Q24)</f>
        <v>79.4</v>
      </c>
      <c r="R26" s="601"/>
      <c r="S26" s="601">
        <f>SUM(S17:S24)</f>
        <v>82.5</v>
      </c>
      <c r="T26" s="601"/>
      <c r="U26" s="600">
        <f>SUM(U17:U24)</f>
        <v>12.799999999999999</v>
      </c>
      <c r="V26" s="600"/>
      <c r="W26" s="601">
        <f>SUM(W17:W24)</f>
        <v>13.200000000000001</v>
      </c>
      <c r="X26" s="601"/>
      <c r="Y26" s="601">
        <f>SUM(Y17:Y24)</f>
        <v>13.2</v>
      </c>
      <c r="Z26" s="601"/>
      <c r="AA26" s="600">
        <f>SUM(AA17:AA24)</f>
        <v>11.5</v>
      </c>
      <c r="AB26" s="600"/>
      <c r="AC26" s="601">
        <f>SUM(AC17:AC24)</f>
        <v>10.3</v>
      </c>
      <c r="AD26" s="601"/>
      <c r="AE26" s="601">
        <f>SUM(AE17:AE24)</f>
        <v>11.5</v>
      </c>
      <c r="AF26" s="601"/>
      <c r="AG26" s="600">
        <f>SUM(AG17:AG24)</f>
        <v>191.89999999999995</v>
      </c>
      <c r="AH26" s="600"/>
      <c r="AI26" s="601">
        <f>SUM(AI17:AI24)</f>
        <v>177.10000000000002</v>
      </c>
      <c r="AJ26" s="601"/>
      <c r="AK26" s="601">
        <f>SUM(AK17:AK24)</f>
        <v>193.4</v>
      </c>
      <c r="AL26" s="602"/>
      <c r="AM26" s="603" t="e">
        <v>#VALUE!</v>
      </c>
      <c r="AN26" s="604">
        <v>70.4</v>
      </c>
      <c r="AO26" s="235"/>
      <c r="AP26" s="235"/>
    </row>
    <row r="27" spans="1:42" ht="13.5" thickTop="1">
      <c r="A27" s="574"/>
      <c r="C27" s="235"/>
      <c r="D27" s="235"/>
      <c r="E27" s="235"/>
      <c r="F27" s="235"/>
      <c r="G27" s="235"/>
      <c r="H27" s="235"/>
      <c r="I27" s="235"/>
      <c r="J27" s="235"/>
      <c r="K27" s="235"/>
      <c r="L27" s="235"/>
      <c r="M27" s="235"/>
      <c r="N27" s="235"/>
      <c r="O27" s="481"/>
      <c r="P27" s="481"/>
      <c r="Q27" s="481"/>
      <c r="R27" s="481"/>
      <c r="S27" s="605"/>
      <c r="T27" s="605"/>
      <c r="U27" s="235"/>
      <c r="V27" s="235"/>
      <c r="W27" s="235"/>
      <c r="X27" s="235"/>
      <c r="Y27" s="606"/>
      <c r="Z27" s="606"/>
      <c r="AA27" s="235"/>
      <c r="AB27" s="235"/>
      <c r="AC27" s="235"/>
      <c r="AD27" s="235"/>
      <c r="AE27" s="607"/>
      <c r="AF27" s="607"/>
      <c r="AG27" s="607"/>
      <c r="AH27" s="607"/>
      <c r="AI27" s="607"/>
      <c r="AJ27" s="607"/>
      <c r="AK27" s="235"/>
      <c r="AL27" s="235"/>
      <c r="AM27" s="235"/>
      <c r="AO27" s="235"/>
      <c r="AP27" s="235"/>
    </row>
    <row r="28" spans="1:42" ht="12.75">
      <c r="A28" s="608" t="s">
        <v>455</v>
      </c>
      <c r="C28" s="235"/>
      <c r="D28" s="235"/>
      <c r="E28" s="235"/>
      <c r="F28" s="235"/>
      <c r="G28" s="235"/>
      <c r="H28" s="235"/>
      <c r="I28" s="235"/>
      <c r="J28" s="235"/>
      <c r="K28" s="235"/>
      <c r="L28" s="235"/>
      <c r="M28" s="235"/>
      <c r="N28" s="235"/>
      <c r="O28" s="235"/>
      <c r="P28" s="235"/>
      <c r="Q28" s="235"/>
      <c r="R28" s="235"/>
      <c r="S28" s="235"/>
      <c r="T28" s="235"/>
      <c r="U28" s="235"/>
      <c r="V28" s="235"/>
      <c r="W28" s="235"/>
      <c r="X28" s="235"/>
      <c r="Y28" s="593"/>
      <c r="Z28" s="593"/>
      <c r="AA28" s="593"/>
      <c r="AB28" s="593"/>
      <c r="AC28" s="593"/>
      <c r="AD28" s="593"/>
      <c r="AE28" s="593"/>
      <c r="AF28" s="593"/>
      <c r="AG28" s="607"/>
      <c r="AH28" s="607"/>
      <c r="AI28" s="607"/>
      <c r="AJ28" s="607"/>
      <c r="AK28" s="235"/>
      <c r="AL28" s="235"/>
      <c r="AM28" s="235"/>
      <c r="AO28" s="235"/>
      <c r="AP28" s="235"/>
    </row>
    <row r="29" spans="1:42" ht="12.75">
      <c r="A29" s="574"/>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607"/>
      <c r="AH29" s="607"/>
      <c r="AI29" s="607"/>
      <c r="AJ29" s="607"/>
      <c r="AK29" s="235"/>
      <c r="AL29" s="235"/>
      <c r="AM29" s="235"/>
      <c r="AO29" s="235"/>
      <c r="AP29" s="235"/>
    </row>
    <row r="30" spans="1:36" ht="27" customHeight="1">
      <c r="A30" s="1017" t="s">
        <v>794</v>
      </c>
      <c r="B30" s="1624" t="s">
        <v>953</v>
      </c>
      <c r="C30" s="1339"/>
      <c r="D30" s="1339"/>
      <c r="E30" s="1339"/>
      <c r="F30" s="1339"/>
      <c r="G30" s="1339"/>
      <c r="H30" s="1339"/>
      <c r="I30" s="1339"/>
      <c r="J30" s="1339"/>
      <c r="K30" s="1339"/>
      <c r="L30" s="1339"/>
      <c r="M30" s="1339"/>
      <c r="N30" s="1339"/>
      <c r="O30" s="1339"/>
      <c r="P30" s="1339"/>
      <c r="Q30" s="1339"/>
      <c r="R30" s="1339"/>
      <c r="S30" s="1339"/>
      <c r="T30" s="1339"/>
      <c r="U30" s="1339"/>
      <c r="V30" s="1339"/>
      <c r="W30" s="1339"/>
      <c r="X30" s="1339"/>
      <c r="Y30" s="1339"/>
      <c r="Z30" s="1339"/>
      <c r="AA30" s="1339"/>
      <c r="AB30" s="1339"/>
      <c r="AC30" s="1339"/>
      <c r="AD30" s="1339"/>
      <c r="AE30" s="1339"/>
      <c r="AF30" s="325"/>
      <c r="AG30" s="325"/>
      <c r="AH30" s="325"/>
      <c r="AI30" s="325"/>
      <c r="AJ30" s="325"/>
    </row>
    <row r="31" ht="12.75">
      <c r="A31" s="574"/>
    </row>
    <row r="32" ht="13.5" customHeight="1"/>
    <row r="33" spans="2:42" ht="12.75">
      <c r="B33" s="1"/>
      <c r="C33" s="235"/>
      <c r="D33" s="235"/>
      <c r="E33" s="235"/>
      <c r="F33" s="235"/>
      <c r="G33" s="235"/>
      <c r="H33" s="235"/>
      <c r="M33" s="235"/>
      <c r="N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row>
    <row r="34" spans="3:42" ht="12.75">
      <c r="C34" s="235"/>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5"/>
      <c r="AP34" s="235"/>
    </row>
    <row r="35" spans="3:42" ht="12.75">
      <c r="C35" s="609"/>
      <c r="D35" s="609"/>
      <c r="E35" s="609"/>
      <c r="F35" s="609"/>
      <c r="G35" s="572"/>
      <c r="H35" s="572"/>
      <c r="I35" s="609"/>
      <c r="J35" s="609"/>
      <c r="K35" s="609"/>
      <c r="L35" s="609"/>
      <c r="M35" s="572"/>
      <c r="N35" s="572"/>
      <c r="O35" s="609"/>
      <c r="P35" s="609"/>
      <c r="Q35" s="609"/>
      <c r="R35" s="609"/>
      <c r="S35" s="572"/>
      <c r="T35" s="572"/>
      <c r="U35" s="572"/>
      <c r="V35" s="572"/>
      <c r="W35" s="572"/>
      <c r="X35" s="572"/>
      <c r="AE35" s="572"/>
      <c r="AF35" s="572"/>
      <c r="AG35" s="610"/>
      <c r="AH35" s="610"/>
      <c r="AI35" s="610"/>
      <c r="AJ35" s="610"/>
      <c r="AK35" s="572"/>
      <c r="AL35" s="593"/>
      <c r="AM35" s="593"/>
      <c r="AN35" s="235"/>
      <c r="AO35" s="235"/>
      <c r="AP35" s="235"/>
    </row>
    <row r="36" spans="3:42" ht="12.75">
      <c r="C36" s="235"/>
      <c r="D36" s="235"/>
      <c r="E36" s="235"/>
      <c r="F36" s="235"/>
      <c r="G36" s="235"/>
      <c r="H36" s="235"/>
      <c r="I36" s="235"/>
      <c r="J36" s="235"/>
      <c r="K36" s="235"/>
      <c r="L36" s="235"/>
      <c r="M36" s="235"/>
      <c r="N36" s="235"/>
      <c r="O36" s="611"/>
      <c r="P36" s="611"/>
      <c r="Q36" s="611"/>
      <c r="R36" s="611"/>
      <c r="S36" s="235"/>
      <c r="T36" s="235"/>
      <c r="U36" s="235"/>
      <c r="V36" s="235"/>
      <c r="W36" s="235"/>
      <c r="X36" s="235"/>
      <c r="Y36" s="578"/>
      <c r="Z36" s="578"/>
      <c r="AA36" s="578"/>
      <c r="AB36" s="578"/>
      <c r="AC36" s="578"/>
      <c r="AD36" s="578"/>
      <c r="AE36" s="235"/>
      <c r="AF36" s="235"/>
      <c r="AG36" s="235"/>
      <c r="AH36" s="235"/>
      <c r="AI36" s="235"/>
      <c r="AJ36" s="235"/>
      <c r="AK36" s="235"/>
      <c r="AL36" s="235"/>
      <c r="AM36" s="235"/>
      <c r="AN36" s="235"/>
      <c r="AO36" s="235"/>
      <c r="AP36" s="235"/>
    </row>
    <row r="37" spans="3:42" ht="12.75">
      <c r="C37" s="235"/>
      <c r="D37" s="235"/>
      <c r="E37" s="235"/>
      <c r="F37" s="235"/>
      <c r="G37" s="235"/>
      <c r="H37" s="235"/>
      <c r="I37" s="235"/>
      <c r="J37" s="235"/>
      <c r="K37" s="235"/>
      <c r="L37" s="235"/>
      <c r="M37" s="235"/>
      <c r="N37" s="235"/>
      <c r="O37" s="235"/>
      <c r="P37" s="235"/>
      <c r="Q37" s="235"/>
      <c r="R37" s="235"/>
      <c r="S37" s="235"/>
      <c r="T37" s="235"/>
      <c r="U37" s="235"/>
      <c r="V37" s="235"/>
      <c r="W37" s="235"/>
      <c r="X37" s="235"/>
      <c r="AE37" s="235"/>
      <c r="AF37" s="235"/>
      <c r="AG37" s="235"/>
      <c r="AH37" s="235"/>
      <c r="AI37" s="235"/>
      <c r="AJ37" s="235"/>
      <c r="AK37" s="235"/>
      <c r="AL37" s="235"/>
      <c r="AM37" s="235"/>
      <c r="AN37" s="235"/>
      <c r="AO37" s="235"/>
      <c r="AP37" s="235"/>
    </row>
    <row r="38" spans="3:42" ht="12.75">
      <c r="C38" s="235"/>
      <c r="D38" s="235"/>
      <c r="E38" s="235"/>
      <c r="F38" s="235"/>
      <c r="G38" s="235"/>
      <c r="H38" s="235"/>
      <c r="I38" s="235"/>
      <c r="J38" s="235"/>
      <c r="K38" s="235"/>
      <c r="L38" s="235"/>
      <c r="M38" s="235"/>
      <c r="N38" s="235"/>
      <c r="O38" s="235"/>
      <c r="P38" s="235"/>
      <c r="Q38" s="235"/>
      <c r="R38" s="235"/>
      <c r="S38" s="235"/>
      <c r="T38" s="235"/>
      <c r="U38" s="235"/>
      <c r="V38" s="235"/>
      <c r="W38" s="235"/>
      <c r="X38" s="235"/>
      <c r="AE38" s="235"/>
      <c r="AF38" s="235"/>
      <c r="AG38" s="235"/>
      <c r="AH38" s="235"/>
      <c r="AI38" s="235"/>
      <c r="AJ38" s="235"/>
      <c r="AK38" s="235"/>
      <c r="AL38" s="235"/>
      <c r="AM38" s="235"/>
      <c r="AN38" s="235"/>
      <c r="AO38" s="235"/>
      <c r="AP38" s="235"/>
    </row>
    <row r="39" spans="3:42" ht="12.75">
      <c r="C39" s="235"/>
      <c r="D39" s="235"/>
      <c r="E39" s="235"/>
      <c r="F39" s="235"/>
      <c r="G39" s="235"/>
      <c r="H39" s="235"/>
      <c r="I39" s="235"/>
      <c r="J39" s="235"/>
      <c r="K39" s="235"/>
      <c r="L39" s="235"/>
      <c r="M39" s="235"/>
      <c r="N39" s="235"/>
      <c r="O39" s="235"/>
      <c r="P39" s="235"/>
      <c r="Q39" s="235"/>
      <c r="R39" s="235"/>
      <c r="S39" s="235"/>
      <c r="T39" s="235"/>
      <c r="U39" s="235"/>
      <c r="V39" s="235"/>
      <c r="W39" s="235"/>
      <c r="X39" s="235"/>
      <c r="AE39" s="235"/>
      <c r="AF39" s="235"/>
      <c r="AG39" s="235"/>
      <c r="AH39" s="235"/>
      <c r="AI39" s="235"/>
      <c r="AJ39" s="235"/>
      <c r="AK39" s="235"/>
      <c r="AL39" s="235"/>
      <c r="AM39" s="235"/>
      <c r="AN39" s="235"/>
      <c r="AO39" s="235"/>
      <c r="AP39" s="235"/>
    </row>
    <row r="40" spans="3:42" ht="12.75">
      <c r="C40" s="235"/>
      <c r="D40" s="235"/>
      <c r="E40" s="235"/>
      <c r="F40" s="235"/>
      <c r="G40" s="235"/>
      <c r="H40" s="235"/>
      <c r="I40" s="235"/>
      <c r="J40" s="235"/>
      <c r="K40" s="235"/>
      <c r="L40" s="235"/>
      <c r="M40" s="235"/>
      <c r="N40" s="235"/>
      <c r="O40" s="235"/>
      <c r="P40" s="235"/>
      <c r="Q40" s="235"/>
      <c r="R40" s="235"/>
      <c r="S40" s="235"/>
      <c r="T40" s="235"/>
      <c r="U40" s="235"/>
      <c r="V40" s="235"/>
      <c r="W40" s="235"/>
      <c r="X40" s="235"/>
      <c r="AE40" s="235"/>
      <c r="AF40" s="235"/>
      <c r="AG40" s="235"/>
      <c r="AH40" s="235"/>
      <c r="AI40" s="235"/>
      <c r="AJ40" s="235"/>
      <c r="AK40" s="235"/>
      <c r="AL40" s="235"/>
      <c r="AM40" s="235"/>
      <c r="AN40" s="235"/>
      <c r="AO40" s="235"/>
      <c r="AP40" s="235"/>
    </row>
    <row r="41" spans="3:42" ht="12.75">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5"/>
      <c r="AO41" s="235"/>
      <c r="AP41" s="235"/>
    </row>
    <row r="42" spans="3:42" ht="12.75">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row>
    <row r="43" spans="3:42" ht="12.75">
      <c r="C43" s="235"/>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row>
    <row r="44" spans="3:42" ht="12.75">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row>
    <row r="45" spans="3:42" ht="12.75">
      <c r="C45" s="235"/>
      <c r="D45" s="235"/>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235"/>
      <c r="AL45" s="235"/>
      <c r="AM45" s="235"/>
      <c r="AN45" s="235"/>
      <c r="AO45" s="235"/>
      <c r="AP45" s="235"/>
    </row>
    <row r="46" spans="3:42" ht="12.75">
      <c r="C46" s="235"/>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row>
    <row r="47" spans="3:42" ht="12.75">
      <c r="C47" s="235"/>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row>
    <row r="48" spans="3:42" ht="12.75">
      <c r="C48" s="235"/>
      <c r="D48" s="235"/>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row>
    <row r="49" spans="3:42" ht="12.75">
      <c r="C49" s="235"/>
      <c r="D49" s="235"/>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row>
    <row r="50" spans="3:42" ht="12.75">
      <c r="C50" s="235"/>
      <c r="D50" s="235"/>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row>
    <row r="51" spans="3:42" ht="12.75">
      <c r="C51" s="235"/>
      <c r="D51" s="235"/>
      <c r="E51" s="235"/>
      <c r="F51" s="235"/>
      <c r="G51" s="235"/>
      <c r="H51" s="235"/>
      <c r="I51" s="235"/>
      <c r="J51" s="235"/>
      <c r="K51" s="235"/>
      <c r="L51" s="235"/>
      <c r="M51" s="235"/>
      <c r="N51" s="235"/>
      <c r="O51" s="235"/>
      <c r="P51" s="235"/>
      <c r="Q51" s="235"/>
      <c r="R51" s="235"/>
      <c r="S51" s="235"/>
      <c r="T51" s="235"/>
      <c r="U51" s="235"/>
      <c r="V51" s="235"/>
      <c r="W51" s="235"/>
      <c r="X51" s="235"/>
      <c r="Y51" s="235"/>
      <c r="Z51" s="235"/>
      <c r="AA51" s="235"/>
      <c r="AB51" s="235"/>
      <c r="AC51" s="235"/>
      <c r="AD51" s="235"/>
      <c r="AE51" s="235"/>
      <c r="AF51" s="235"/>
      <c r="AG51" s="235"/>
      <c r="AH51" s="235"/>
      <c r="AI51" s="235"/>
      <c r="AJ51" s="235"/>
      <c r="AK51" s="235"/>
      <c r="AL51" s="235"/>
      <c r="AM51" s="235"/>
      <c r="AN51" s="235"/>
      <c r="AO51" s="235"/>
      <c r="AP51" s="235"/>
    </row>
  </sheetData>
  <mergeCells count="1">
    <mergeCell ref="B30:AE30"/>
  </mergeCells>
  <printOptions horizontalCentered="1"/>
  <pageMargins left="0.5" right="0.5" top="1" bottom="0.5" header="0.5" footer="0.5"/>
  <pageSetup fitToHeight="1" fitToWidth="1" horizontalDpi="600" verticalDpi="600" orientation="landscape" paperSize="9" scale="65" r:id="rId1"/>
  <colBreaks count="1" manualBreakCount="1">
    <brk id="38" max="65535" man="1"/>
  </colBreaks>
</worksheet>
</file>

<file path=xl/worksheets/sheet27.xml><?xml version="1.0" encoding="utf-8"?>
<worksheet xmlns="http://schemas.openxmlformats.org/spreadsheetml/2006/main" xmlns:r="http://schemas.openxmlformats.org/officeDocument/2006/relationships">
  <dimension ref="A1:R27"/>
  <sheetViews>
    <sheetView showGridLines="0" zoomScale="75" zoomScaleNormal="75" zoomScaleSheetLayoutView="75" workbookViewId="0" topLeftCell="A1">
      <selection activeCell="C73" sqref="C73"/>
    </sheetView>
  </sheetViews>
  <sheetFormatPr defaultColWidth="8.00390625" defaultRowHeight="14.25"/>
  <cols>
    <col min="1" max="2" width="8.00390625" style="5" customWidth="1"/>
    <col min="3" max="3" width="8.875" style="5" customWidth="1"/>
    <col min="4" max="4" width="9.875" style="5" customWidth="1"/>
    <col min="5" max="5" width="4.00390625" style="5" customWidth="1"/>
    <col min="6" max="6" width="9.875" style="5" customWidth="1"/>
    <col min="7" max="7" width="3.375" style="5" customWidth="1"/>
    <col min="8" max="8" width="9.50390625" style="5" customWidth="1"/>
    <col min="9" max="9" width="2.625" style="5" customWidth="1"/>
    <col min="10" max="10" width="10.00390625" style="5" customWidth="1"/>
    <col min="11" max="11" width="3.125" style="5" customWidth="1"/>
    <col min="12" max="12" width="9.375" style="5" customWidth="1"/>
    <col min="13" max="13" width="2.875" style="5" customWidth="1"/>
    <col min="14" max="14" width="10.375" style="5" customWidth="1"/>
    <col min="15" max="15" width="8.00390625" style="5" customWidth="1"/>
    <col min="16" max="16" width="4.375" style="5" customWidth="1"/>
    <col min="17" max="16384" width="8.00390625" style="5" customWidth="1"/>
  </cols>
  <sheetData>
    <row r="1" spans="1:18" ht="15">
      <c r="A1" s="17" t="s">
        <v>831</v>
      </c>
      <c r="N1" s="25" t="s">
        <v>935</v>
      </c>
      <c r="R1" s="557"/>
    </row>
    <row r="3" ht="12.75">
      <c r="A3" s="232" t="s">
        <v>833</v>
      </c>
    </row>
    <row r="6" ht="12.75">
      <c r="A6" s="8" t="s">
        <v>808</v>
      </c>
    </row>
    <row r="7" ht="10.5" customHeight="1"/>
    <row r="8" spans="1:17" ht="106.5" customHeight="1">
      <c r="A8" s="1532" t="s">
        <v>252</v>
      </c>
      <c r="B8" s="1588"/>
      <c r="C8" s="1588"/>
      <c r="D8" s="1588"/>
      <c r="E8" s="1588"/>
      <c r="F8" s="1588"/>
      <c r="G8" s="1588"/>
      <c r="H8" s="1588"/>
      <c r="I8" s="1588"/>
      <c r="J8" s="1588"/>
      <c r="K8" s="1588"/>
      <c r="L8" s="1588"/>
      <c r="M8" s="1588"/>
      <c r="N8" s="1588"/>
      <c r="O8" s="721"/>
      <c r="P8" s="276"/>
      <c r="Q8" s="276"/>
    </row>
    <row r="10" ht="12.75">
      <c r="A10" s="5" t="s">
        <v>809</v>
      </c>
    </row>
    <row r="13" spans="4:14" ht="12.75">
      <c r="D13" s="208" t="s">
        <v>810</v>
      </c>
      <c r="E13" s="208"/>
      <c r="F13" s="208" t="s">
        <v>811</v>
      </c>
      <c r="G13" s="1"/>
      <c r="H13" s="208" t="s">
        <v>810</v>
      </c>
      <c r="I13" s="208"/>
      <c r="J13" s="208" t="s">
        <v>811</v>
      </c>
      <c r="K13" s="208"/>
      <c r="L13" s="208" t="s">
        <v>810</v>
      </c>
      <c r="M13" s="208"/>
      <c r="N13" s="208" t="s">
        <v>811</v>
      </c>
    </row>
    <row r="14" spans="4:14" ht="12.75">
      <c r="D14" s="208" t="s">
        <v>602</v>
      </c>
      <c r="E14" s="208"/>
      <c r="F14" s="208" t="s">
        <v>602</v>
      </c>
      <c r="G14" s="208"/>
      <c r="H14" s="208" t="s">
        <v>602</v>
      </c>
      <c r="I14" s="208"/>
      <c r="J14" s="208" t="s">
        <v>602</v>
      </c>
      <c r="K14" s="208"/>
      <c r="L14" s="208" t="s">
        <v>603</v>
      </c>
      <c r="M14" s="208"/>
      <c r="N14" s="208" t="s">
        <v>603</v>
      </c>
    </row>
    <row r="15" spans="1:14" ht="12.75">
      <c r="A15" s="350" t="s">
        <v>812</v>
      </c>
      <c r="B15" s="35"/>
      <c r="C15" s="35"/>
      <c r="D15" s="36">
        <v>2006</v>
      </c>
      <c r="E15" s="36"/>
      <c r="F15" s="36">
        <v>2006</v>
      </c>
      <c r="G15" s="36"/>
      <c r="H15" s="36">
        <v>2005</v>
      </c>
      <c r="I15" s="36"/>
      <c r="J15" s="36">
        <v>2005</v>
      </c>
      <c r="K15" s="36"/>
      <c r="L15" s="36">
        <v>2005</v>
      </c>
      <c r="M15" s="36"/>
      <c r="N15" s="36">
        <v>2005</v>
      </c>
    </row>
    <row r="17" spans="1:14" ht="12.75">
      <c r="A17" s="5" t="s">
        <v>512</v>
      </c>
      <c r="C17" s="1"/>
      <c r="D17" s="1">
        <v>14.37</v>
      </c>
      <c r="E17" s="1"/>
      <c r="F17" s="612">
        <v>13.89</v>
      </c>
      <c r="G17" s="612"/>
      <c r="H17" s="613">
        <v>13.93</v>
      </c>
      <c r="J17" s="613">
        <v>14.6</v>
      </c>
      <c r="L17" s="614">
        <v>13.31</v>
      </c>
      <c r="N17" s="5">
        <v>14.15</v>
      </c>
    </row>
    <row r="18" spans="3:12" ht="12.75">
      <c r="C18" s="1"/>
      <c r="D18" s="1"/>
      <c r="E18" s="1"/>
      <c r="F18" s="1"/>
      <c r="G18" s="1"/>
      <c r="H18" s="23"/>
      <c r="J18" s="23"/>
      <c r="L18" s="614"/>
    </row>
    <row r="19" spans="1:14" ht="12.75">
      <c r="A19" s="5" t="s">
        <v>518</v>
      </c>
      <c r="C19" s="1"/>
      <c r="D19" s="1">
        <v>211.43</v>
      </c>
      <c r="E19" s="1"/>
      <c r="F19" s="1">
        <v>206.89</v>
      </c>
      <c r="G19" s="1"/>
      <c r="H19" s="23">
        <v>198.62</v>
      </c>
      <c r="J19" s="23">
        <v>198.56</v>
      </c>
      <c r="L19" s="614">
        <v>202.63</v>
      </c>
      <c r="N19" s="5">
        <v>200.13</v>
      </c>
    </row>
    <row r="20" spans="3:12" ht="12.75">
      <c r="C20" s="1"/>
      <c r="D20" s="1"/>
      <c r="E20" s="1"/>
      <c r="F20" s="1"/>
      <c r="G20" s="1"/>
      <c r="H20" s="23"/>
      <c r="J20" s="23"/>
      <c r="L20" s="614"/>
    </row>
    <row r="21" spans="1:14" ht="12.75">
      <c r="A21" s="5" t="s">
        <v>520</v>
      </c>
      <c r="C21" s="1"/>
      <c r="D21" s="612">
        <v>6.8</v>
      </c>
      <c r="E21" s="1"/>
      <c r="F21" s="612">
        <v>6.6</v>
      </c>
      <c r="G21" s="1"/>
      <c r="H21" s="23">
        <v>6.81</v>
      </c>
      <c r="J21" s="23">
        <v>7.12</v>
      </c>
      <c r="L21" s="614">
        <v>6.49</v>
      </c>
      <c r="N21" s="5">
        <v>6.89</v>
      </c>
    </row>
    <row r="22" spans="3:12" ht="12.75">
      <c r="C22" s="1"/>
      <c r="D22" s="1"/>
      <c r="E22" s="1"/>
      <c r="F22" s="1"/>
      <c r="G22" s="1"/>
      <c r="H22" s="23"/>
      <c r="J22" s="23"/>
      <c r="L22" s="614"/>
    </row>
    <row r="23" spans="1:14" ht="12.75">
      <c r="A23" s="5" t="s">
        <v>522</v>
      </c>
      <c r="C23" s="1"/>
      <c r="D23" s="1">
        <v>2.92</v>
      </c>
      <c r="E23" s="1"/>
      <c r="F23" s="612">
        <v>2.88</v>
      </c>
      <c r="G23" s="612"/>
      <c r="H23" s="613">
        <v>3.02</v>
      </c>
      <c r="J23" s="613">
        <v>3.08</v>
      </c>
      <c r="L23" s="614">
        <v>2.85</v>
      </c>
      <c r="N23" s="614">
        <v>3.03</v>
      </c>
    </row>
    <row r="24" spans="3:14" ht="12.75">
      <c r="C24" s="1"/>
      <c r="D24" s="1"/>
      <c r="E24" s="1"/>
      <c r="F24" s="1"/>
      <c r="G24" s="1"/>
      <c r="H24" s="23"/>
      <c r="J24" s="23"/>
      <c r="L24" s="614"/>
      <c r="N24" s="614"/>
    </row>
    <row r="25" spans="1:14" ht="12.75">
      <c r="A25" s="5" t="s">
        <v>513</v>
      </c>
      <c r="C25" s="1"/>
      <c r="D25" s="1">
        <v>59.88</v>
      </c>
      <c r="E25" s="1"/>
      <c r="F25" s="1">
        <v>57.71</v>
      </c>
      <c r="G25" s="1"/>
      <c r="H25" s="23">
        <v>56.67</v>
      </c>
      <c r="J25" s="23">
        <v>58.88</v>
      </c>
      <c r="L25" s="614">
        <v>56.38</v>
      </c>
      <c r="N25" s="614">
        <v>58.47</v>
      </c>
    </row>
    <row r="26" spans="3:12" ht="12.75">
      <c r="C26" s="1"/>
      <c r="D26" s="1"/>
      <c r="E26" s="1"/>
      <c r="F26" s="1"/>
      <c r="G26" s="1"/>
      <c r="H26" s="23"/>
      <c r="J26" s="23"/>
      <c r="L26" s="614"/>
    </row>
    <row r="27" spans="1:14" ht="12.75">
      <c r="A27" s="5" t="s">
        <v>813</v>
      </c>
      <c r="C27" s="1"/>
      <c r="D27" s="1">
        <v>1.85</v>
      </c>
      <c r="E27" s="1"/>
      <c r="F27" s="1">
        <v>1.79</v>
      </c>
      <c r="G27" s="1"/>
      <c r="H27" s="23">
        <v>1.79</v>
      </c>
      <c r="J27" s="23">
        <v>1.87</v>
      </c>
      <c r="L27" s="614">
        <v>1.72</v>
      </c>
      <c r="N27" s="614">
        <v>1.82</v>
      </c>
    </row>
  </sheetData>
  <mergeCells count="1">
    <mergeCell ref="A8:N8"/>
  </mergeCells>
  <printOptions/>
  <pageMargins left="0.75" right="0.75" top="1" bottom="1" header="0.5" footer="0.5"/>
  <pageSetup horizontalDpi="600" verticalDpi="600" orientation="portrait" paperSize="9" scale="77" r:id="rId1"/>
</worksheet>
</file>

<file path=xl/worksheets/sheet28.xml><?xml version="1.0" encoding="utf-8"?>
<worksheet xmlns="http://schemas.openxmlformats.org/spreadsheetml/2006/main" xmlns:r="http://schemas.openxmlformats.org/officeDocument/2006/relationships">
  <dimension ref="A1:P66"/>
  <sheetViews>
    <sheetView showGridLines="0" zoomScale="75" zoomScaleNormal="75" zoomScaleSheetLayoutView="75" workbookViewId="0" topLeftCell="A1">
      <selection activeCell="C73" sqref="C73"/>
    </sheetView>
  </sheetViews>
  <sheetFormatPr defaultColWidth="14.25390625" defaultRowHeight="25.5" customHeight="1"/>
  <cols>
    <col min="1" max="1" width="6.625" style="620" customWidth="1"/>
    <col min="2" max="2" width="4.00390625" style="620" customWidth="1"/>
    <col min="3" max="3" width="14.375" style="620" customWidth="1"/>
    <col min="4" max="4" width="8.00390625" style="620" customWidth="1"/>
    <col min="5" max="5" width="8.25390625" style="620" customWidth="1"/>
    <col min="6" max="6" width="8.00390625" style="620" customWidth="1"/>
    <col min="7" max="8" width="14.50390625" style="625" customWidth="1"/>
    <col min="9" max="9" width="12.875" style="620" customWidth="1"/>
    <col min="10" max="10" width="6.625" style="620" customWidth="1"/>
    <col min="11" max="11" width="12.875" style="619" customWidth="1"/>
    <col min="12" max="12" width="5.875" style="619" customWidth="1"/>
    <col min="13" max="13" width="14.75390625" style="619" customWidth="1"/>
    <col min="14" max="14" width="14.25390625" style="622" hidden="1" customWidth="1"/>
    <col min="15" max="15" width="14.25390625" style="620" hidden="1" customWidth="1"/>
    <col min="16" max="16384" width="14.25390625" style="620" customWidth="1"/>
  </cols>
  <sheetData>
    <row r="1" spans="1:14" s="615" customFormat="1" ht="12.75" customHeight="1">
      <c r="A1" s="17" t="s">
        <v>831</v>
      </c>
      <c r="B1" s="23"/>
      <c r="C1" s="23"/>
      <c r="D1" s="23"/>
      <c r="F1" s="616"/>
      <c r="G1" s="616"/>
      <c r="H1" s="616"/>
      <c r="I1" s="616"/>
      <c r="J1" s="617"/>
      <c r="K1" s="618"/>
      <c r="L1" s="618"/>
      <c r="M1" s="206" t="s">
        <v>936</v>
      </c>
      <c r="N1" s="616"/>
    </row>
    <row r="2" spans="1:10" s="615" customFormat="1" ht="11.25" customHeight="1">
      <c r="A2" s="23"/>
      <c r="B2" s="23"/>
      <c r="C2" s="23"/>
      <c r="D2" s="23"/>
      <c r="E2" s="23"/>
      <c r="F2" s="616"/>
      <c r="G2" s="616"/>
      <c r="H2" s="616"/>
      <c r="I2" s="616"/>
      <c r="J2" s="617"/>
    </row>
    <row r="3" spans="1:13" ht="11.25" customHeight="1">
      <c r="A3" s="232" t="s">
        <v>833</v>
      </c>
      <c r="B3" s="23"/>
      <c r="C3" s="23"/>
      <c r="D3" s="23"/>
      <c r="E3" s="23"/>
      <c r="F3" s="619"/>
      <c r="G3" s="620"/>
      <c r="H3" s="620"/>
      <c r="K3" s="621"/>
      <c r="L3" s="621"/>
      <c r="M3" s="621"/>
    </row>
    <row r="4" spans="1:13" ht="12.75" customHeight="1">
      <c r="A4" s="232"/>
      <c r="B4" s="23"/>
      <c r="C4" s="23"/>
      <c r="D4" s="23"/>
      <c r="E4" s="23"/>
      <c r="F4" s="619"/>
      <c r="G4" s="620"/>
      <c r="H4" s="620"/>
      <c r="K4" s="621"/>
      <c r="L4" s="621"/>
      <c r="M4" s="621"/>
    </row>
    <row r="5" spans="1:13" ht="12.75" customHeight="1">
      <c r="A5" s="248"/>
      <c r="B5" s="23"/>
      <c r="C5" s="23"/>
      <c r="D5" s="23"/>
      <c r="E5" s="23"/>
      <c r="F5" s="619"/>
      <c r="G5" s="620"/>
      <c r="H5" s="620"/>
      <c r="I5" s="623"/>
      <c r="K5" s="1627"/>
      <c r="L5" s="1627"/>
      <c r="M5" s="1627"/>
    </row>
    <row r="6" spans="1:13" ht="12.75" customHeight="1">
      <c r="A6" s="624" t="s">
        <v>814</v>
      </c>
      <c r="H6" s="620"/>
      <c r="I6" s="623" t="s">
        <v>838</v>
      </c>
      <c r="K6" s="623" t="s">
        <v>839</v>
      </c>
      <c r="L6" s="623"/>
      <c r="M6" s="1034" t="s">
        <v>840</v>
      </c>
    </row>
    <row r="7" spans="2:13" ht="12.75" customHeight="1">
      <c r="B7" s="23"/>
      <c r="C7" s="23"/>
      <c r="D7" s="23"/>
      <c r="E7" s="23"/>
      <c r="F7" s="619"/>
      <c r="G7" s="620"/>
      <c r="H7" s="620"/>
      <c r="I7" s="623" t="s">
        <v>815</v>
      </c>
      <c r="J7" s="626"/>
      <c r="K7" s="623" t="s">
        <v>816</v>
      </c>
      <c r="L7" s="1034"/>
      <c r="M7" s="623" t="s">
        <v>816</v>
      </c>
    </row>
    <row r="8" spans="2:13" ht="12.75" customHeight="1">
      <c r="B8" s="627"/>
      <c r="C8" s="627"/>
      <c r="D8" s="627"/>
      <c r="E8" s="627"/>
      <c r="F8" s="627"/>
      <c r="G8" s="628"/>
      <c r="H8" s="620"/>
      <c r="J8" s="626"/>
      <c r="K8" s="623" t="s">
        <v>838</v>
      </c>
      <c r="L8" s="1034"/>
      <c r="M8" s="623" t="s">
        <v>838</v>
      </c>
    </row>
    <row r="9" spans="1:13" ht="12.75" customHeight="1">
      <c r="A9" s="619"/>
      <c r="B9" s="619"/>
      <c r="C9" s="619"/>
      <c r="D9" s="619"/>
      <c r="E9" s="619"/>
      <c r="F9" s="619"/>
      <c r="G9" s="620"/>
      <c r="H9" s="620"/>
      <c r="I9" s="623"/>
      <c r="J9" s="626"/>
      <c r="K9" s="623" t="s">
        <v>817</v>
      </c>
      <c r="L9" s="623"/>
      <c r="M9" s="623" t="s">
        <v>817</v>
      </c>
    </row>
    <row r="10" spans="2:13" ht="12.75" customHeight="1">
      <c r="B10" s="619"/>
      <c r="C10" s="619"/>
      <c r="D10" s="619"/>
      <c r="E10" s="619"/>
      <c r="F10" s="619"/>
      <c r="G10" s="620"/>
      <c r="H10" s="620"/>
      <c r="I10" s="626"/>
      <c r="J10" s="626"/>
      <c r="K10" s="623" t="s">
        <v>947</v>
      </c>
      <c r="L10" s="623"/>
      <c r="M10" s="623" t="s">
        <v>947</v>
      </c>
    </row>
    <row r="11" spans="1:13" ht="12.75" customHeight="1">
      <c r="A11" s="234" t="s">
        <v>896</v>
      </c>
      <c r="B11" s="629"/>
      <c r="C11" s="629"/>
      <c r="D11" s="629"/>
      <c r="E11" s="629"/>
      <c r="F11" s="629"/>
      <c r="G11" s="630"/>
      <c r="H11" s="629"/>
      <c r="I11" s="631" t="s">
        <v>818</v>
      </c>
      <c r="J11" s="632"/>
      <c r="K11" s="1035" t="s">
        <v>818</v>
      </c>
      <c r="L11" s="1035"/>
      <c r="M11" s="1035" t="s">
        <v>818</v>
      </c>
    </row>
    <row r="12" spans="1:13" ht="12.75" customHeight="1">
      <c r="A12" s="625"/>
      <c r="J12" s="633"/>
      <c r="K12" s="633"/>
      <c r="L12" s="633"/>
      <c r="M12" s="633"/>
    </row>
    <row r="13" spans="1:13" ht="12.75" customHeight="1">
      <c r="A13" s="634" t="s">
        <v>477</v>
      </c>
      <c r="B13" s="634"/>
      <c r="C13" s="634"/>
      <c r="D13" s="634"/>
      <c r="E13" s="634"/>
      <c r="F13" s="634"/>
      <c r="G13" s="635"/>
      <c r="H13" s="635"/>
      <c r="I13" s="634"/>
      <c r="K13" s="620"/>
      <c r="L13" s="620"/>
      <c r="M13" s="620"/>
    </row>
    <row r="14" spans="1:13" ht="15.75" customHeight="1">
      <c r="A14" s="634"/>
      <c r="B14" s="634" t="s">
        <v>186</v>
      </c>
      <c r="C14" s="634"/>
      <c r="D14" s="634"/>
      <c r="E14" s="634"/>
      <c r="F14" s="634"/>
      <c r="G14" s="635"/>
      <c r="H14" s="635"/>
      <c r="I14" s="636">
        <v>134</v>
      </c>
      <c r="J14" s="637"/>
      <c r="K14" s="637">
        <v>99</v>
      </c>
      <c r="L14" s="637"/>
      <c r="M14" s="637">
        <v>214</v>
      </c>
    </row>
    <row r="15" spans="1:13" ht="16.5" customHeight="1">
      <c r="A15" s="634"/>
      <c r="B15" s="634" t="s">
        <v>819</v>
      </c>
      <c r="C15" s="634"/>
      <c r="D15" s="634"/>
      <c r="E15" s="634"/>
      <c r="F15" s="634"/>
      <c r="G15" s="635"/>
      <c r="H15" s="635"/>
      <c r="I15" s="638">
        <v>212</v>
      </c>
      <c r="J15" s="639"/>
      <c r="K15" s="639">
        <v>339</v>
      </c>
      <c r="L15" s="639"/>
      <c r="M15" s="639">
        <v>539</v>
      </c>
    </row>
    <row r="16" spans="1:13" ht="18" customHeight="1">
      <c r="A16" s="634"/>
      <c r="B16" s="634" t="s">
        <v>551</v>
      </c>
      <c r="D16" s="634"/>
      <c r="E16" s="634"/>
      <c r="F16" s="634"/>
      <c r="G16" s="635"/>
      <c r="H16" s="635"/>
      <c r="I16" s="640">
        <f>SUM(I14:I15)</f>
        <v>346</v>
      </c>
      <c r="J16" s="637"/>
      <c r="K16" s="637">
        <f>SUM(K14:K15)</f>
        <v>438</v>
      </c>
      <c r="L16" s="637"/>
      <c r="M16" s="637">
        <f>SUM(M14:M15)</f>
        <v>753</v>
      </c>
    </row>
    <row r="17" spans="1:13" ht="16.5" customHeight="1">
      <c r="A17" s="634"/>
      <c r="B17" s="634" t="s">
        <v>752</v>
      </c>
      <c r="C17" s="634"/>
      <c r="D17" s="634"/>
      <c r="E17" s="634"/>
      <c r="F17" s="634"/>
      <c r="G17" s="635"/>
      <c r="H17" s="635"/>
      <c r="I17" s="638">
        <v>4</v>
      </c>
      <c r="J17" s="639"/>
      <c r="K17" s="641">
        <v>13</v>
      </c>
      <c r="L17" s="641"/>
      <c r="M17" s="639">
        <v>14</v>
      </c>
    </row>
    <row r="18" spans="2:13" ht="18" customHeight="1">
      <c r="B18" s="642" t="s">
        <v>820</v>
      </c>
      <c r="C18" s="634"/>
      <c r="D18" s="634"/>
      <c r="E18" s="634"/>
      <c r="F18" s="634"/>
      <c r="G18" s="635"/>
      <c r="H18" s="635"/>
      <c r="I18" s="640">
        <f>SUM(I16:I17)</f>
        <v>350</v>
      </c>
      <c r="J18" s="637"/>
      <c r="K18" s="637">
        <f>SUM(K16:K17)</f>
        <v>451</v>
      </c>
      <c r="L18" s="637"/>
      <c r="M18" s="637">
        <f>SUM(M16:M17)</f>
        <v>767</v>
      </c>
    </row>
    <row r="19" spans="1:13" ht="10.5" customHeight="1">
      <c r="A19" s="642"/>
      <c r="B19" s="634"/>
      <c r="C19" s="634"/>
      <c r="D19" s="634"/>
      <c r="E19" s="634"/>
      <c r="F19" s="634"/>
      <c r="G19" s="635"/>
      <c r="H19" s="635"/>
      <c r="I19" s="636"/>
      <c r="J19" s="637"/>
      <c r="K19" s="643"/>
      <c r="L19" s="643"/>
      <c r="M19" s="637"/>
    </row>
    <row r="20" spans="1:13" ht="12.75" customHeight="1">
      <c r="A20" s="634" t="s">
        <v>563</v>
      </c>
      <c r="B20" s="634"/>
      <c r="C20" s="634"/>
      <c r="D20" s="634"/>
      <c r="E20" s="634"/>
      <c r="F20" s="634"/>
      <c r="G20" s="635"/>
      <c r="H20" s="635"/>
      <c r="I20" s="636"/>
      <c r="J20" s="644"/>
      <c r="K20" s="643"/>
      <c r="L20" s="643"/>
      <c r="M20" s="644"/>
    </row>
    <row r="21" spans="1:13" ht="16.5" customHeight="1">
      <c r="A21" s="634"/>
      <c r="B21" s="634" t="s">
        <v>186</v>
      </c>
      <c r="C21" s="634"/>
      <c r="D21" s="634"/>
      <c r="E21" s="634"/>
      <c r="F21" s="634"/>
      <c r="G21" s="635"/>
      <c r="H21" s="635"/>
      <c r="I21" s="636">
        <v>232</v>
      </c>
      <c r="J21" s="637"/>
      <c r="K21" s="643">
        <v>173</v>
      </c>
      <c r="L21" s="643"/>
      <c r="M21" s="637">
        <v>429</v>
      </c>
    </row>
    <row r="22" spans="1:13" ht="17.25" customHeight="1">
      <c r="A22" s="634"/>
      <c r="B22" s="634" t="s">
        <v>819</v>
      </c>
      <c r="C22" s="634"/>
      <c r="D22" s="634"/>
      <c r="E22" s="634"/>
      <c r="F22" s="634"/>
      <c r="G22" s="635"/>
      <c r="H22" s="635"/>
      <c r="I22" s="638">
        <v>127</v>
      </c>
      <c r="J22" s="645"/>
      <c r="K22" s="641">
        <v>96</v>
      </c>
      <c r="L22" s="641"/>
      <c r="M22" s="645">
        <v>170</v>
      </c>
    </row>
    <row r="23" spans="1:13" ht="15.75" customHeight="1">
      <c r="A23" s="634"/>
      <c r="B23" s="634" t="s">
        <v>821</v>
      </c>
      <c r="C23" s="634"/>
      <c r="D23" s="634"/>
      <c r="E23" s="634"/>
      <c r="F23" s="634"/>
      <c r="G23" s="635"/>
      <c r="H23" s="635"/>
      <c r="I23" s="636">
        <f>SUM(I21:I22)</f>
        <v>359</v>
      </c>
      <c r="J23" s="643"/>
      <c r="K23" s="643">
        <f>SUM(K21:K22)</f>
        <v>269</v>
      </c>
      <c r="L23" s="643"/>
      <c r="M23" s="643">
        <f>SUM(M21:M22)</f>
        <v>599</v>
      </c>
    </row>
    <row r="24" spans="1:13" ht="16.5" customHeight="1">
      <c r="A24" s="634"/>
      <c r="B24" s="634" t="s">
        <v>753</v>
      </c>
      <c r="C24" s="634"/>
      <c r="D24" s="634"/>
      <c r="E24" s="634"/>
      <c r="F24" s="634"/>
      <c r="G24" s="635"/>
      <c r="H24" s="635"/>
      <c r="I24" s="638">
        <v>22</v>
      </c>
      <c r="J24" s="645"/>
      <c r="K24" s="641">
        <v>3</v>
      </c>
      <c r="L24" s="641"/>
      <c r="M24" s="645">
        <v>12</v>
      </c>
    </row>
    <row r="25" spans="2:13" ht="16.5" customHeight="1">
      <c r="B25" s="642" t="s">
        <v>822</v>
      </c>
      <c r="C25" s="634"/>
      <c r="D25" s="634"/>
      <c r="E25" s="634"/>
      <c r="F25" s="634"/>
      <c r="G25" s="635"/>
      <c r="H25" s="635"/>
      <c r="I25" s="640">
        <f>SUM(I23:I24)</f>
        <v>381</v>
      </c>
      <c r="J25" s="637"/>
      <c r="K25" s="637">
        <f>SUM(K23:K24)</f>
        <v>272</v>
      </c>
      <c r="L25" s="637"/>
      <c r="M25" s="637">
        <f>SUM(M23:M24)</f>
        <v>611</v>
      </c>
    </row>
    <row r="26" spans="1:13" ht="6.75" customHeight="1">
      <c r="A26" s="634"/>
      <c r="B26" s="634"/>
      <c r="C26" s="634"/>
      <c r="D26" s="634"/>
      <c r="E26" s="634"/>
      <c r="F26" s="634"/>
      <c r="G26" s="635"/>
      <c r="H26" s="635"/>
      <c r="I26" s="636"/>
      <c r="J26" s="637"/>
      <c r="K26" s="643"/>
      <c r="L26" s="643"/>
      <c r="M26" s="646"/>
    </row>
    <row r="27" spans="1:13" ht="15.75" customHeight="1">
      <c r="A27" s="634" t="s">
        <v>754</v>
      </c>
      <c r="B27" s="634"/>
      <c r="C27" s="634"/>
      <c r="D27" s="634"/>
      <c r="E27" s="634"/>
      <c r="F27" s="634"/>
      <c r="G27" s="635"/>
      <c r="H27" s="635"/>
      <c r="I27" s="636">
        <v>231</v>
      </c>
      <c r="J27" s="637"/>
      <c r="K27" s="643">
        <v>114</v>
      </c>
      <c r="L27" s="643"/>
      <c r="M27" s="637">
        <v>369</v>
      </c>
    </row>
    <row r="28" spans="1:13" ht="4.5" customHeight="1">
      <c r="A28" s="634"/>
      <c r="B28" s="634"/>
      <c r="C28" s="634"/>
      <c r="D28" s="634"/>
      <c r="E28" s="634"/>
      <c r="F28" s="634"/>
      <c r="G28" s="635"/>
      <c r="H28" s="635"/>
      <c r="I28" s="636"/>
      <c r="J28" s="637"/>
      <c r="K28" s="643"/>
      <c r="L28" s="643"/>
      <c r="M28" s="637"/>
    </row>
    <row r="29" spans="1:13" ht="27" customHeight="1">
      <c r="A29" s="1628" t="s">
        <v>823</v>
      </c>
      <c r="B29" s="1629"/>
      <c r="C29" s="1629"/>
      <c r="D29" s="1629"/>
      <c r="E29" s="1629"/>
      <c r="F29" s="1629"/>
      <c r="G29" s="1629"/>
      <c r="H29" s="1182"/>
      <c r="I29" s="1183">
        <f>I18+I25+I27</f>
        <v>962</v>
      </c>
      <c r="J29" s="1184"/>
      <c r="K29" s="1184">
        <f>K18+K25+K27</f>
        <v>837</v>
      </c>
      <c r="L29" s="1184"/>
      <c r="M29" s="1184">
        <f>M18+M25+M27</f>
        <v>1747</v>
      </c>
    </row>
    <row r="30" spans="1:13" ht="12.75" customHeight="1">
      <c r="A30" s="634"/>
      <c r="B30" s="634"/>
      <c r="C30" s="634"/>
      <c r="D30" s="634"/>
      <c r="E30" s="634"/>
      <c r="F30" s="634"/>
      <c r="G30" s="635"/>
      <c r="H30" s="635"/>
      <c r="I30" s="636"/>
      <c r="J30" s="647"/>
      <c r="K30" s="647"/>
      <c r="L30" s="647"/>
      <c r="M30" s="647"/>
    </row>
    <row r="31" spans="1:13" ht="4.5" customHeight="1">
      <c r="A31" s="634"/>
      <c r="B31" s="634"/>
      <c r="C31" s="634"/>
      <c r="D31" s="634"/>
      <c r="E31" s="634"/>
      <c r="F31" s="634"/>
      <c r="G31" s="635"/>
      <c r="H31" s="635"/>
      <c r="I31" s="636"/>
      <c r="J31" s="647"/>
      <c r="K31" s="647"/>
      <c r="L31" s="647"/>
      <c r="M31" s="647"/>
    </row>
    <row r="32" spans="1:13" ht="12.75" customHeight="1">
      <c r="A32" s="634" t="s">
        <v>848</v>
      </c>
      <c r="B32" s="634"/>
      <c r="C32" s="634"/>
      <c r="D32" s="634"/>
      <c r="E32" s="634"/>
      <c r="F32" s="634"/>
      <c r="G32" s="635"/>
      <c r="H32" s="635"/>
      <c r="I32" s="648">
        <v>10932</v>
      </c>
      <c r="J32" s="649"/>
      <c r="K32" s="639">
        <v>9067</v>
      </c>
      <c r="L32" s="639"/>
      <c r="M32" s="639">
        <v>10117</v>
      </c>
    </row>
    <row r="33" spans="1:13" ht="12.75" customHeight="1">
      <c r="A33" s="634"/>
      <c r="B33" s="634"/>
      <c r="C33" s="634"/>
      <c r="D33" s="634"/>
      <c r="E33" s="634"/>
      <c r="F33" s="634"/>
      <c r="G33" s="635"/>
      <c r="H33" s="635"/>
      <c r="I33" s="634"/>
      <c r="J33" s="650"/>
      <c r="K33" s="651"/>
      <c r="L33" s="651"/>
      <c r="M33" s="651"/>
    </row>
    <row r="34" spans="1:13" ht="17.25" customHeight="1">
      <c r="A34" s="248"/>
      <c r="B34" s="634"/>
      <c r="C34" s="634"/>
      <c r="D34" s="634"/>
      <c r="E34" s="634"/>
      <c r="F34" s="634"/>
      <c r="G34" s="635"/>
      <c r="H34" s="635"/>
      <c r="I34" s="623"/>
      <c r="J34" s="650"/>
      <c r="K34" s="1627"/>
      <c r="L34" s="1627"/>
      <c r="M34" s="1627"/>
    </row>
    <row r="35" spans="1:13" ht="12.75">
      <c r="A35" s="248"/>
      <c r="B35" s="634"/>
      <c r="C35" s="634"/>
      <c r="D35" s="634"/>
      <c r="E35" s="634"/>
      <c r="F35" s="634"/>
      <c r="G35" s="635"/>
      <c r="H35" s="635"/>
      <c r="I35" s="623" t="s">
        <v>838</v>
      </c>
      <c r="K35" s="623" t="s">
        <v>839</v>
      </c>
      <c r="L35" s="623"/>
      <c r="M35" s="1034" t="s">
        <v>840</v>
      </c>
    </row>
    <row r="36" spans="7:14" ht="12.75" customHeight="1">
      <c r="G36" s="620"/>
      <c r="H36" s="620"/>
      <c r="I36" s="623" t="s">
        <v>824</v>
      </c>
      <c r="J36" s="626"/>
      <c r="K36" s="623" t="s">
        <v>816</v>
      </c>
      <c r="L36" s="1034"/>
      <c r="M36" s="623" t="s">
        <v>816</v>
      </c>
      <c r="N36" s="620"/>
    </row>
    <row r="37" spans="2:14" ht="12.75" customHeight="1">
      <c r="B37" s="652"/>
      <c r="C37" s="652"/>
      <c r="D37" s="652"/>
      <c r="E37" s="652"/>
      <c r="F37" s="652"/>
      <c r="G37" s="652"/>
      <c r="H37" s="652"/>
      <c r="J37" s="626"/>
      <c r="K37" s="623" t="s">
        <v>838</v>
      </c>
      <c r="L37" s="1034"/>
      <c r="M37" s="623" t="s">
        <v>838</v>
      </c>
      <c r="N37" s="620"/>
    </row>
    <row r="38" spans="2:14" ht="12.75" customHeight="1">
      <c r="B38" s="652"/>
      <c r="C38" s="652"/>
      <c r="D38" s="652"/>
      <c r="E38" s="653"/>
      <c r="F38" s="653"/>
      <c r="G38" s="653"/>
      <c r="H38" s="653"/>
      <c r="J38" s="626"/>
      <c r="K38" s="623" t="s">
        <v>817</v>
      </c>
      <c r="L38" s="623"/>
      <c r="M38" s="623" t="s">
        <v>817</v>
      </c>
      <c r="N38" s="620"/>
    </row>
    <row r="39" spans="2:14" ht="12.75" customHeight="1">
      <c r="B39" s="652"/>
      <c r="C39" s="652"/>
      <c r="D39" s="652"/>
      <c r="E39" s="653"/>
      <c r="F39" s="653"/>
      <c r="G39" s="653"/>
      <c r="H39" s="653"/>
      <c r="I39" s="623"/>
      <c r="J39" s="626"/>
      <c r="K39" s="623" t="s">
        <v>947</v>
      </c>
      <c r="L39" s="623"/>
      <c r="M39" s="623" t="s">
        <v>947</v>
      </c>
      <c r="N39" s="620"/>
    </row>
    <row r="40" spans="1:14" ht="12.75" customHeight="1">
      <c r="A40" s="234" t="s">
        <v>853</v>
      </c>
      <c r="B40" s="654"/>
      <c r="C40" s="654"/>
      <c r="D40" s="654"/>
      <c r="E40" s="655"/>
      <c r="F40" s="655"/>
      <c r="G40" s="656"/>
      <c r="H40" s="656"/>
      <c r="I40" s="631" t="str">
        <f>I11</f>
        <v> £m</v>
      </c>
      <c r="J40" s="632"/>
      <c r="K40" s="1035" t="str">
        <f>K11</f>
        <v> £m</v>
      </c>
      <c r="L40" s="1035"/>
      <c r="M40" s="1035" t="str">
        <f>M11</f>
        <v> £m</v>
      </c>
      <c r="N40" s="620"/>
    </row>
    <row r="41" spans="1:14" ht="7.5" customHeight="1">
      <c r="A41" s="657"/>
      <c r="B41" s="658"/>
      <c r="C41" s="658"/>
      <c r="D41" s="658"/>
      <c r="E41" s="659"/>
      <c r="F41" s="659"/>
      <c r="G41" s="660"/>
      <c r="H41" s="660"/>
      <c r="I41" s="659"/>
      <c r="J41" s="661"/>
      <c r="K41" s="661"/>
      <c r="L41" s="661"/>
      <c r="M41" s="661"/>
      <c r="N41" s="620"/>
    </row>
    <row r="42" spans="1:16" s="622" customFormat="1" ht="12.75" customHeight="1">
      <c r="A42" s="622" t="s">
        <v>477</v>
      </c>
      <c r="B42" s="662"/>
      <c r="C42" s="662"/>
      <c r="D42" s="662"/>
      <c r="E42" s="659"/>
      <c r="F42" s="659"/>
      <c r="G42" s="663"/>
      <c r="H42" s="663"/>
      <c r="I42" s="659"/>
      <c r="J42" s="664"/>
      <c r="K42" s="665"/>
      <c r="L42" s="665"/>
      <c r="M42" s="665"/>
      <c r="O42" s="620"/>
      <c r="P42" s="620"/>
    </row>
    <row r="43" spans="2:16" s="622" customFormat="1" ht="12.75" customHeight="1">
      <c r="B43" s="622" t="s">
        <v>551</v>
      </c>
      <c r="D43" s="658"/>
      <c r="E43" s="666"/>
      <c r="F43" s="666"/>
      <c r="G43" s="662"/>
      <c r="H43" s="662"/>
      <c r="I43" s="667">
        <v>223</v>
      </c>
      <c r="J43" s="668"/>
      <c r="K43" s="668">
        <v>165</v>
      </c>
      <c r="L43" s="668"/>
      <c r="M43" s="668">
        <v>354</v>
      </c>
      <c r="O43" s="620"/>
      <c r="P43" s="620"/>
    </row>
    <row r="44" spans="2:16" s="622" customFormat="1" ht="16.5" customHeight="1">
      <c r="B44" s="622" t="s">
        <v>651</v>
      </c>
      <c r="C44" s="669"/>
      <c r="D44" s="658"/>
      <c r="E44" s="666"/>
      <c r="F44" s="666"/>
      <c r="G44" s="670"/>
      <c r="H44" s="670"/>
      <c r="I44" s="638">
        <v>4</v>
      </c>
      <c r="J44" s="671"/>
      <c r="K44" s="641">
        <v>13</v>
      </c>
      <c r="L44" s="641"/>
      <c r="M44" s="671">
        <v>14</v>
      </c>
      <c r="O44" s="620"/>
      <c r="P44" s="620"/>
    </row>
    <row r="45" spans="2:16" s="622" customFormat="1" ht="15.75" customHeight="1">
      <c r="B45" s="642" t="s">
        <v>820</v>
      </c>
      <c r="C45" s="662"/>
      <c r="D45" s="662"/>
      <c r="E45" s="666"/>
      <c r="F45" s="666"/>
      <c r="G45" s="663"/>
      <c r="H45" s="663"/>
      <c r="I45" s="672">
        <f>SUM(I43:I44)</f>
        <v>227</v>
      </c>
      <c r="J45" s="673"/>
      <c r="K45" s="674">
        <f>SUM(K43:K44)</f>
        <v>178</v>
      </c>
      <c r="L45" s="674"/>
      <c r="M45" s="674">
        <f>SUM(M43:M44)</f>
        <v>368</v>
      </c>
      <c r="O45" s="620"/>
      <c r="P45" s="620"/>
    </row>
    <row r="46" spans="1:16" s="622" customFormat="1" ht="10.5" customHeight="1">
      <c r="A46" s="642"/>
      <c r="B46" s="662"/>
      <c r="C46" s="662"/>
      <c r="D46" s="662"/>
      <c r="E46" s="666"/>
      <c r="F46" s="666"/>
      <c r="G46" s="663"/>
      <c r="H46" s="663"/>
      <c r="I46" s="675"/>
      <c r="J46" s="673"/>
      <c r="K46" s="673"/>
      <c r="L46" s="673"/>
      <c r="M46" s="676"/>
      <c r="O46" s="620"/>
      <c r="P46" s="620"/>
    </row>
    <row r="47" spans="1:16" s="622" customFormat="1" ht="10.5" customHeight="1">
      <c r="A47" s="642" t="s">
        <v>563</v>
      </c>
      <c r="B47" s="669"/>
      <c r="C47" s="658"/>
      <c r="D47" s="658"/>
      <c r="E47" s="666"/>
      <c r="F47" s="666"/>
      <c r="G47" s="662"/>
      <c r="H47" s="662"/>
      <c r="I47" s="667"/>
      <c r="J47" s="677"/>
      <c r="K47" s="668"/>
      <c r="L47" s="668"/>
      <c r="M47" s="647"/>
      <c r="O47" s="620"/>
      <c r="P47" s="620"/>
    </row>
    <row r="48" spans="1:16" s="622" customFormat="1" ht="12.75" customHeight="1">
      <c r="A48" s="642"/>
      <c r="B48" s="669" t="s">
        <v>821</v>
      </c>
      <c r="C48" s="658"/>
      <c r="D48" s="658"/>
      <c r="E48" s="666"/>
      <c r="F48" s="666"/>
      <c r="G48" s="662"/>
      <c r="H48" s="662"/>
      <c r="I48" s="667">
        <v>88</v>
      </c>
      <c r="J48" s="677"/>
      <c r="K48" s="668">
        <v>126</v>
      </c>
      <c r="L48" s="668"/>
      <c r="M48" s="647">
        <v>192</v>
      </c>
      <c r="O48" s="620"/>
      <c r="P48" s="620"/>
    </row>
    <row r="49" spans="1:16" s="622" customFormat="1" ht="18" customHeight="1">
      <c r="A49" s="642"/>
      <c r="B49" s="669" t="s">
        <v>753</v>
      </c>
      <c r="C49" s="658"/>
      <c r="D49" s="658"/>
      <c r="E49" s="666"/>
      <c r="F49" s="666"/>
      <c r="G49" s="662"/>
      <c r="H49" s="662"/>
      <c r="I49" s="678">
        <v>22</v>
      </c>
      <c r="J49" s="679"/>
      <c r="K49" s="680">
        <v>3</v>
      </c>
      <c r="L49" s="680"/>
      <c r="M49" s="681">
        <v>12</v>
      </c>
      <c r="O49" s="620"/>
      <c r="P49" s="620"/>
    </row>
    <row r="50" spans="1:16" s="622" customFormat="1" ht="21" customHeight="1">
      <c r="A50" s="642"/>
      <c r="B50" s="642" t="s">
        <v>822</v>
      </c>
      <c r="C50" s="658"/>
      <c r="D50" s="658"/>
      <c r="E50" s="666"/>
      <c r="F50" s="666"/>
      <c r="G50" s="662"/>
      <c r="H50" s="662"/>
      <c r="I50" s="667">
        <f>SUM(I48:I49)</f>
        <v>110</v>
      </c>
      <c r="J50" s="668"/>
      <c r="K50" s="668">
        <f>SUM(K48:K49)</f>
        <v>129</v>
      </c>
      <c r="L50" s="668"/>
      <c r="M50" s="668">
        <f>SUM(M48:M49)</f>
        <v>204</v>
      </c>
      <c r="O50" s="620"/>
      <c r="P50" s="620"/>
    </row>
    <row r="51" spans="1:16" s="622" customFormat="1" ht="6.75" customHeight="1">
      <c r="A51" s="642"/>
      <c r="B51" s="662"/>
      <c r="C51" s="662"/>
      <c r="D51" s="662"/>
      <c r="E51" s="666"/>
      <c r="F51" s="666"/>
      <c r="G51" s="663"/>
      <c r="H51" s="663"/>
      <c r="I51" s="675"/>
      <c r="J51" s="668"/>
      <c r="K51" s="673"/>
      <c r="L51" s="673"/>
      <c r="M51" s="647"/>
      <c r="O51" s="620"/>
      <c r="P51" s="620"/>
    </row>
    <row r="52" spans="1:16" s="622" customFormat="1" ht="12.75" customHeight="1">
      <c r="A52" s="634" t="s">
        <v>754</v>
      </c>
      <c r="D52" s="658"/>
      <c r="E52" s="666"/>
      <c r="F52" s="666"/>
      <c r="G52" s="662"/>
      <c r="H52" s="662"/>
      <c r="I52" s="667">
        <v>116</v>
      </c>
      <c r="J52" s="674"/>
      <c r="K52" s="668">
        <v>182</v>
      </c>
      <c r="L52" s="668"/>
      <c r="M52" s="647">
        <v>388</v>
      </c>
      <c r="O52" s="620"/>
      <c r="P52" s="620"/>
    </row>
    <row r="53" spans="1:16" s="622" customFormat="1" ht="6" customHeight="1">
      <c r="A53" s="634"/>
      <c r="B53" s="662"/>
      <c r="C53" s="662"/>
      <c r="D53" s="662"/>
      <c r="E53" s="659"/>
      <c r="F53" s="659"/>
      <c r="G53" s="663"/>
      <c r="H53" s="663"/>
      <c r="I53" s="675"/>
      <c r="J53" s="674"/>
      <c r="K53" s="673"/>
      <c r="L53" s="673"/>
      <c r="M53" s="647"/>
      <c r="O53" s="620"/>
      <c r="P53" s="620"/>
    </row>
    <row r="54" spans="1:13" ht="29.25" customHeight="1">
      <c r="A54" s="1630" t="s">
        <v>823</v>
      </c>
      <c r="B54" s="1577"/>
      <c r="C54" s="1577"/>
      <c r="D54" s="1577"/>
      <c r="E54" s="1577"/>
      <c r="F54" s="1577"/>
      <c r="G54" s="1577"/>
      <c r="H54" s="682"/>
      <c r="I54" s="683">
        <f>I45+I50+I52</f>
        <v>453</v>
      </c>
      <c r="J54" s="684"/>
      <c r="K54" s="684">
        <f>K45+K50+K52</f>
        <v>489</v>
      </c>
      <c r="L54" s="684"/>
      <c r="M54" s="684">
        <f>M45+M50+M52</f>
        <v>960</v>
      </c>
    </row>
    <row r="55" spans="1:13" ht="12.75" customHeight="1">
      <c r="A55" s="685"/>
      <c r="B55" s="682"/>
      <c r="C55" s="682"/>
      <c r="D55" s="682"/>
      <c r="E55" s="682"/>
      <c r="F55" s="682"/>
      <c r="G55" s="682"/>
      <c r="H55" s="682"/>
      <c r="I55" s="675"/>
      <c r="J55" s="673"/>
      <c r="K55" s="673"/>
      <c r="L55" s="673"/>
      <c r="M55" s="676"/>
    </row>
    <row r="56" spans="1:13" ht="19.5" customHeight="1">
      <c r="A56" s="634" t="s">
        <v>848</v>
      </c>
      <c r="B56" s="634"/>
      <c r="C56" s="634"/>
      <c r="D56" s="634"/>
      <c r="E56" s="634"/>
      <c r="F56" s="634"/>
      <c r="G56" s="635"/>
      <c r="H56" s="635"/>
      <c r="I56" s="648">
        <v>5049</v>
      </c>
      <c r="J56" s="649"/>
      <c r="K56" s="686">
        <v>4890</v>
      </c>
      <c r="L56" s="686"/>
      <c r="M56" s="639">
        <v>5078</v>
      </c>
    </row>
    <row r="57" spans="1:13" ht="9" customHeight="1">
      <c r="A57" s="685"/>
      <c r="B57" s="682"/>
      <c r="C57" s="682"/>
      <c r="D57" s="682"/>
      <c r="E57" s="682"/>
      <c r="F57" s="682"/>
      <c r="G57" s="682"/>
      <c r="H57" s="682"/>
      <c r="I57" s="682"/>
      <c r="J57" s="687"/>
      <c r="K57" s="687"/>
      <c r="L57" s="687"/>
      <c r="M57" s="650"/>
    </row>
    <row r="58" spans="1:13" ht="12.75" customHeight="1">
      <c r="A58" s="688" t="s">
        <v>455</v>
      </c>
      <c r="B58" s="682"/>
      <c r="C58" s="682"/>
      <c r="D58" s="682"/>
      <c r="E58" s="682"/>
      <c r="F58" s="682"/>
      <c r="G58" s="682"/>
      <c r="H58" s="682"/>
      <c r="I58" s="682"/>
      <c r="J58" s="687"/>
      <c r="K58" s="687"/>
      <c r="L58" s="687"/>
      <c r="M58" s="650"/>
    </row>
    <row r="59" spans="1:13" ht="8.25" customHeight="1">
      <c r="A59" s="682"/>
      <c r="B59" s="682"/>
      <c r="C59" s="682"/>
      <c r="D59" s="682"/>
      <c r="E59" s="682"/>
      <c r="F59" s="682"/>
      <c r="G59" s="682"/>
      <c r="H59" s="682"/>
      <c r="I59" s="682"/>
      <c r="J59" s="689"/>
      <c r="K59" s="687"/>
      <c r="L59" s="687"/>
      <c r="M59" s="650"/>
    </row>
    <row r="60" spans="1:13" ht="26.25" customHeight="1">
      <c r="A60" s="690" t="s">
        <v>946</v>
      </c>
      <c r="B60" s="1625" t="s">
        <v>952</v>
      </c>
      <c r="C60" s="1540"/>
      <c r="D60" s="1540"/>
      <c r="E60" s="1540"/>
      <c r="F60" s="1540"/>
      <c r="G60" s="1540"/>
      <c r="H60" s="1540"/>
      <c r="I60" s="1540"/>
      <c r="J60" s="1540"/>
      <c r="K60" s="1540"/>
      <c r="L60" s="1540"/>
      <c r="M60" s="1540"/>
    </row>
    <row r="61" spans="1:13" ht="14.25" customHeight="1">
      <c r="A61" s="691"/>
      <c r="B61" s="1626"/>
      <c r="C61" s="1529"/>
      <c r="D61" s="1529"/>
      <c r="E61" s="1529"/>
      <c r="F61" s="1529"/>
      <c r="G61" s="1529"/>
      <c r="H61" s="1529"/>
      <c r="I61" s="1529"/>
      <c r="J61" s="1529"/>
      <c r="K61" s="1529"/>
      <c r="L61" s="1529"/>
      <c r="M61" s="1529"/>
    </row>
    <row r="62" spans="1:13" ht="6" customHeight="1">
      <c r="A62" s="692"/>
      <c r="B62" s="622"/>
      <c r="C62" s="622"/>
      <c r="D62" s="622"/>
      <c r="E62" s="622"/>
      <c r="F62" s="622"/>
      <c r="G62" s="622"/>
      <c r="H62" s="622"/>
      <c r="I62" s="622"/>
      <c r="J62" s="665"/>
      <c r="K62" s="665"/>
      <c r="L62" s="665"/>
      <c r="M62" s="665"/>
    </row>
    <row r="63" spans="1:13" ht="12.75">
      <c r="A63" s="692"/>
      <c r="B63" s="17"/>
      <c r="C63" s="622"/>
      <c r="D63" s="622"/>
      <c r="E63" s="622"/>
      <c r="F63" s="622"/>
      <c r="G63" s="657"/>
      <c r="H63" s="657"/>
      <c r="I63" s="622"/>
      <c r="J63" s="622"/>
      <c r="K63" s="634"/>
      <c r="L63" s="634"/>
      <c r="M63" s="634"/>
    </row>
    <row r="64" spans="1:13" ht="6" customHeight="1">
      <c r="A64" s="692"/>
      <c r="B64" s="17"/>
      <c r="C64" s="622"/>
      <c r="D64" s="622"/>
      <c r="E64" s="622"/>
      <c r="F64" s="622"/>
      <c r="G64" s="657"/>
      <c r="H64" s="657"/>
      <c r="I64" s="622"/>
      <c r="J64" s="622"/>
      <c r="K64" s="634"/>
      <c r="L64" s="634"/>
      <c r="M64" s="634"/>
    </row>
    <row r="65" spans="1:13" ht="12.75">
      <c r="A65" s="692"/>
      <c r="B65" s="17"/>
      <c r="C65" s="622"/>
      <c r="D65" s="622"/>
      <c r="E65" s="622"/>
      <c r="F65" s="622"/>
      <c r="G65" s="657"/>
      <c r="H65" s="657"/>
      <c r="I65" s="622"/>
      <c r="J65" s="622"/>
      <c r="K65" s="634"/>
      <c r="L65" s="634"/>
      <c r="M65" s="634"/>
    </row>
    <row r="66" ht="12.75" customHeight="1">
      <c r="A66" s="693"/>
    </row>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sheetData>
  <sheetProtection sheet="1" objects="1" scenarios="1"/>
  <mergeCells count="6">
    <mergeCell ref="B60:M60"/>
    <mergeCell ref="B61:M61"/>
    <mergeCell ref="K5:M5"/>
    <mergeCell ref="A29:G29"/>
    <mergeCell ref="K34:M34"/>
    <mergeCell ref="A54:G54"/>
  </mergeCells>
  <printOptions/>
  <pageMargins left="0.75" right="0.75" top="1" bottom="1" header="0.5" footer="0.5"/>
  <pageSetup horizontalDpi="600" verticalDpi="600" orientation="portrait" paperSize="9" scale="58" r:id="rId1"/>
</worksheet>
</file>

<file path=xl/worksheets/sheet29.xml><?xml version="1.0" encoding="utf-8"?>
<worksheet xmlns="http://schemas.openxmlformats.org/spreadsheetml/2006/main" xmlns:r="http://schemas.openxmlformats.org/officeDocument/2006/relationships">
  <dimension ref="A1:N38"/>
  <sheetViews>
    <sheetView showGridLines="0" zoomScale="75" zoomScaleNormal="75" zoomScaleSheetLayoutView="75" workbookViewId="0" topLeftCell="A1">
      <selection activeCell="C73" sqref="C73"/>
    </sheetView>
  </sheetViews>
  <sheetFormatPr defaultColWidth="14.25390625" defaultRowHeight="25.5" customHeight="1"/>
  <cols>
    <col min="1" max="1" width="5.00390625" style="620" customWidth="1"/>
    <col min="2" max="2" width="4.00390625" style="620" customWidth="1"/>
    <col min="3" max="3" width="14.375" style="620" customWidth="1"/>
    <col min="4" max="4" width="8.00390625" style="620" customWidth="1"/>
    <col min="5" max="5" width="8.25390625" style="620" customWidth="1"/>
    <col min="6" max="6" width="8.00390625" style="620" customWidth="1"/>
    <col min="7" max="8" width="14.50390625" style="625" customWidth="1"/>
    <col min="9" max="9" width="17.75390625" style="620" customWidth="1"/>
    <col min="10" max="10" width="1.875" style="620" customWidth="1"/>
    <col min="11" max="11" width="18.50390625" style="619" customWidth="1"/>
    <col min="12" max="12" width="2.125" style="619" customWidth="1"/>
    <col min="13" max="13" width="19.00390625" style="619" customWidth="1"/>
    <col min="14" max="14" width="14.25390625" style="622" customWidth="1"/>
    <col min="15" max="16384" width="14.25390625" style="620" customWidth="1"/>
  </cols>
  <sheetData>
    <row r="1" spans="1:14" s="615" customFormat="1" ht="12.75" customHeight="1">
      <c r="A1" s="17" t="s">
        <v>831</v>
      </c>
      <c r="B1" s="23"/>
      <c r="C1" s="23"/>
      <c r="D1" s="23"/>
      <c r="F1" s="616"/>
      <c r="G1" s="616"/>
      <c r="H1" s="616"/>
      <c r="I1" s="616"/>
      <c r="J1" s="616"/>
      <c r="K1" s="618"/>
      <c r="L1" s="618"/>
      <c r="M1" s="206" t="s">
        <v>937</v>
      </c>
      <c r="N1" s="616"/>
    </row>
    <row r="2" spans="1:10" s="615" customFormat="1" ht="12.75" customHeight="1">
      <c r="A2" s="23"/>
      <c r="B2" s="23"/>
      <c r="C2" s="23"/>
      <c r="D2" s="23"/>
      <c r="E2" s="23"/>
      <c r="F2" s="616"/>
      <c r="G2" s="616"/>
      <c r="H2" s="616"/>
      <c r="I2" s="616"/>
      <c r="J2" s="616"/>
    </row>
    <row r="3" spans="1:13" ht="12.75" customHeight="1">
      <c r="A3" s="232" t="s">
        <v>833</v>
      </c>
      <c r="B3" s="23"/>
      <c r="C3" s="23"/>
      <c r="D3" s="23"/>
      <c r="E3" s="23"/>
      <c r="F3" s="619"/>
      <c r="G3" s="620"/>
      <c r="H3" s="620"/>
      <c r="K3" s="621"/>
      <c r="L3" s="621"/>
      <c r="M3" s="621"/>
    </row>
    <row r="4" spans="1:13" ht="12.75" customHeight="1">
      <c r="A4" s="232"/>
      <c r="B4" s="23"/>
      <c r="C4" s="23"/>
      <c r="D4" s="23"/>
      <c r="E4" s="23"/>
      <c r="F4" s="619"/>
      <c r="G4" s="620"/>
      <c r="H4" s="620"/>
      <c r="K4" s="621"/>
      <c r="L4" s="621"/>
      <c r="M4" s="621"/>
    </row>
    <row r="5" spans="3:13" ht="12.75" customHeight="1">
      <c r="C5" s="23"/>
      <c r="D5" s="23"/>
      <c r="E5" s="23"/>
      <c r="F5" s="619"/>
      <c r="G5" s="620"/>
      <c r="H5" s="620"/>
      <c r="K5" s="621"/>
      <c r="L5" s="621"/>
      <c r="M5" s="621"/>
    </row>
    <row r="6" spans="1:13" ht="12.75" customHeight="1">
      <c r="A6" s="248"/>
      <c r="B6" s="23"/>
      <c r="C6" s="23"/>
      <c r="D6" s="23"/>
      <c r="E6" s="23"/>
      <c r="F6" s="619"/>
      <c r="G6" s="620"/>
      <c r="H6" s="620"/>
      <c r="I6" s="623"/>
      <c r="J6" s="623"/>
      <c r="K6" s="1627"/>
      <c r="L6" s="1627"/>
      <c r="M6" s="1627"/>
    </row>
    <row r="7" spans="1:13" ht="12.75" customHeight="1">
      <c r="A7" s="624" t="s">
        <v>825</v>
      </c>
      <c r="H7" s="620"/>
      <c r="I7" s="694" t="s">
        <v>838</v>
      </c>
      <c r="J7" s="694"/>
      <c r="K7" s="623" t="s">
        <v>839</v>
      </c>
      <c r="L7" s="623"/>
      <c r="M7" s="1034" t="s">
        <v>840</v>
      </c>
    </row>
    <row r="8" spans="2:13" ht="12.75" customHeight="1">
      <c r="B8" s="23"/>
      <c r="C8" s="23"/>
      <c r="D8" s="23"/>
      <c r="E8" s="23"/>
      <c r="F8" s="619"/>
      <c r="G8" s="620"/>
      <c r="H8" s="620"/>
      <c r="I8" s="623" t="s">
        <v>824</v>
      </c>
      <c r="J8" s="623"/>
      <c r="K8" s="623" t="s">
        <v>816</v>
      </c>
      <c r="L8" s="623"/>
      <c r="M8" s="623" t="s">
        <v>816</v>
      </c>
    </row>
    <row r="9" spans="2:13" ht="12.75" customHeight="1">
      <c r="B9" s="627"/>
      <c r="C9" s="627"/>
      <c r="D9" s="627"/>
      <c r="E9" s="627"/>
      <c r="F9" s="627"/>
      <c r="G9" s="628"/>
      <c r="H9" s="620"/>
      <c r="K9" s="623" t="s">
        <v>838</v>
      </c>
      <c r="L9" s="623"/>
      <c r="M9" s="623" t="s">
        <v>838</v>
      </c>
    </row>
    <row r="10" spans="1:13" ht="12.75" customHeight="1">
      <c r="A10" s="619"/>
      <c r="B10" s="619"/>
      <c r="C10" s="619"/>
      <c r="D10" s="619"/>
      <c r="E10" s="619"/>
      <c r="F10" s="619"/>
      <c r="G10" s="620"/>
      <c r="H10" s="620"/>
      <c r="I10" s="623"/>
      <c r="J10" s="623"/>
      <c r="K10" s="623" t="s">
        <v>817</v>
      </c>
      <c r="L10" s="623"/>
      <c r="M10" s="623" t="s">
        <v>817</v>
      </c>
    </row>
    <row r="11" spans="2:13" ht="12.75" customHeight="1">
      <c r="B11" s="619"/>
      <c r="C11" s="619"/>
      <c r="D11" s="619"/>
      <c r="E11" s="619"/>
      <c r="F11" s="619"/>
      <c r="G11" s="620"/>
      <c r="H11" s="620"/>
      <c r="I11" s="623"/>
      <c r="J11" s="623"/>
      <c r="K11" s="623" t="s">
        <v>948</v>
      </c>
      <c r="L11" s="623"/>
      <c r="M11" s="623" t="s">
        <v>948</v>
      </c>
    </row>
    <row r="12" spans="1:13" ht="12.75" customHeight="1">
      <c r="A12" s="234" t="s">
        <v>826</v>
      </c>
      <c r="B12" s="629"/>
      <c r="C12" s="629"/>
      <c r="D12" s="629"/>
      <c r="E12" s="629"/>
      <c r="F12" s="629"/>
      <c r="G12" s="630"/>
      <c r="H12" s="629"/>
      <c r="I12" s="631" t="s">
        <v>818</v>
      </c>
      <c r="J12" s="631"/>
      <c r="K12" s="1035" t="s">
        <v>904</v>
      </c>
      <c r="L12" s="1035"/>
      <c r="M12" s="1035" t="s">
        <v>818</v>
      </c>
    </row>
    <row r="13" spans="1:13" ht="12.75" customHeight="1">
      <c r="A13" s="625"/>
      <c r="I13" s="625"/>
      <c r="J13" s="625"/>
      <c r="K13" s="633"/>
      <c r="L13" s="633"/>
      <c r="M13" s="633"/>
    </row>
    <row r="14" spans="1:13" ht="12.75" customHeight="1">
      <c r="A14" s="634" t="s">
        <v>474</v>
      </c>
      <c r="B14" s="634"/>
      <c r="C14" s="634"/>
      <c r="D14" s="634"/>
      <c r="E14" s="634"/>
      <c r="F14" s="634"/>
      <c r="G14" s="635"/>
      <c r="H14" s="635"/>
      <c r="I14" s="695">
        <v>484</v>
      </c>
      <c r="J14" s="695"/>
      <c r="K14" s="696">
        <v>533</v>
      </c>
      <c r="L14" s="696"/>
      <c r="M14" s="696">
        <v>892</v>
      </c>
    </row>
    <row r="15" spans="1:13" ht="18.75" customHeight="1">
      <c r="A15" s="634" t="s">
        <v>477</v>
      </c>
      <c r="B15" s="634"/>
      <c r="C15" s="634"/>
      <c r="D15" s="634"/>
      <c r="E15" s="634"/>
      <c r="F15" s="634"/>
      <c r="G15" s="635"/>
      <c r="H15" s="635"/>
      <c r="I15" s="695">
        <v>323</v>
      </c>
      <c r="J15" s="695"/>
      <c r="K15" s="697">
        <v>288</v>
      </c>
      <c r="L15" s="697"/>
      <c r="M15" s="697">
        <v>523</v>
      </c>
    </row>
    <row r="16" spans="1:13" ht="15.75" customHeight="1">
      <c r="A16" s="634" t="s">
        <v>563</v>
      </c>
      <c r="B16" s="634"/>
      <c r="C16" s="634"/>
      <c r="D16" s="634"/>
      <c r="E16" s="634"/>
      <c r="F16" s="634"/>
      <c r="G16" s="635"/>
      <c r="H16" s="635"/>
      <c r="I16" s="695">
        <v>448</v>
      </c>
      <c r="J16" s="695"/>
      <c r="K16" s="697">
        <v>331</v>
      </c>
      <c r="L16" s="697"/>
      <c r="M16" s="697">
        <v>758</v>
      </c>
    </row>
    <row r="17" spans="1:13" ht="16.5" customHeight="1" thickBot="1">
      <c r="A17" s="634" t="s">
        <v>601</v>
      </c>
      <c r="B17" s="634"/>
      <c r="D17" s="634"/>
      <c r="E17" s="634"/>
      <c r="F17" s="634"/>
      <c r="G17" s="635"/>
      <c r="H17" s="635"/>
      <c r="I17" s="698">
        <f>SUM(I14:I16)</f>
        <v>1255</v>
      </c>
      <c r="J17" s="698"/>
      <c r="K17" s="700">
        <f>SUM(K14:K16)</f>
        <v>1152</v>
      </c>
      <c r="L17" s="700"/>
      <c r="M17" s="701">
        <f>SUM(M14:M16)</f>
        <v>2173</v>
      </c>
    </row>
    <row r="18" spans="1:13" ht="30" customHeight="1" thickTop="1">
      <c r="A18" s="634"/>
      <c r="B18" s="634"/>
      <c r="C18" s="634"/>
      <c r="D18" s="634"/>
      <c r="E18" s="634"/>
      <c r="F18" s="634"/>
      <c r="G18" s="635"/>
      <c r="H18" s="635"/>
      <c r="I18" s="695"/>
      <c r="J18" s="695"/>
      <c r="K18" s="697"/>
      <c r="L18" s="697"/>
      <c r="M18" s="697"/>
    </row>
    <row r="19" spans="1:13" ht="12.75" customHeight="1">
      <c r="A19" s="630" t="s">
        <v>827</v>
      </c>
      <c r="B19" s="702"/>
      <c r="C19" s="703"/>
      <c r="D19" s="703"/>
      <c r="E19" s="703"/>
      <c r="F19" s="703"/>
      <c r="G19" s="704"/>
      <c r="H19" s="704"/>
      <c r="I19" s="705"/>
      <c r="J19" s="705"/>
      <c r="K19" s="706"/>
      <c r="L19" s="706"/>
      <c r="M19" s="706"/>
    </row>
    <row r="20" spans="1:13" ht="9" customHeight="1">
      <c r="A20" s="642"/>
      <c r="B20" s="634"/>
      <c r="C20" s="634"/>
      <c r="D20" s="634"/>
      <c r="E20" s="634"/>
      <c r="F20" s="634"/>
      <c r="G20" s="635"/>
      <c r="H20" s="635"/>
      <c r="I20" s="695"/>
      <c r="J20" s="695"/>
      <c r="K20" s="697"/>
      <c r="L20" s="697"/>
      <c r="M20" s="697"/>
    </row>
    <row r="21" spans="1:13" ht="12.75" customHeight="1">
      <c r="A21" s="634" t="s">
        <v>575</v>
      </c>
      <c r="B21" s="634"/>
      <c r="C21" s="634"/>
      <c r="D21" s="634"/>
      <c r="E21" s="634"/>
      <c r="F21" s="634"/>
      <c r="G21" s="635"/>
      <c r="H21" s="635"/>
      <c r="I21" s="695">
        <v>6795</v>
      </c>
      <c r="J21" s="695"/>
      <c r="K21" s="697">
        <v>3579</v>
      </c>
      <c r="L21" s="697"/>
      <c r="M21" s="697">
        <v>7916</v>
      </c>
    </row>
    <row r="22" spans="1:13" ht="16.5" customHeight="1">
      <c r="A22" s="634" t="s">
        <v>563</v>
      </c>
      <c r="B22" s="634"/>
      <c r="C22" s="634"/>
      <c r="D22" s="634"/>
      <c r="E22" s="634"/>
      <c r="F22" s="634"/>
      <c r="G22" s="635"/>
      <c r="H22" s="635"/>
      <c r="I22" s="695">
        <v>10027</v>
      </c>
      <c r="J22" s="695"/>
      <c r="K22" s="707">
        <v>9647</v>
      </c>
      <c r="L22" s="707"/>
      <c r="M22" s="707">
        <v>18730</v>
      </c>
    </row>
    <row r="23" spans="1:13" ht="16.5" customHeight="1" thickBot="1">
      <c r="A23" s="634" t="s">
        <v>601</v>
      </c>
      <c r="B23" s="642"/>
      <c r="C23" s="634"/>
      <c r="D23" s="634"/>
      <c r="E23" s="634"/>
      <c r="F23" s="634"/>
      <c r="G23" s="635"/>
      <c r="H23" s="635"/>
      <c r="I23" s="699">
        <f>SUM(I21:I22)</f>
        <v>16822</v>
      </c>
      <c r="J23" s="699"/>
      <c r="K23" s="700">
        <f>SUM(K21:K22)</f>
        <v>13226</v>
      </c>
      <c r="L23" s="700"/>
      <c r="M23" s="700">
        <f>SUM(M21:M22)</f>
        <v>26646</v>
      </c>
    </row>
    <row r="24" spans="1:13" ht="30" customHeight="1" thickTop="1">
      <c r="A24" s="634"/>
      <c r="B24" s="634"/>
      <c r="C24" s="634"/>
      <c r="D24" s="634"/>
      <c r="E24" s="634"/>
      <c r="F24" s="634"/>
      <c r="G24" s="635"/>
      <c r="H24" s="635"/>
      <c r="I24" s="695"/>
      <c r="J24" s="695"/>
      <c r="K24" s="708"/>
      <c r="L24" s="708"/>
      <c r="M24" s="708"/>
    </row>
    <row r="25" spans="1:13" ht="12.75" customHeight="1">
      <c r="A25" s="704" t="s">
        <v>828</v>
      </c>
      <c r="B25" s="703"/>
      <c r="C25" s="703"/>
      <c r="D25" s="703"/>
      <c r="E25" s="703"/>
      <c r="F25" s="703"/>
      <c r="G25" s="704"/>
      <c r="H25" s="704"/>
      <c r="I25" s="709"/>
      <c r="J25" s="709"/>
      <c r="K25" s="706"/>
      <c r="L25" s="706"/>
      <c r="M25" s="706"/>
    </row>
    <row r="26" spans="1:13" ht="7.5" customHeight="1">
      <c r="A26" s="634"/>
      <c r="B26" s="634"/>
      <c r="C26" s="634"/>
      <c r="D26" s="634"/>
      <c r="E26" s="634"/>
      <c r="F26" s="634"/>
      <c r="G26" s="635"/>
      <c r="H26" s="635"/>
      <c r="I26" s="711"/>
      <c r="J26" s="711"/>
      <c r="K26" s="697"/>
      <c r="L26" s="697"/>
      <c r="M26" s="697"/>
    </row>
    <row r="27" spans="1:13" ht="18.75" customHeight="1">
      <c r="A27" s="634" t="s">
        <v>94</v>
      </c>
      <c r="B27" s="634"/>
      <c r="C27" s="634"/>
      <c r="D27" s="634"/>
      <c r="E27" s="634"/>
      <c r="F27" s="634"/>
      <c r="G27" s="635"/>
      <c r="H27" s="635"/>
      <c r="I27" s="712">
        <v>8054</v>
      </c>
      <c r="J27" s="712"/>
      <c r="K27" s="713">
        <v>8061</v>
      </c>
      <c r="L27" s="713"/>
      <c r="M27" s="713">
        <v>13833</v>
      </c>
    </row>
    <row r="28" spans="1:13" ht="15.75" customHeight="1">
      <c r="A28" s="634" t="s">
        <v>829</v>
      </c>
      <c r="B28" s="634"/>
      <c r="C28" s="634"/>
      <c r="D28" s="634"/>
      <c r="E28" s="634"/>
      <c r="F28" s="634"/>
      <c r="G28" s="635"/>
      <c r="H28" s="635"/>
      <c r="I28" s="709">
        <f>I23</f>
        <v>16822</v>
      </c>
      <c r="J28" s="709"/>
      <c r="K28" s="710">
        <f>K23</f>
        <v>13226</v>
      </c>
      <c r="L28" s="710"/>
      <c r="M28" s="710">
        <f>M23</f>
        <v>26646</v>
      </c>
    </row>
    <row r="29" spans="1:13" ht="18.75" customHeight="1" thickBot="1">
      <c r="A29" s="634" t="s">
        <v>601</v>
      </c>
      <c r="B29" s="634"/>
      <c r="C29" s="634"/>
      <c r="D29" s="634"/>
      <c r="E29" s="634"/>
      <c r="F29" s="634"/>
      <c r="G29" s="635"/>
      <c r="H29" s="635"/>
      <c r="I29" s="714">
        <f>SUM(I27:I28)</f>
        <v>24876</v>
      </c>
      <c r="J29" s="714"/>
      <c r="K29" s="715">
        <f>SUM(K27:K28)</f>
        <v>21287</v>
      </c>
      <c r="L29" s="715"/>
      <c r="M29" s="715">
        <f>SUM(M27:M28)</f>
        <v>40479</v>
      </c>
    </row>
    <row r="30" spans="1:13" ht="12.75" customHeight="1" thickTop="1">
      <c r="A30" s="634"/>
      <c r="B30" s="634"/>
      <c r="C30" s="634"/>
      <c r="D30" s="634"/>
      <c r="E30" s="634"/>
      <c r="F30" s="634"/>
      <c r="G30" s="635"/>
      <c r="H30" s="635"/>
      <c r="I30" s="635"/>
      <c r="J30" s="635"/>
      <c r="K30" s="651"/>
      <c r="L30" s="651"/>
      <c r="M30" s="651"/>
    </row>
    <row r="31" spans="1:13" ht="12.75" customHeight="1">
      <c r="A31" s="634"/>
      <c r="B31" s="634"/>
      <c r="C31" s="634"/>
      <c r="D31" s="634"/>
      <c r="E31" s="634"/>
      <c r="F31" s="634"/>
      <c r="G31" s="635"/>
      <c r="H31" s="635"/>
      <c r="I31" s="634"/>
      <c r="J31" s="634"/>
      <c r="K31" s="651"/>
      <c r="L31" s="651"/>
      <c r="M31" s="651"/>
    </row>
    <row r="32" spans="2:13" ht="12.75" customHeight="1">
      <c r="B32" s="634"/>
      <c r="C32" s="634"/>
      <c r="D32" s="634"/>
      <c r="E32" s="634"/>
      <c r="F32" s="634"/>
      <c r="G32" s="635"/>
      <c r="H32" s="635"/>
      <c r="I32" s="634"/>
      <c r="J32" s="634"/>
      <c r="K32" s="651"/>
      <c r="L32" s="651"/>
      <c r="M32" s="651"/>
    </row>
    <row r="33" spans="1:13" ht="12.75" customHeight="1">
      <c r="A33" s="685"/>
      <c r="B33" s="682"/>
      <c r="C33" s="682"/>
      <c r="D33" s="682"/>
      <c r="E33" s="682"/>
      <c r="F33" s="682"/>
      <c r="G33" s="682"/>
      <c r="H33" s="682"/>
      <c r="I33" s="682"/>
      <c r="J33" s="682"/>
      <c r="K33" s="687"/>
      <c r="L33" s="687"/>
      <c r="M33" s="650"/>
    </row>
    <row r="34" spans="1:13" ht="12.75" customHeight="1">
      <c r="A34" s="688" t="s">
        <v>455</v>
      </c>
      <c r="B34" s="682"/>
      <c r="C34" s="682"/>
      <c r="D34" s="682"/>
      <c r="E34" s="682"/>
      <c r="F34" s="682"/>
      <c r="G34" s="682"/>
      <c r="H34" s="682"/>
      <c r="I34" s="682"/>
      <c r="J34" s="682"/>
      <c r="K34" s="687"/>
      <c r="L34" s="687"/>
      <c r="M34" s="650"/>
    </row>
    <row r="35" spans="1:13" ht="12.75" customHeight="1">
      <c r="A35" s="682"/>
      <c r="B35" s="682"/>
      <c r="C35" s="682"/>
      <c r="D35" s="682"/>
      <c r="E35" s="682"/>
      <c r="F35" s="682"/>
      <c r="G35" s="682"/>
      <c r="H35" s="682"/>
      <c r="I35" s="682"/>
      <c r="J35" s="682"/>
      <c r="K35" s="687"/>
      <c r="L35" s="687"/>
      <c r="M35" s="650"/>
    </row>
    <row r="36" spans="1:13" ht="12.75" customHeight="1">
      <c r="A36" s="685" t="s">
        <v>949</v>
      </c>
      <c r="B36" s="682" t="s">
        <v>830</v>
      </c>
      <c r="C36" s="682"/>
      <c r="D36" s="682"/>
      <c r="E36" s="682"/>
      <c r="F36" s="682"/>
      <c r="G36" s="682"/>
      <c r="H36" s="682"/>
      <c r="I36" s="682"/>
      <c r="J36" s="682"/>
      <c r="K36" s="716"/>
      <c r="L36" s="716"/>
      <c r="M36" s="717"/>
    </row>
    <row r="37" spans="1:13" ht="12.75" customHeight="1">
      <c r="A37" s="634" t="s">
        <v>950</v>
      </c>
      <c r="B37" s="634"/>
      <c r="C37" s="634"/>
      <c r="D37" s="634"/>
      <c r="E37" s="634"/>
      <c r="F37" s="634"/>
      <c r="G37" s="622"/>
      <c r="H37" s="622"/>
      <c r="I37" s="622"/>
      <c r="J37" s="622"/>
      <c r="K37" s="718"/>
      <c r="L37" s="718"/>
      <c r="M37" s="718"/>
    </row>
    <row r="38" spans="1:13" ht="12.75" customHeight="1">
      <c r="A38" s="719"/>
      <c r="B38" s="622"/>
      <c r="C38" s="622"/>
      <c r="D38" s="622"/>
      <c r="E38" s="622"/>
      <c r="F38" s="622"/>
      <c r="G38" s="622"/>
      <c r="H38" s="622"/>
      <c r="I38" s="622"/>
      <c r="J38" s="622"/>
      <c r="K38" s="665"/>
      <c r="L38" s="665"/>
      <c r="M38" s="665"/>
    </row>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sheetData>
  <sheetProtection sheet="1" objects="1" scenarios="1"/>
  <mergeCells count="1">
    <mergeCell ref="K6:M6"/>
  </mergeCells>
  <printOptions/>
  <pageMargins left="0.75" right="0.75" top="1" bottom="1" header="0.5" footer="0.5"/>
  <pageSetup horizontalDpi="600" verticalDpi="600" orientation="portrait" paperSize="9" scale="58" r:id="rId1"/>
</worksheet>
</file>

<file path=xl/worksheets/sheet3.xml><?xml version="1.0" encoding="utf-8"?>
<worksheet xmlns="http://schemas.openxmlformats.org/spreadsheetml/2006/main" xmlns:r="http://schemas.openxmlformats.org/officeDocument/2006/relationships">
  <sheetPr>
    <pageSetUpPr fitToPage="1"/>
  </sheetPr>
  <dimension ref="A1:O42"/>
  <sheetViews>
    <sheetView showGridLines="0" zoomScale="75" zoomScaleNormal="75" zoomScaleSheetLayoutView="75" workbookViewId="0" topLeftCell="A1">
      <selection activeCell="C73" sqref="C73"/>
    </sheetView>
  </sheetViews>
  <sheetFormatPr defaultColWidth="9.00390625" defaultRowHeight="14.25"/>
  <cols>
    <col min="1" max="1" width="4.75390625" style="11" customWidth="1"/>
    <col min="2" max="2" width="62.125" style="5" customWidth="1"/>
    <col min="3" max="9" width="11.625" style="5" customWidth="1"/>
    <col min="10" max="10" width="4.25390625" style="5" customWidth="1"/>
    <col min="11" max="13" width="11.75390625" style="5" customWidth="1"/>
    <col min="14" max="14" width="12.125" style="5" customWidth="1"/>
    <col min="15" max="15" width="13.25390625" style="5" customWidth="1"/>
    <col min="16" max="16384" width="9.00390625" style="5" customWidth="1"/>
  </cols>
  <sheetData>
    <row r="1" spans="1:9" ht="14.25">
      <c r="A1" s="24" t="s">
        <v>831</v>
      </c>
      <c r="H1" s="1581" t="s">
        <v>162</v>
      </c>
      <c r="I1" s="1582"/>
    </row>
    <row r="2" spans="1:9" ht="12.75">
      <c r="A2" s="24"/>
      <c r="I2" s="25"/>
    </row>
    <row r="3" spans="1:8" ht="15.75">
      <c r="A3" s="27" t="s">
        <v>833</v>
      </c>
      <c r="B3" s="23"/>
      <c r="C3" s="23"/>
      <c r="D3" s="23"/>
      <c r="E3" s="23"/>
      <c r="F3" s="28"/>
      <c r="G3" s="28"/>
      <c r="H3" s="28"/>
    </row>
    <row r="4" spans="1:8" ht="14.25">
      <c r="A4" s="29"/>
      <c r="B4" s="23"/>
      <c r="C4" s="23"/>
      <c r="D4" s="23"/>
      <c r="E4" s="23"/>
      <c r="F4" s="28"/>
      <c r="G4" s="28"/>
      <c r="H4" s="28"/>
    </row>
    <row r="5" ht="15" customHeight="1">
      <c r="A5" s="30" t="s">
        <v>896</v>
      </c>
    </row>
    <row r="6" ht="12.75">
      <c r="A6" s="31"/>
    </row>
    <row r="7" spans="1:2" ht="15.75">
      <c r="A7" s="1583" t="s">
        <v>839</v>
      </c>
      <c r="B7" s="1583"/>
    </row>
    <row r="9" spans="3:9" ht="38.25">
      <c r="C9" s="32" t="s">
        <v>897</v>
      </c>
      <c r="D9" s="33" t="s">
        <v>898</v>
      </c>
      <c r="E9" s="33" t="s">
        <v>899</v>
      </c>
      <c r="F9" s="33" t="s">
        <v>900</v>
      </c>
      <c r="G9" s="33" t="s">
        <v>901</v>
      </c>
      <c r="H9" s="33" t="s">
        <v>902</v>
      </c>
      <c r="I9" s="33" t="s">
        <v>837</v>
      </c>
    </row>
    <row r="10" spans="1:9" ht="12" customHeight="1">
      <c r="A10" s="34" t="s">
        <v>163</v>
      </c>
      <c r="B10" s="35"/>
      <c r="C10" s="35"/>
      <c r="D10" s="36" t="s">
        <v>904</v>
      </c>
      <c r="E10" s="36" t="s">
        <v>904</v>
      </c>
      <c r="F10" s="36" t="s">
        <v>904</v>
      </c>
      <c r="G10" s="36" t="s">
        <v>904</v>
      </c>
      <c r="H10" s="36" t="s">
        <v>904</v>
      </c>
      <c r="I10" s="36" t="s">
        <v>905</v>
      </c>
    </row>
    <row r="11" spans="4:8" ht="7.5" customHeight="1">
      <c r="D11" s="37"/>
      <c r="E11" s="37"/>
      <c r="F11" s="37"/>
      <c r="G11" s="37"/>
      <c r="H11" s="37"/>
    </row>
    <row r="12" spans="1:8" ht="12.75">
      <c r="A12" s="38" t="s">
        <v>906</v>
      </c>
      <c r="D12" s="37"/>
      <c r="E12" s="37"/>
      <c r="F12" s="37"/>
      <c r="G12" s="37"/>
      <c r="H12" s="37"/>
    </row>
    <row r="13" spans="4:8" ht="7.5" customHeight="1">
      <c r="D13" s="37"/>
      <c r="E13" s="37"/>
      <c r="F13" s="37"/>
      <c r="G13" s="37"/>
      <c r="H13" s="37"/>
    </row>
    <row r="14" spans="1:9" ht="28.5" customHeight="1">
      <c r="A14" s="1556" t="s">
        <v>907</v>
      </c>
      <c r="B14" s="1585"/>
      <c r="C14" s="41">
        <v>3</v>
      </c>
      <c r="D14" s="42">
        <v>799</v>
      </c>
      <c r="E14" s="43">
        <v>-221</v>
      </c>
      <c r="F14" s="42">
        <f>SUM(D14:E14)</f>
        <v>578</v>
      </c>
      <c r="G14" s="42">
        <v>-2</v>
      </c>
      <c r="H14" s="42">
        <f>SUM(F14:G14)</f>
        <v>576</v>
      </c>
      <c r="I14" s="44">
        <v>24.4</v>
      </c>
    </row>
    <row r="15" spans="1:9" ht="18.75" customHeight="1">
      <c r="A15" s="45" t="s">
        <v>154</v>
      </c>
      <c r="C15" s="46"/>
      <c r="D15" s="42">
        <v>-95</v>
      </c>
      <c r="E15" s="47" t="s">
        <v>164</v>
      </c>
      <c r="F15" s="42">
        <f>SUM(D15:E15)</f>
        <v>-95</v>
      </c>
      <c r="G15" s="47" t="s">
        <v>164</v>
      </c>
      <c r="H15" s="42">
        <f>SUM(F15:G15)</f>
        <v>-95</v>
      </c>
      <c r="I15" s="78">
        <f>H15/2361*100</f>
        <v>-4.023718763235918</v>
      </c>
    </row>
    <row r="16" spans="1:9" ht="30" customHeight="1">
      <c r="A16" s="1556" t="s">
        <v>908</v>
      </c>
      <c r="B16" s="1585"/>
      <c r="C16" s="46">
        <v>6</v>
      </c>
      <c r="D16" s="42">
        <v>307</v>
      </c>
      <c r="E16" s="43">
        <v>-107</v>
      </c>
      <c r="F16" s="42">
        <f>SUM(D16:E16)</f>
        <v>200</v>
      </c>
      <c r="G16" s="79">
        <v>-3</v>
      </c>
      <c r="H16" s="42">
        <f>SUM(F16:G16)</f>
        <v>197</v>
      </c>
      <c r="I16" s="78">
        <f>H16/2361*100</f>
        <v>8.343922066920797</v>
      </c>
    </row>
    <row r="17" spans="1:9" ht="7.5" customHeight="1">
      <c r="A17" s="39"/>
      <c r="B17" s="40"/>
      <c r="C17" s="46"/>
      <c r="D17" s="42"/>
      <c r="E17" s="43"/>
      <c r="F17" s="42"/>
      <c r="G17" s="42"/>
      <c r="H17" s="42"/>
      <c r="I17" s="80"/>
    </row>
    <row r="18" spans="1:9" ht="15" customHeight="1">
      <c r="A18" s="1556" t="s">
        <v>671</v>
      </c>
      <c r="B18" s="1585"/>
      <c r="C18" s="46">
        <v>6</v>
      </c>
      <c r="D18" s="42">
        <v>-29</v>
      </c>
      <c r="E18" s="47" t="s">
        <v>164</v>
      </c>
      <c r="F18" s="42">
        <f>SUM(D18:E18)</f>
        <v>-29</v>
      </c>
      <c r="G18" s="47" t="s">
        <v>164</v>
      </c>
      <c r="H18" s="42">
        <f>SUM(F18:G18)</f>
        <v>-29</v>
      </c>
      <c r="I18" s="78">
        <f>H18/2361*100</f>
        <v>-1.228293096145701</v>
      </c>
    </row>
    <row r="19" spans="1:9" ht="7.5" customHeight="1">
      <c r="A19" s="39"/>
      <c r="B19" s="40"/>
      <c r="C19" s="46"/>
      <c r="D19" s="42"/>
      <c r="E19" s="43"/>
      <c r="F19" s="42"/>
      <c r="G19" s="42"/>
      <c r="H19" s="42"/>
      <c r="I19" s="80"/>
    </row>
    <row r="20" spans="1:9" ht="25.5" customHeight="1">
      <c r="A20" s="1584" t="s">
        <v>102</v>
      </c>
      <c r="B20" s="1585"/>
      <c r="C20" s="46">
        <v>6</v>
      </c>
      <c r="D20" s="42">
        <v>-8</v>
      </c>
      <c r="E20" s="43">
        <v>2</v>
      </c>
      <c r="F20" s="42">
        <f>SUM(D20:E20)</f>
        <v>-6</v>
      </c>
      <c r="G20" s="47" t="s">
        <v>164</v>
      </c>
      <c r="H20" s="42">
        <f>SUM(F20:G20)</f>
        <v>-6</v>
      </c>
      <c r="I20" s="78">
        <v>-0.3</v>
      </c>
    </row>
    <row r="21" spans="1:9" ht="7.5" customHeight="1">
      <c r="A21" s="49"/>
      <c r="B21" s="11"/>
      <c r="C21" s="46"/>
      <c r="D21" s="42"/>
      <c r="E21" s="43"/>
      <c r="F21" s="42"/>
      <c r="G21" s="42"/>
      <c r="H21" s="42"/>
      <c r="I21" s="80"/>
    </row>
    <row r="22" spans="1:9" ht="24.75" customHeight="1">
      <c r="A22" s="1586" t="s">
        <v>909</v>
      </c>
      <c r="B22" s="1585"/>
      <c r="C22" s="51">
        <v>6</v>
      </c>
      <c r="D22" s="52">
        <v>-143</v>
      </c>
      <c r="E22" s="53">
        <v>-11</v>
      </c>
      <c r="F22" s="42">
        <f>SUM(D22:E22)</f>
        <v>-154</v>
      </c>
      <c r="G22" s="47" t="s">
        <v>164</v>
      </c>
      <c r="H22" s="42">
        <f>SUM(F22:G22)</f>
        <v>-154</v>
      </c>
      <c r="I22" s="78">
        <f>H22/2361*100</f>
        <v>-6.522659889877171</v>
      </c>
    </row>
    <row r="23" spans="1:9" ht="7.5" customHeight="1">
      <c r="A23" s="54"/>
      <c r="B23" s="55"/>
      <c r="C23" s="51"/>
      <c r="D23" s="52"/>
      <c r="E23" s="53"/>
      <c r="F23" s="52"/>
      <c r="G23" s="56"/>
      <c r="H23" s="52"/>
      <c r="I23" s="57"/>
    </row>
    <row r="24" spans="1:9" ht="7.5" customHeight="1">
      <c r="A24" s="58"/>
      <c r="B24" s="59"/>
      <c r="C24" s="60"/>
      <c r="D24" s="61"/>
      <c r="E24" s="62"/>
      <c r="F24" s="61"/>
      <c r="G24" s="63"/>
      <c r="H24" s="61"/>
      <c r="I24" s="64"/>
    </row>
    <row r="25" spans="1:9" ht="15" customHeight="1">
      <c r="A25" s="54" t="s">
        <v>910</v>
      </c>
      <c r="B25" s="55"/>
      <c r="C25" s="51"/>
      <c r="D25" s="52">
        <f>SUM(D14:D22)</f>
        <v>831</v>
      </c>
      <c r="E25" s="52">
        <f>SUM(E14:E22)</f>
        <v>-337</v>
      </c>
      <c r="F25" s="52">
        <f>SUM(F14:F22)</f>
        <v>494</v>
      </c>
      <c r="G25" s="52">
        <f>SUM(G14:G22)</f>
        <v>-5</v>
      </c>
      <c r="H25" s="52">
        <f>SUM(H14:H22)</f>
        <v>489</v>
      </c>
      <c r="I25" s="44" t="s">
        <v>165</v>
      </c>
    </row>
    <row r="26" spans="1:9" ht="7.5" customHeight="1">
      <c r="A26" s="66"/>
      <c r="B26" s="35"/>
      <c r="C26" s="67"/>
      <c r="D26" s="68"/>
      <c r="E26" s="69"/>
      <c r="F26" s="68"/>
      <c r="G26" s="70"/>
      <c r="H26" s="68"/>
      <c r="I26" s="71"/>
    </row>
    <row r="27" spans="1:9" ht="7.5" customHeight="1">
      <c r="A27" s="45"/>
      <c r="C27" s="46"/>
      <c r="D27" s="42"/>
      <c r="E27" s="43"/>
      <c r="F27" s="42"/>
      <c r="G27" s="81"/>
      <c r="H27" s="42"/>
      <c r="I27" s="48"/>
    </row>
    <row r="28" spans="1:9" s="55" customFormat="1" ht="12.75">
      <c r="A28" s="54" t="s">
        <v>672</v>
      </c>
      <c r="C28" s="51"/>
      <c r="D28" s="52">
        <v>2</v>
      </c>
      <c r="E28" s="47">
        <v>-1</v>
      </c>
      <c r="F28" s="42">
        <f>SUM(D28:E28)</f>
        <v>1</v>
      </c>
      <c r="G28" s="47">
        <v>0</v>
      </c>
      <c r="H28" s="42">
        <f>SUM(F28:G28)</f>
        <v>1</v>
      </c>
      <c r="I28" s="78">
        <f>H28/2361*100</f>
        <v>0.042354934349851756</v>
      </c>
    </row>
    <row r="29" spans="1:9" ht="7.5" customHeight="1">
      <c r="A29" s="82"/>
      <c r="B29" s="55"/>
      <c r="C29" s="83"/>
      <c r="D29" s="52"/>
      <c r="E29" s="53"/>
      <c r="F29" s="52"/>
      <c r="G29" s="52"/>
      <c r="H29" s="52"/>
      <c r="I29" s="57"/>
    </row>
    <row r="30" spans="1:9" ht="7.5" customHeight="1">
      <c r="A30" s="66"/>
      <c r="B30" s="35"/>
      <c r="C30" s="84"/>
      <c r="D30" s="70"/>
      <c r="E30" s="70"/>
      <c r="F30" s="70"/>
      <c r="G30" s="70"/>
      <c r="H30" s="70"/>
      <c r="I30" s="85"/>
    </row>
    <row r="31" spans="1:15" ht="7.5" customHeight="1">
      <c r="A31" s="45" t="s">
        <v>911</v>
      </c>
      <c r="C31" s="72"/>
      <c r="D31" s="42"/>
      <c r="E31" s="42"/>
      <c r="F31" s="42"/>
      <c r="G31" s="42"/>
      <c r="H31" s="42"/>
      <c r="I31" s="73"/>
      <c r="J31" s="74"/>
      <c r="K31" s="74"/>
      <c r="L31" s="74"/>
      <c r="M31" s="74"/>
      <c r="N31" s="74"/>
      <c r="O31" s="74"/>
    </row>
    <row r="32" spans="1:15" ht="12.75">
      <c r="A32" s="45" t="s">
        <v>912</v>
      </c>
      <c r="C32" s="72"/>
      <c r="D32" s="42">
        <f>SUM(D25:D28)</f>
        <v>833</v>
      </c>
      <c r="E32" s="42">
        <f>SUM(E25:E28)</f>
        <v>-338</v>
      </c>
      <c r="F32" s="42">
        <f>SUM(D32:E32)</f>
        <v>495</v>
      </c>
      <c r="G32" s="42">
        <f>SUM(G25:G28)</f>
        <v>-5</v>
      </c>
      <c r="H32" s="42">
        <f>SUM(F32:G32)</f>
        <v>490</v>
      </c>
      <c r="I32" s="44" t="s">
        <v>165</v>
      </c>
      <c r="J32" s="86"/>
      <c r="K32" s="74"/>
      <c r="L32" s="74"/>
      <c r="M32" s="74"/>
      <c r="N32" s="74"/>
      <c r="O32" s="74"/>
    </row>
    <row r="33" spans="1:15" ht="7.5" customHeight="1">
      <c r="A33" s="66"/>
      <c r="B33" s="35"/>
      <c r="C33" s="35"/>
      <c r="D33" s="35"/>
      <c r="E33" s="35"/>
      <c r="F33" s="35"/>
      <c r="G33" s="35"/>
      <c r="H33" s="35"/>
      <c r="I33" s="75"/>
      <c r="J33" s="74"/>
      <c r="K33" s="74"/>
      <c r="L33" s="74"/>
      <c r="M33" s="74"/>
      <c r="N33" s="74"/>
      <c r="O33" s="74"/>
    </row>
    <row r="34" spans="1:15" ht="12.75">
      <c r="A34" s="45"/>
      <c r="J34" s="74"/>
      <c r="K34" s="74"/>
      <c r="L34" s="74"/>
      <c r="M34" s="74"/>
      <c r="N34" s="74"/>
      <c r="O34" s="76"/>
    </row>
    <row r="35" spans="1:15" ht="12.75">
      <c r="A35" s="38" t="s">
        <v>160</v>
      </c>
      <c r="J35" s="74"/>
      <c r="K35" s="74"/>
      <c r="L35" s="74"/>
      <c r="M35" s="74"/>
      <c r="N35" s="74"/>
      <c r="O35" s="76"/>
    </row>
    <row r="36" ht="12.75">
      <c r="A36" s="38"/>
    </row>
    <row r="37" spans="1:9" ht="28.5" customHeight="1">
      <c r="A37" s="1038" t="s">
        <v>166</v>
      </c>
      <c r="B37" s="1578" t="s">
        <v>103</v>
      </c>
      <c r="C37" s="1579"/>
      <c r="D37" s="1579"/>
      <c r="E37" s="1579"/>
      <c r="F37" s="1579"/>
      <c r="G37" s="1579"/>
      <c r="H37" s="1579"/>
      <c r="I37" s="1579"/>
    </row>
    <row r="38" spans="1:2" ht="6.75" customHeight="1">
      <c r="A38" s="77"/>
      <c r="B38" s="17"/>
    </row>
    <row r="39" spans="1:2" ht="14.25" customHeight="1">
      <c r="A39" s="77" t="s">
        <v>167</v>
      </c>
      <c r="B39" s="16" t="s">
        <v>244</v>
      </c>
    </row>
    <row r="40" spans="1:2" ht="7.5" customHeight="1">
      <c r="A40" s="77"/>
      <c r="B40" s="17"/>
    </row>
    <row r="41" spans="1:9" ht="38.25" customHeight="1">
      <c r="A41" s="1038" t="s">
        <v>151</v>
      </c>
      <c r="B41" s="1578" t="s">
        <v>879</v>
      </c>
      <c r="C41" s="1579"/>
      <c r="D41" s="1579"/>
      <c r="E41" s="1579"/>
      <c r="F41" s="1579"/>
      <c r="G41" s="1579"/>
      <c r="H41" s="1579"/>
      <c r="I41" s="1579"/>
    </row>
    <row r="42" spans="1:2" ht="18.75" customHeight="1">
      <c r="A42" s="45" t="s">
        <v>673</v>
      </c>
      <c r="B42" s="17" t="s">
        <v>168</v>
      </c>
    </row>
  </sheetData>
  <mergeCells count="9">
    <mergeCell ref="A18:B18"/>
    <mergeCell ref="H1:I1"/>
    <mergeCell ref="A7:B7"/>
    <mergeCell ref="A14:B14"/>
    <mergeCell ref="A16:B16"/>
    <mergeCell ref="B37:I37"/>
    <mergeCell ref="B41:I41"/>
    <mergeCell ref="A20:B20"/>
    <mergeCell ref="A22:B22"/>
  </mergeCells>
  <printOptions horizontalCentered="1" verticalCentered="1"/>
  <pageMargins left="0.75" right="0.75" top="0.75" bottom="0.75" header="0.75" footer="0.75"/>
  <pageSetup fitToHeight="1" fitToWidth="1" horizontalDpi="600" verticalDpi="600" orientation="landscape" paperSize="9" scale="80" r:id="rId1"/>
</worksheet>
</file>

<file path=xl/worksheets/sheet30.xml><?xml version="1.0" encoding="utf-8"?>
<worksheet xmlns="http://schemas.openxmlformats.org/spreadsheetml/2006/main" xmlns:r="http://schemas.openxmlformats.org/officeDocument/2006/relationships">
  <sheetPr>
    <pageSetUpPr fitToPage="1"/>
  </sheetPr>
  <dimension ref="B2:R104"/>
  <sheetViews>
    <sheetView showGridLines="0" zoomScaleSheetLayoutView="100" workbookViewId="0" topLeftCell="A53">
      <selection activeCell="C73" sqref="C73"/>
    </sheetView>
  </sheetViews>
  <sheetFormatPr defaultColWidth="9.00390625" defaultRowHeight="14.25"/>
  <cols>
    <col min="1" max="1" width="6.125" style="850" customWidth="1"/>
    <col min="2" max="2" width="0.875" style="850" customWidth="1"/>
    <col min="3" max="3" width="25.375" style="850" customWidth="1"/>
    <col min="4" max="5" width="5.875" style="850" customWidth="1"/>
    <col min="6" max="6" width="5.25390625" style="850" customWidth="1"/>
    <col min="7" max="8" width="5.875" style="850" customWidth="1"/>
    <col min="9" max="9" width="5.25390625" style="850" customWidth="1"/>
    <col min="10" max="11" width="5.875" style="850" customWidth="1"/>
    <col min="12" max="12" width="5.25390625" style="850" customWidth="1"/>
    <col min="13" max="13" width="0.875" style="850" customWidth="1"/>
    <col min="14" max="15" width="5.875" style="850" customWidth="1"/>
    <col min="16" max="16" width="5.25390625" style="850" customWidth="1"/>
    <col min="17" max="17" width="0.875" style="850" customWidth="1"/>
    <col min="18" max="16384" width="9.00390625" style="850" customWidth="1"/>
  </cols>
  <sheetData>
    <row r="1" ht="18.75" customHeight="1"/>
    <row r="2" spans="2:17" ht="13.5" customHeight="1">
      <c r="B2" s="1634" t="s">
        <v>938</v>
      </c>
      <c r="C2" s="1635"/>
      <c r="D2" s="1635"/>
      <c r="E2" s="1635"/>
      <c r="F2" s="1635"/>
      <c r="G2" s="1635"/>
      <c r="H2" s="1635"/>
      <c r="I2" s="1635"/>
      <c r="J2" s="1635"/>
      <c r="K2" s="1635"/>
      <c r="L2" s="1635"/>
      <c r="M2" s="1635"/>
      <c r="N2" s="1635"/>
      <c r="O2" s="1635"/>
      <c r="P2" s="1635"/>
      <c r="Q2" s="1635"/>
    </row>
    <row r="3" spans="2:17" ht="22.5" customHeight="1">
      <c r="B3" s="1636" t="s">
        <v>483</v>
      </c>
      <c r="C3" s="1637"/>
      <c r="D3" s="1637"/>
      <c r="E3" s="1637"/>
      <c r="F3" s="1637"/>
      <c r="G3" s="1637"/>
      <c r="H3" s="1637"/>
      <c r="I3" s="1637"/>
      <c r="J3" s="1637"/>
      <c r="K3" s="1637"/>
      <c r="L3" s="1637"/>
      <c r="M3" s="1637"/>
      <c r="N3" s="1637"/>
      <c r="O3" s="1637"/>
      <c r="P3" s="1637"/>
      <c r="Q3" s="1638"/>
    </row>
    <row r="4" spans="2:17" ht="18" customHeight="1">
      <c r="B4" s="1639" t="s">
        <v>484</v>
      </c>
      <c r="C4" s="1635"/>
      <c r="D4" s="1635"/>
      <c r="E4" s="1635"/>
      <c r="F4" s="1635"/>
      <c r="G4" s="1635"/>
      <c r="H4" s="1635"/>
      <c r="I4" s="1635"/>
      <c r="J4" s="1635"/>
      <c r="K4" s="1635"/>
      <c r="L4" s="1635"/>
      <c r="M4" s="1635"/>
      <c r="N4" s="1635"/>
      <c r="O4" s="1635"/>
      <c r="P4" s="1635"/>
      <c r="Q4" s="1635"/>
    </row>
    <row r="5" spans="2:17" ht="17.25" customHeight="1">
      <c r="B5" s="851"/>
      <c r="C5" s="852"/>
      <c r="D5" s="1642" t="s">
        <v>485</v>
      </c>
      <c r="E5" s="1632"/>
      <c r="F5" s="1632"/>
      <c r="G5" s="852"/>
      <c r="H5" s="854" t="s">
        <v>612</v>
      </c>
      <c r="I5" s="855"/>
      <c r="J5" s="852"/>
      <c r="K5" s="853" t="s">
        <v>613</v>
      </c>
      <c r="L5" s="1643"/>
      <c r="M5" s="1632"/>
      <c r="N5" s="1631" t="s">
        <v>601</v>
      </c>
      <c r="O5" s="1632"/>
      <c r="P5" s="1632"/>
      <c r="Q5" s="1633"/>
    </row>
    <row r="6" spans="2:17" ht="9" customHeight="1">
      <c r="B6" s="856"/>
      <c r="C6" s="857"/>
      <c r="D6" s="858"/>
      <c r="E6" s="858"/>
      <c r="F6" s="858"/>
      <c r="G6" s="858"/>
      <c r="H6" s="858"/>
      <c r="I6" s="858"/>
      <c r="J6" s="858"/>
      <c r="K6" s="858"/>
      <c r="L6" s="858"/>
      <c r="M6" s="858"/>
      <c r="N6" s="859"/>
      <c r="O6" s="858"/>
      <c r="P6" s="858"/>
      <c r="Q6" s="860"/>
    </row>
    <row r="7" spans="2:17" ht="9" customHeight="1">
      <c r="B7" s="856"/>
      <c r="C7" s="857"/>
      <c r="D7" s="858"/>
      <c r="E7" s="858"/>
      <c r="F7" s="858"/>
      <c r="G7" s="858"/>
      <c r="H7" s="858"/>
      <c r="I7" s="858"/>
      <c r="J7" s="858"/>
      <c r="K7" s="858"/>
      <c r="L7" s="858"/>
      <c r="M7" s="858"/>
      <c r="N7" s="859"/>
      <c r="O7" s="858"/>
      <c r="P7" s="858"/>
      <c r="Q7" s="860"/>
    </row>
    <row r="8" spans="2:17" ht="9" customHeight="1">
      <c r="B8" s="856"/>
      <c r="C8" s="857"/>
      <c r="D8" s="861" t="s">
        <v>486</v>
      </c>
      <c r="E8" s="861" t="s">
        <v>487</v>
      </c>
      <c r="F8" s="861" t="s">
        <v>488</v>
      </c>
      <c r="G8" s="861" t="s">
        <v>486</v>
      </c>
      <c r="H8" s="861" t="s">
        <v>487</v>
      </c>
      <c r="I8" s="861" t="s">
        <v>488</v>
      </c>
      <c r="J8" s="861" t="s">
        <v>486</v>
      </c>
      <c r="K8" s="861" t="s">
        <v>487</v>
      </c>
      <c r="L8" s="861" t="s">
        <v>488</v>
      </c>
      <c r="M8" s="862"/>
      <c r="N8" s="863" t="s">
        <v>486</v>
      </c>
      <c r="O8" s="861" t="s">
        <v>487</v>
      </c>
      <c r="P8" s="861" t="s">
        <v>488</v>
      </c>
      <c r="Q8" s="864"/>
    </row>
    <row r="9" spans="2:17" ht="9" customHeight="1">
      <c r="B9" s="865"/>
      <c r="C9" s="866"/>
      <c r="D9" s="861" t="s">
        <v>904</v>
      </c>
      <c r="E9" s="861" t="s">
        <v>904</v>
      </c>
      <c r="F9" s="861"/>
      <c r="G9" s="861" t="s">
        <v>904</v>
      </c>
      <c r="H9" s="861" t="s">
        <v>904</v>
      </c>
      <c r="I9" s="861"/>
      <c r="J9" s="861" t="s">
        <v>904</v>
      </c>
      <c r="K9" s="861" t="s">
        <v>904</v>
      </c>
      <c r="L9" s="861"/>
      <c r="M9" s="861"/>
      <c r="N9" s="863" t="s">
        <v>904</v>
      </c>
      <c r="O9" s="861" t="s">
        <v>904</v>
      </c>
      <c r="P9" s="861"/>
      <c r="Q9" s="867"/>
    </row>
    <row r="10" spans="2:17" ht="9" customHeight="1">
      <c r="B10" s="851"/>
      <c r="C10" s="852"/>
      <c r="D10" s="854"/>
      <c r="E10" s="854"/>
      <c r="F10" s="854"/>
      <c r="G10" s="854"/>
      <c r="H10" s="854"/>
      <c r="I10" s="854"/>
      <c r="J10" s="854"/>
      <c r="K10" s="854"/>
      <c r="L10" s="854"/>
      <c r="M10" s="854"/>
      <c r="N10" s="868"/>
      <c r="O10" s="854"/>
      <c r="P10" s="854"/>
      <c r="Q10" s="869"/>
    </row>
    <row r="11" spans="2:17" ht="9" customHeight="1">
      <c r="B11" s="870"/>
      <c r="C11" s="871" t="s">
        <v>675</v>
      </c>
      <c r="D11" s="872">
        <v>3985</v>
      </c>
      <c r="E11" s="873">
        <v>4521</v>
      </c>
      <c r="F11" s="874">
        <v>-0.11855784118557841</v>
      </c>
      <c r="G11" s="872">
        <v>3154</v>
      </c>
      <c r="H11" s="873">
        <v>2830</v>
      </c>
      <c r="I11" s="874">
        <v>0.11448763250883393</v>
      </c>
      <c r="J11" s="872">
        <v>915</v>
      </c>
      <c r="K11" s="873">
        <v>710</v>
      </c>
      <c r="L11" s="874">
        <v>0.2887323943661972</v>
      </c>
      <c r="M11" s="875"/>
      <c r="N11" s="876">
        <v>8054</v>
      </c>
      <c r="O11" s="873">
        <v>8061</v>
      </c>
      <c r="P11" s="874">
        <v>-0.0008683786130753009</v>
      </c>
      <c r="Q11" s="877"/>
    </row>
    <row r="12" spans="2:17" ht="9" customHeight="1">
      <c r="B12" s="870"/>
      <c r="C12" s="871" t="s">
        <v>614</v>
      </c>
      <c r="D12" s="878">
        <v>6795</v>
      </c>
      <c r="E12" s="879">
        <v>3579</v>
      </c>
      <c r="F12" s="880">
        <v>0.8985750209555742</v>
      </c>
      <c r="G12" s="878">
        <v>0</v>
      </c>
      <c r="H12" s="878">
        <v>0</v>
      </c>
      <c r="I12" s="880" t="s">
        <v>164</v>
      </c>
      <c r="J12" s="878">
        <v>10027</v>
      </c>
      <c r="K12" s="879">
        <v>9647</v>
      </c>
      <c r="L12" s="880">
        <v>0.039390484088317614</v>
      </c>
      <c r="M12" s="875"/>
      <c r="N12" s="881">
        <v>16822</v>
      </c>
      <c r="O12" s="879">
        <v>13226</v>
      </c>
      <c r="P12" s="880">
        <v>0.27188870406774535</v>
      </c>
      <c r="Q12" s="877"/>
    </row>
    <row r="13" spans="2:17" ht="9" customHeight="1">
      <c r="B13" s="870"/>
      <c r="C13" s="871" t="s">
        <v>676</v>
      </c>
      <c r="D13" s="882">
        <v>10780</v>
      </c>
      <c r="E13" s="883">
        <v>8100</v>
      </c>
      <c r="F13" s="884">
        <v>0.3308641975308642</v>
      </c>
      <c r="G13" s="882">
        <v>3154</v>
      </c>
      <c r="H13" s="883">
        <v>2830</v>
      </c>
      <c r="I13" s="884">
        <v>0.11448763250883393</v>
      </c>
      <c r="J13" s="882">
        <v>10942</v>
      </c>
      <c r="K13" s="883">
        <v>10357</v>
      </c>
      <c r="L13" s="884">
        <v>0.05648353770396833</v>
      </c>
      <c r="M13" s="885"/>
      <c r="N13" s="886">
        <v>24876</v>
      </c>
      <c r="O13" s="883">
        <v>21287</v>
      </c>
      <c r="P13" s="884">
        <v>0.16860055432893314</v>
      </c>
      <c r="Q13" s="887"/>
    </row>
    <row r="14" spans="2:17" ht="6" customHeight="1">
      <c r="B14" s="888"/>
      <c r="C14" s="889"/>
      <c r="D14" s="890"/>
      <c r="E14" s="890"/>
      <c r="F14" s="890"/>
      <c r="G14" s="890"/>
      <c r="H14" s="890"/>
      <c r="I14" s="890"/>
      <c r="J14" s="890"/>
      <c r="K14" s="890"/>
      <c r="L14" s="890"/>
      <c r="M14" s="890"/>
      <c r="N14" s="891"/>
      <c r="O14" s="890"/>
      <c r="P14" s="890"/>
      <c r="Q14" s="892"/>
    </row>
    <row r="15" spans="2:17" ht="18" customHeight="1">
      <c r="B15" s="893"/>
      <c r="C15" s="1640" t="s">
        <v>677</v>
      </c>
      <c r="D15" s="1641"/>
      <c r="E15" s="1641"/>
      <c r="F15" s="1641"/>
      <c r="G15" s="1641"/>
      <c r="H15" s="1641"/>
      <c r="I15" s="1641"/>
      <c r="J15" s="1641"/>
      <c r="K15" s="1641"/>
      <c r="L15" s="1641"/>
      <c r="M15" s="1641"/>
      <c r="N15" s="1641"/>
      <c r="O15" s="1641"/>
      <c r="P15" s="1641"/>
      <c r="Q15" s="1641"/>
    </row>
    <row r="16" spans="2:17" ht="18" customHeight="1">
      <c r="B16" s="851"/>
      <c r="C16" s="852"/>
      <c r="D16" s="852"/>
      <c r="E16" s="853" t="s">
        <v>595</v>
      </c>
      <c r="F16" s="852"/>
      <c r="G16" s="852"/>
      <c r="H16" s="853" t="s">
        <v>596</v>
      </c>
      <c r="I16" s="852"/>
      <c r="J16" s="852"/>
      <c r="K16" s="853" t="s">
        <v>601</v>
      </c>
      <c r="L16" s="852"/>
      <c r="M16" s="852"/>
      <c r="N16" s="1631" t="s">
        <v>865</v>
      </c>
      <c r="O16" s="1632"/>
      <c r="P16" s="1632"/>
      <c r="Q16" s="1633"/>
    </row>
    <row r="17" spans="2:17" ht="8.25" customHeight="1">
      <c r="B17" s="856"/>
      <c r="C17" s="857"/>
      <c r="D17" s="858"/>
      <c r="E17" s="858"/>
      <c r="F17" s="858"/>
      <c r="G17" s="858"/>
      <c r="H17" s="858"/>
      <c r="I17" s="858"/>
      <c r="J17" s="858"/>
      <c r="K17" s="858"/>
      <c r="L17" s="858"/>
      <c r="M17" s="858"/>
      <c r="N17" s="859"/>
      <c r="O17" s="858"/>
      <c r="P17" s="858"/>
      <c r="Q17" s="860"/>
    </row>
    <row r="18" spans="2:17" ht="9.75" customHeight="1">
      <c r="B18" s="856"/>
      <c r="C18" s="857"/>
      <c r="D18" s="861" t="s">
        <v>486</v>
      </c>
      <c r="E18" s="861" t="s">
        <v>487</v>
      </c>
      <c r="F18" s="861" t="s">
        <v>488</v>
      </c>
      <c r="G18" s="861" t="s">
        <v>486</v>
      </c>
      <c r="H18" s="861" t="s">
        <v>487</v>
      </c>
      <c r="I18" s="861" t="s">
        <v>488</v>
      </c>
      <c r="J18" s="861" t="s">
        <v>486</v>
      </c>
      <c r="K18" s="861" t="s">
        <v>487</v>
      </c>
      <c r="L18" s="861" t="s">
        <v>488</v>
      </c>
      <c r="M18" s="862"/>
      <c r="N18" s="863" t="s">
        <v>486</v>
      </c>
      <c r="O18" s="861" t="s">
        <v>487</v>
      </c>
      <c r="P18" s="861" t="s">
        <v>488</v>
      </c>
      <c r="Q18" s="864"/>
    </row>
    <row r="19" spans="2:17" ht="9.75" customHeight="1">
      <c r="B19" s="865"/>
      <c r="C19" s="866"/>
      <c r="D19" s="894" t="s">
        <v>904</v>
      </c>
      <c r="E19" s="894" t="s">
        <v>904</v>
      </c>
      <c r="F19" s="894"/>
      <c r="G19" s="894" t="s">
        <v>904</v>
      </c>
      <c r="H19" s="894" t="s">
        <v>904</v>
      </c>
      <c r="I19" s="894"/>
      <c r="J19" s="894" t="s">
        <v>904</v>
      </c>
      <c r="K19" s="894" t="s">
        <v>904</v>
      </c>
      <c r="L19" s="894"/>
      <c r="M19" s="894"/>
      <c r="N19" s="895" t="s">
        <v>904</v>
      </c>
      <c r="O19" s="894" t="s">
        <v>904</v>
      </c>
      <c r="P19" s="894"/>
      <c r="Q19" s="896"/>
    </row>
    <row r="20" spans="2:17" ht="11.25" customHeight="1">
      <c r="B20" s="856"/>
      <c r="C20" s="857" t="s">
        <v>184</v>
      </c>
      <c r="D20" s="862"/>
      <c r="E20" s="862"/>
      <c r="F20" s="1021"/>
      <c r="G20" s="862"/>
      <c r="H20" s="862"/>
      <c r="I20" s="1021"/>
      <c r="J20" s="862"/>
      <c r="K20" s="862"/>
      <c r="L20" s="1021"/>
      <c r="M20" s="862"/>
      <c r="N20" s="897"/>
      <c r="O20" s="862"/>
      <c r="P20" s="1021"/>
      <c r="Q20" s="864"/>
    </row>
    <row r="21" spans="2:17" ht="11.25" customHeight="1">
      <c r="B21" s="856"/>
      <c r="C21" s="857"/>
      <c r="D21" s="862"/>
      <c r="E21" s="862"/>
      <c r="F21" s="1021"/>
      <c r="G21" s="862"/>
      <c r="H21" s="862"/>
      <c r="I21" s="1021"/>
      <c r="J21" s="862"/>
      <c r="K21" s="862"/>
      <c r="L21" s="1021"/>
      <c r="M21" s="862"/>
      <c r="N21" s="897"/>
      <c r="O21" s="862"/>
      <c r="P21" s="1021"/>
      <c r="Q21" s="864"/>
    </row>
    <row r="22" spans="2:17" ht="15" customHeight="1">
      <c r="B22" s="898"/>
      <c r="C22" s="899" t="s">
        <v>678</v>
      </c>
      <c r="D22" s="900"/>
      <c r="E22" s="900"/>
      <c r="F22" s="1023"/>
      <c r="G22" s="900"/>
      <c r="H22" s="900"/>
      <c r="I22" s="1023"/>
      <c r="J22" s="900"/>
      <c r="K22" s="900"/>
      <c r="L22" s="1023"/>
      <c r="M22" s="900"/>
      <c r="N22" s="901"/>
      <c r="O22" s="900"/>
      <c r="P22" s="1023"/>
      <c r="Q22" s="902"/>
    </row>
    <row r="23" spans="2:17" ht="9.75" customHeight="1">
      <c r="B23" s="903"/>
      <c r="C23" s="904" t="s">
        <v>679</v>
      </c>
      <c r="D23" s="872">
        <v>9</v>
      </c>
      <c r="E23" s="1024">
        <v>8</v>
      </c>
      <c r="F23" s="1257">
        <v>0.125</v>
      </c>
      <c r="G23" s="872">
        <v>4</v>
      </c>
      <c r="H23" s="1024">
        <v>4</v>
      </c>
      <c r="I23" s="966">
        <v>0</v>
      </c>
      <c r="J23" s="872">
        <v>13</v>
      </c>
      <c r="K23" s="1024">
        <v>12</v>
      </c>
      <c r="L23" s="1257">
        <v>0.08333333333333333</v>
      </c>
      <c r="M23" s="906"/>
      <c r="N23" s="876">
        <v>5</v>
      </c>
      <c r="O23" s="1024">
        <v>5</v>
      </c>
      <c r="P23" s="1257">
        <v>0</v>
      </c>
      <c r="Q23" s="907"/>
    </row>
    <row r="24" spans="2:17" ht="9.75" customHeight="1">
      <c r="B24" s="903"/>
      <c r="C24" s="904" t="s">
        <v>680</v>
      </c>
      <c r="D24" s="872">
        <v>11</v>
      </c>
      <c r="E24" s="1024">
        <v>6</v>
      </c>
      <c r="F24" s="1257">
        <v>0.8333333333333334</v>
      </c>
      <c r="G24" s="872">
        <v>1</v>
      </c>
      <c r="H24" s="1024">
        <v>0</v>
      </c>
      <c r="I24" s="1257" t="s">
        <v>164</v>
      </c>
      <c r="J24" s="872">
        <v>12</v>
      </c>
      <c r="K24" s="1024">
        <v>6</v>
      </c>
      <c r="L24" s="1257">
        <v>1</v>
      </c>
      <c r="M24" s="906"/>
      <c r="N24" s="876">
        <v>2</v>
      </c>
      <c r="O24" s="1024">
        <v>1</v>
      </c>
      <c r="P24" s="1257">
        <v>1</v>
      </c>
      <c r="Q24" s="907"/>
    </row>
    <row r="25" spans="2:17" ht="9.75" customHeight="1">
      <c r="B25" s="903"/>
      <c r="C25" s="904" t="s">
        <v>681</v>
      </c>
      <c r="D25" s="872">
        <v>9</v>
      </c>
      <c r="E25" s="1024">
        <v>0</v>
      </c>
      <c r="F25" s="1257" t="s">
        <v>164</v>
      </c>
      <c r="G25" s="872">
        <v>1</v>
      </c>
      <c r="H25" s="1024">
        <v>1</v>
      </c>
      <c r="I25" s="966">
        <v>0</v>
      </c>
      <c r="J25" s="872">
        <v>10</v>
      </c>
      <c r="K25" s="1024">
        <v>1</v>
      </c>
      <c r="L25" s="1257">
        <v>9</v>
      </c>
      <c r="M25" s="906"/>
      <c r="N25" s="876">
        <v>2</v>
      </c>
      <c r="O25" s="1024">
        <v>1</v>
      </c>
      <c r="P25" s="1257">
        <v>1</v>
      </c>
      <c r="Q25" s="907"/>
    </row>
    <row r="26" spans="2:17" ht="9.75" customHeight="1">
      <c r="B26" s="903"/>
      <c r="C26" s="904" t="s">
        <v>682</v>
      </c>
      <c r="D26" s="872">
        <v>412</v>
      </c>
      <c r="E26" s="1024">
        <v>365</v>
      </c>
      <c r="F26" s="1257">
        <v>0.12876712328767123</v>
      </c>
      <c r="G26" s="872">
        <v>0</v>
      </c>
      <c r="H26" s="1024">
        <v>0</v>
      </c>
      <c r="I26" s="1257" t="s">
        <v>164</v>
      </c>
      <c r="J26" s="872">
        <v>412</v>
      </c>
      <c r="K26" s="1024">
        <v>365</v>
      </c>
      <c r="L26" s="1257">
        <v>0.12876712328767123</v>
      </c>
      <c r="M26" s="906"/>
      <c r="N26" s="876">
        <v>41</v>
      </c>
      <c r="O26" s="1024">
        <v>37</v>
      </c>
      <c r="P26" s="1257">
        <v>0.10810810810810811</v>
      </c>
      <c r="Q26" s="907"/>
    </row>
    <row r="27" spans="2:17" ht="10.5" customHeight="1">
      <c r="B27" s="870"/>
      <c r="C27" s="871" t="s">
        <v>683</v>
      </c>
      <c r="D27" s="908">
        <v>441</v>
      </c>
      <c r="E27" s="995">
        <v>379</v>
      </c>
      <c r="F27" s="1258">
        <v>0.16358839050131926</v>
      </c>
      <c r="G27" s="908">
        <v>6</v>
      </c>
      <c r="H27" s="995">
        <v>5</v>
      </c>
      <c r="I27" s="884">
        <v>0.2</v>
      </c>
      <c r="J27" s="908">
        <v>447</v>
      </c>
      <c r="K27" s="995">
        <v>384</v>
      </c>
      <c r="L27" s="1258">
        <v>0.1640625</v>
      </c>
      <c r="M27" s="910"/>
      <c r="N27" s="911">
        <v>50</v>
      </c>
      <c r="O27" s="995">
        <v>43</v>
      </c>
      <c r="P27" s="1258">
        <v>0.16279069767441862</v>
      </c>
      <c r="Q27" s="912"/>
    </row>
    <row r="28" spans="2:17" ht="9.75" customHeight="1">
      <c r="B28" s="903"/>
      <c r="C28" s="904" t="s">
        <v>684</v>
      </c>
      <c r="D28" s="872">
        <v>161</v>
      </c>
      <c r="E28" s="1024">
        <v>234</v>
      </c>
      <c r="F28" s="1257">
        <v>-0.31196581196581197</v>
      </c>
      <c r="G28" s="872">
        <v>0</v>
      </c>
      <c r="H28" s="1024">
        <v>0</v>
      </c>
      <c r="I28" s="1257" t="s">
        <v>164</v>
      </c>
      <c r="J28" s="872">
        <v>161</v>
      </c>
      <c r="K28" s="1024">
        <v>234</v>
      </c>
      <c r="L28" s="1257">
        <v>-0.31196581196581197</v>
      </c>
      <c r="M28" s="906"/>
      <c r="N28" s="876">
        <v>16</v>
      </c>
      <c r="O28" s="1024">
        <v>23</v>
      </c>
      <c r="P28" s="1257">
        <v>-0.30434782608695654</v>
      </c>
      <c r="Q28" s="907"/>
    </row>
    <row r="29" spans="2:17" ht="9" customHeight="1">
      <c r="B29" s="870"/>
      <c r="C29" s="871" t="s">
        <v>601</v>
      </c>
      <c r="D29" s="913">
        <v>602</v>
      </c>
      <c r="E29" s="991">
        <v>613</v>
      </c>
      <c r="F29" s="923">
        <v>-0.01794453507340946</v>
      </c>
      <c r="G29" s="914">
        <v>6</v>
      </c>
      <c r="H29" s="991">
        <v>5</v>
      </c>
      <c r="I29" s="923">
        <v>0.2</v>
      </c>
      <c r="J29" s="914">
        <v>608</v>
      </c>
      <c r="K29" s="991">
        <v>618</v>
      </c>
      <c r="L29" s="923">
        <v>-0.016181229773462782</v>
      </c>
      <c r="M29" s="916"/>
      <c r="N29" s="917">
        <v>66</v>
      </c>
      <c r="O29" s="991">
        <v>66</v>
      </c>
      <c r="P29" s="923">
        <v>0</v>
      </c>
      <c r="Q29" s="918"/>
    </row>
    <row r="30" spans="2:17" ht="9" customHeight="1">
      <c r="B30" s="870"/>
      <c r="C30" s="871"/>
      <c r="D30" s="872"/>
      <c r="E30" s="993"/>
      <c r="F30" s="1259"/>
      <c r="G30" s="878"/>
      <c r="H30" s="993"/>
      <c r="I30" s="969"/>
      <c r="J30" s="878"/>
      <c r="K30" s="993"/>
      <c r="L30" s="1259"/>
      <c r="M30" s="920"/>
      <c r="N30" s="876"/>
      <c r="O30" s="993"/>
      <c r="P30" s="1259"/>
      <c r="Q30" s="921"/>
    </row>
    <row r="31" spans="2:17" ht="15" customHeight="1">
      <c r="B31" s="898"/>
      <c r="C31" s="899" t="s">
        <v>685</v>
      </c>
      <c r="D31" s="900"/>
      <c r="E31" s="1022"/>
      <c r="F31" s="1260"/>
      <c r="G31" s="900"/>
      <c r="H31" s="1022"/>
      <c r="I31" s="1023"/>
      <c r="J31" s="900"/>
      <c r="K31" s="1022"/>
      <c r="L31" s="1260"/>
      <c r="M31" s="900"/>
      <c r="N31" s="901"/>
      <c r="O31" s="1022"/>
      <c r="P31" s="1260"/>
      <c r="Q31" s="902"/>
    </row>
    <row r="32" spans="2:17" ht="9.75" customHeight="1">
      <c r="B32" s="903"/>
      <c r="C32" s="904" t="s">
        <v>686</v>
      </c>
      <c r="D32" s="872">
        <v>178</v>
      </c>
      <c r="E32" s="1024">
        <v>114</v>
      </c>
      <c r="F32" s="1257">
        <v>0.5614035087719298</v>
      </c>
      <c r="G32" s="872">
        <v>74</v>
      </c>
      <c r="H32" s="1024">
        <v>67</v>
      </c>
      <c r="I32" s="966">
        <v>0.1044776119402985</v>
      </c>
      <c r="J32" s="872">
        <v>252</v>
      </c>
      <c r="K32" s="1024">
        <v>181</v>
      </c>
      <c r="L32" s="1257">
        <v>0.39226519337016574</v>
      </c>
      <c r="M32" s="906"/>
      <c r="N32" s="876">
        <v>92</v>
      </c>
      <c r="O32" s="1024">
        <v>78</v>
      </c>
      <c r="P32" s="1257">
        <v>0.1794871794871795</v>
      </c>
      <c r="Q32" s="907"/>
    </row>
    <row r="33" spans="2:17" ht="9.75" customHeight="1">
      <c r="B33" s="903"/>
      <c r="C33" s="904" t="s">
        <v>682</v>
      </c>
      <c r="D33" s="872">
        <v>101</v>
      </c>
      <c r="E33" s="1024">
        <v>98</v>
      </c>
      <c r="F33" s="1257">
        <v>0.030612244897959183</v>
      </c>
      <c r="G33" s="872">
        <v>0</v>
      </c>
      <c r="H33" s="1024">
        <v>0</v>
      </c>
      <c r="I33" s="1257" t="s">
        <v>164</v>
      </c>
      <c r="J33" s="872">
        <v>101</v>
      </c>
      <c r="K33" s="1024">
        <v>98</v>
      </c>
      <c r="L33" s="1257">
        <v>0.030612244897959183</v>
      </c>
      <c r="M33" s="906"/>
      <c r="N33" s="876">
        <v>10</v>
      </c>
      <c r="O33" s="1024">
        <v>10</v>
      </c>
      <c r="P33" s="1257">
        <v>0</v>
      </c>
      <c r="Q33" s="907"/>
    </row>
    <row r="34" spans="2:17" ht="9.75" customHeight="1">
      <c r="B34" s="903"/>
      <c r="C34" s="904" t="s">
        <v>687</v>
      </c>
      <c r="D34" s="872">
        <v>24</v>
      </c>
      <c r="E34" s="1024">
        <v>321</v>
      </c>
      <c r="F34" s="1257">
        <v>-0.9252336448598131</v>
      </c>
      <c r="G34" s="872">
        <v>0</v>
      </c>
      <c r="H34" s="1024">
        <v>0</v>
      </c>
      <c r="I34" s="1257" t="s">
        <v>164</v>
      </c>
      <c r="J34" s="872">
        <v>24</v>
      </c>
      <c r="K34" s="1024">
        <v>321</v>
      </c>
      <c r="L34" s="1257">
        <v>-0.9252336448598131</v>
      </c>
      <c r="M34" s="906"/>
      <c r="N34" s="876">
        <v>2</v>
      </c>
      <c r="O34" s="1024">
        <v>32</v>
      </c>
      <c r="P34" s="1257">
        <v>-0.9375</v>
      </c>
      <c r="Q34" s="907"/>
    </row>
    <row r="35" spans="2:17" ht="9" customHeight="1">
      <c r="B35" s="870"/>
      <c r="C35" s="871" t="s">
        <v>601</v>
      </c>
      <c r="D35" s="913">
        <v>303</v>
      </c>
      <c r="E35" s="991">
        <v>533</v>
      </c>
      <c r="F35" s="923">
        <v>-0.43151969981238275</v>
      </c>
      <c r="G35" s="914">
        <v>74</v>
      </c>
      <c r="H35" s="991">
        <v>67</v>
      </c>
      <c r="I35" s="923">
        <v>0.1044776119402985</v>
      </c>
      <c r="J35" s="914">
        <v>377</v>
      </c>
      <c r="K35" s="991">
        <v>600</v>
      </c>
      <c r="L35" s="923">
        <v>-0.37166666666666665</v>
      </c>
      <c r="M35" s="916"/>
      <c r="N35" s="917">
        <v>104</v>
      </c>
      <c r="O35" s="991">
        <v>120</v>
      </c>
      <c r="P35" s="923">
        <v>-0.13333333333333333</v>
      </c>
      <c r="Q35" s="918"/>
    </row>
    <row r="36" spans="2:17" ht="9" customHeight="1">
      <c r="B36" s="870"/>
      <c r="C36" s="871"/>
      <c r="D36" s="872"/>
      <c r="E36" s="993"/>
      <c r="F36" s="1259"/>
      <c r="G36" s="878"/>
      <c r="H36" s="993"/>
      <c r="I36" s="969"/>
      <c r="J36" s="878"/>
      <c r="K36" s="993"/>
      <c r="L36" s="1259"/>
      <c r="M36" s="920"/>
      <c r="N36" s="876"/>
      <c r="O36" s="993"/>
      <c r="P36" s="1259"/>
      <c r="Q36" s="921"/>
    </row>
    <row r="37" spans="2:17" ht="15" customHeight="1">
      <c r="B37" s="898"/>
      <c r="C37" s="899" t="s">
        <v>688</v>
      </c>
      <c r="D37" s="900"/>
      <c r="E37" s="1022"/>
      <c r="F37" s="1260"/>
      <c r="G37" s="900"/>
      <c r="H37" s="1022"/>
      <c r="I37" s="1023"/>
      <c r="J37" s="900"/>
      <c r="K37" s="1022"/>
      <c r="L37" s="1260"/>
      <c r="M37" s="900"/>
      <c r="N37" s="901"/>
      <c r="O37" s="1022"/>
      <c r="P37" s="1260"/>
      <c r="Q37" s="902"/>
    </row>
    <row r="38" spans="2:17" ht="9.75" customHeight="1">
      <c r="B38" s="903"/>
      <c r="C38" s="904" t="s">
        <v>679</v>
      </c>
      <c r="D38" s="872">
        <v>56</v>
      </c>
      <c r="E38" s="1024">
        <v>39</v>
      </c>
      <c r="F38" s="1257">
        <v>0.4358974358974359</v>
      </c>
      <c r="G38" s="872">
        <v>9</v>
      </c>
      <c r="H38" s="1024">
        <v>10</v>
      </c>
      <c r="I38" s="966">
        <v>-0.1</v>
      </c>
      <c r="J38" s="872">
        <v>65</v>
      </c>
      <c r="K38" s="1024">
        <v>49</v>
      </c>
      <c r="L38" s="1257">
        <v>0.32653061224489793</v>
      </c>
      <c r="M38" s="906"/>
      <c r="N38" s="876">
        <v>15</v>
      </c>
      <c r="O38" s="1024">
        <v>14</v>
      </c>
      <c r="P38" s="1257">
        <v>0.07142857142857142</v>
      </c>
      <c r="Q38" s="907"/>
    </row>
    <row r="39" spans="2:17" ht="9.75" customHeight="1">
      <c r="B39" s="903"/>
      <c r="C39" s="904" t="s">
        <v>686</v>
      </c>
      <c r="D39" s="872">
        <v>22</v>
      </c>
      <c r="E39" s="1024">
        <v>23</v>
      </c>
      <c r="F39" s="1257">
        <v>-0.043478260869565216</v>
      </c>
      <c r="G39" s="872">
        <v>2</v>
      </c>
      <c r="H39" s="1024">
        <v>4</v>
      </c>
      <c r="I39" s="966">
        <v>-0.5</v>
      </c>
      <c r="J39" s="872">
        <v>24</v>
      </c>
      <c r="K39" s="1024">
        <v>27</v>
      </c>
      <c r="L39" s="1257">
        <v>-0.1111111111111111</v>
      </c>
      <c r="M39" s="906"/>
      <c r="N39" s="876">
        <v>4</v>
      </c>
      <c r="O39" s="1024">
        <v>6</v>
      </c>
      <c r="P39" s="1257">
        <v>-0.3333333333333333</v>
      </c>
      <c r="Q39" s="907"/>
    </row>
    <row r="40" spans="2:17" ht="9.75" customHeight="1">
      <c r="B40" s="903"/>
      <c r="C40" s="904" t="s">
        <v>680</v>
      </c>
      <c r="D40" s="872">
        <v>92</v>
      </c>
      <c r="E40" s="1024">
        <v>75</v>
      </c>
      <c r="F40" s="1257">
        <v>0.22666666666666666</v>
      </c>
      <c r="G40" s="872">
        <v>0</v>
      </c>
      <c r="H40" s="1024">
        <v>0</v>
      </c>
      <c r="I40" s="1257" t="s">
        <v>164</v>
      </c>
      <c r="J40" s="872">
        <v>92</v>
      </c>
      <c r="K40" s="1024">
        <v>75</v>
      </c>
      <c r="L40" s="1257">
        <v>0.22666666666666666</v>
      </c>
      <c r="M40" s="906"/>
      <c r="N40" s="876">
        <v>9</v>
      </c>
      <c r="O40" s="1024">
        <v>8</v>
      </c>
      <c r="P40" s="1257">
        <v>0.125</v>
      </c>
      <c r="Q40" s="907"/>
    </row>
    <row r="41" spans="2:17" ht="9.75" customHeight="1">
      <c r="B41" s="903"/>
      <c r="C41" s="904" t="s">
        <v>689</v>
      </c>
      <c r="D41" s="872">
        <v>440</v>
      </c>
      <c r="E41" s="1024">
        <v>473</v>
      </c>
      <c r="F41" s="1257">
        <v>-0.06976744186046512</v>
      </c>
      <c r="G41" s="872">
        <v>0</v>
      </c>
      <c r="H41" s="1024">
        <v>0</v>
      </c>
      <c r="I41" s="1257" t="s">
        <v>164</v>
      </c>
      <c r="J41" s="872">
        <v>440</v>
      </c>
      <c r="K41" s="1024">
        <v>473</v>
      </c>
      <c r="L41" s="1257">
        <v>-0.06976744186046512</v>
      </c>
      <c r="M41" s="906"/>
      <c r="N41" s="876">
        <v>44</v>
      </c>
      <c r="O41" s="1024">
        <v>47</v>
      </c>
      <c r="P41" s="1257">
        <v>-0.06382978723404255</v>
      </c>
      <c r="Q41" s="907"/>
    </row>
    <row r="42" spans="2:17" ht="9.75" customHeight="1">
      <c r="B42" s="903"/>
      <c r="C42" s="904" t="s">
        <v>681</v>
      </c>
      <c r="D42" s="872">
        <v>18</v>
      </c>
      <c r="E42" s="1024">
        <v>3</v>
      </c>
      <c r="F42" s="1257">
        <v>5</v>
      </c>
      <c r="G42" s="872">
        <v>3</v>
      </c>
      <c r="H42" s="1024">
        <v>3</v>
      </c>
      <c r="I42" s="966">
        <v>0</v>
      </c>
      <c r="J42" s="872">
        <v>21</v>
      </c>
      <c r="K42" s="1024">
        <v>6</v>
      </c>
      <c r="L42" s="1257">
        <v>2.5</v>
      </c>
      <c r="M42" s="906"/>
      <c r="N42" s="876">
        <v>5</v>
      </c>
      <c r="O42" s="1024">
        <v>3</v>
      </c>
      <c r="P42" s="1257">
        <v>0.6666666666666666</v>
      </c>
      <c r="Q42" s="907"/>
    </row>
    <row r="43" spans="2:17" ht="9.75" customHeight="1">
      <c r="B43" s="903"/>
      <c r="C43" s="904" t="s">
        <v>682</v>
      </c>
      <c r="D43" s="872">
        <v>359</v>
      </c>
      <c r="E43" s="1024">
        <v>557</v>
      </c>
      <c r="F43" s="1257">
        <v>-0.35547576301615796</v>
      </c>
      <c r="G43" s="872">
        <v>0</v>
      </c>
      <c r="H43" s="1024">
        <v>0</v>
      </c>
      <c r="I43" s="1257" t="s">
        <v>164</v>
      </c>
      <c r="J43" s="872">
        <v>359</v>
      </c>
      <c r="K43" s="1024">
        <v>557</v>
      </c>
      <c r="L43" s="1257">
        <v>-0.35547576301615796</v>
      </c>
      <c r="M43" s="906"/>
      <c r="N43" s="876">
        <v>36</v>
      </c>
      <c r="O43" s="1024">
        <v>56</v>
      </c>
      <c r="P43" s="1257">
        <v>-0.35714285714285715</v>
      </c>
      <c r="Q43" s="907"/>
    </row>
    <row r="44" spans="2:17" ht="9" customHeight="1">
      <c r="B44" s="870"/>
      <c r="C44" s="871" t="s">
        <v>601</v>
      </c>
      <c r="D44" s="913">
        <v>987</v>
      </c>
      <c r="E44" s="991">
        <v>1170</v>
      </c>
      <c r="F44" s="923">
        <v>-0.1564102564102564</v>
      </c>
      <c r="G44" s="914">
        <v>14</v>
      </c>
      <c r="H44" s="991">
        <v>17</v>
      </c>
      <c r="I44" s="923">
        <v>-0.17647058823529413</v>
      </c>
      <c r="J44" s="914">
        <v>1001</v>
      </c>
      <c r="K44" s="991">
        <v>1187</v>
      </c>
      <c r="L44" s="923">
        <v>-0.15669755686604886</v>
      </c>
      <c r="M44" s="916"/>
      <c r="N44" s="917">
        <v>113</v>
      </c>
      <c r="O44" s="991">
        <v>134</v>
      </c>
      <c r="P44" s="923">
        <v>-0.15671641791044777</v>
      </c>
      <c r="Q44" s="918"/>
    </row>
    <row r="45" spans="2:17" ht="9" customHeight="1">
      <c r="B45" s="870"/>
      <c r="C45" s="871"/>
      <c r="D45" s="872"/>
      <c r="E45" s="993"/>
      <c r="F45" s="1259"/>
      <c r="G45" s="878"/>
      <c r="H45" s="993"/>
      <c r="I45" s="969"/>
      <c r="J45" s="878"/>
      <c r="K45" s="993"/>
      <c r="L45" s="1259"/>
      <c r="M45" s="920"/>
      <c r="N45" s="876"/>
      <c r="O45" s="993"/>
      <c r="P45" s="1259"/>
      <c r="Q45" s="921"/>
    </row>
    <row r="46" spans="2:17" ht="15" customHeight="1">
      <c r="B46" s="898"/>
      <c r="C46" s="899" t="s">
        <v>690</v>
      </c>
      <c r="D46" s="900"/>
      <c r="E46" s="1022"/>
      <c r="F46" s="1260"/>
      <c r="G46" s="900"/>
      <c r="H46" s="1022"/>
      <c r="I46" s="1023"/>
      <c r="J46" s="900"/>
      <c r="K46" s="1022"/>
      <c r="L46" s="1260"/>
      <c r="M46" s="900"/>
      <c r="N46" s="901"/>
      <c r="O46" s="1022"/>
      <c r="P46" s="1260"/>
      <c r="Q46" s="902"/>
    </row>
    <row r="47" spans="2:17" ht="9.75" customHeight="1">
      <c r="B47" s="903"/>
      <c r="C47" s="904" t="s">
        <v>679</v>
      </c>
      <c r="D47" s="872">
        <v>1</v>
      </c>
      <c r="E47" s="1024">
        <v>0</v>
      </c>
      <c r="F47" s="1257" t="s">
        <v>164</v>
      </c>
      <c r="G47" s="872">
        <v>0</v>
      </c>
      <c r="H47" s="1024">
        <v>0</v>
      </c>
      <c r="I47" s="1257" t="s">
        <v>164</v>
      </c>
      <c r="J47" s="872">
        <v>1</v>
      </c>
      <c r="K47" s="1024">
        <v>0</v>
      </c>
      <c r="L47" s="1257" t="s">
        <v>164</v>
      </c>
      <c r="M47" s="906"/>
      <c r="N47" s="876">
        <v>0.1</v>
      </c>
      <c r="O47" s="1024">
        <v>0</v>
      </c>
      <c r="P47" s="1257" t="s">
        <v>164</v>
      </c>
      <c r="Q47" s="907"/>
    </row>
    <row r="48" spans="2:17" ht="9.75" customHeight="1">
      <c r="B48" s="903"/>
      <c r="C48" s="904" t="s">
        <v>680</v>
      </c>
      <c r="D48" s="872">
        <v>5</v>
      </c>
      <c r="E48" s="1024">
        <v>0</v>
      </c>
      <c r="F48" s="1257" t="s">
        <v>164</v>
      </c>
      <c r="G48" s="872">
        <v>0</v>
      </c>
      <c r="H48" s="1024">
        <v>0</v>
      </c>
      <c r="I48" s="1257" t="s">
        <v>164</v>
      </c>
      <c r="J48" s="872">
        <v>5</v>
      </c>
      <c r="K48" s="1024">
        <v>0</v>
      </c>
      <c r="L48" s="1257" t="s">
        <v>164</v>
      </c>
      <c r="M48" s="906"/>
      <c r="N48" s="876">
        <v>0.5</v>
      </c>
      <c r="O48" s="1024">
        <v>0</v>
      </c>
      <c r="P48" s="1257" t="s">
        <v>164</v>
      </c>
      <c r="Q48" s="907"/>
    </row>
    <row r="49" spans="2:17" ht="9.75" customHeight="1">
      <c r="B49" s="903"/>
      <c r="C49" s="904" t="s">
        <v>689</v>
      </c>
      <c r="D49" s="872">
        <v>76</v>
      </c>
      <c r="E49" s="1024">
        <v>0</v>
      </c>
      <c r="F49" s="1257" t="s">
        <v>164</v>
      </c>
      <c r="G49" s="872">
        <v>0</v>
      </c>
      <c r="H49" s="1024">
        <v>0</v>
      </c>
      <c r="I49" s="1257" t="s">
        <v>164</v>
      </c>
      <c r="J49" s="872">
        <v>76</v>
      </c>
      <c r="K49" s="1024">
        <v>0</v>
      </c>
      <c r="L49" s="1257" t="s">
        <v>164</v>
      </c>
      <c r="M49" s="906"/>
      <c r="N49" s="876">
        <v>7.6</v>
      </c>
      <c r="O49" s="1024">
        <v>0</v>
      </c>
      <c r="P49" s="1257" t="s">
        <v>164</v>
      </c>
      <c r="Q49" s="907"/>
    </row>
    <row r="50" spans="2:17" ht="9.75" customHeight="1">
      <c r="B50" s="903"/>
      <c r="C50" s="904" t="s">
        <v>681</v>
      </c>
      <c r="D50" s="872">
        <v>316</v>
      </c>
      <c r="E50" s="1024">
        <v>426</v>
      </c>
      <c r="F50" s="1257">
        <v>-0.25821596244131456</v>
      </c>
      <c r="G50" s="872">
        <v>1</v>
      </c>
      <c r="H50" s="1024">
        <v>1</v>
      </c>
      <c r="I50" s="1261">
        <v>0</v>
      </c>
      <c r="J50" s="872">
        <v>317</v>
      </c>
      <c r="K50" s="1024">
        <v>427</v>
      </c>
      <c r="L50" s="1257">
        <v>-0.2576112412177986</v>
      </c>
      <c r="M50" s="906"/>
      <c r="N50" s="876">
        <v>32.6</v>
      </c>
      <c r="O50" s="1024">
        <v>44</v>
      </c>
      <c r="P50" s="1257">
        <v>-0.25</v>
      </c>
      <c r="Q50" s="907"/>
    </row>
    <row r="51" spans="2:17" ht="9.75" customHeight="1">
      <c r="B51" s="903"/>
      <c r="C51" s="904" t="s">
        <v>682</v>
      </c>
      <c r="D51" s="872">
        <v>263</v>
      </c>
      <c r="E51" s="1024">
        <v>94</v>
      </c>
      <c r="F51" s="1257">
        <v>1.797872340425532</v>
      </c>
      <c r="G51" s="872">
        <v>0</v>
      </c>
      <c r="H51" s="1024">
        <v>0</v>
      </c>
      <c r="I51" s="1257" t="s">
        <v>164</v>
      </c>
      <c r="J51" s="872">
        <v>263</v>
      </c>
      <c r="K51" s="1024">
        <v>94</v>
      </c>
      <c r="L51" s="1257">
        <v>1.797872340425532</v>
      </c>
      <c r="M51" s="906"/>
      <c r="N51" s="876">
        <v>26.3</v>
      </c>
      <c r="O51" s="1024">
        <v>9</v>
      </c>
      <c r="P51" s="1257">
        <v>1.8888888888888888</v>
      </c>
      <c r="Q51" s="907"/>
    </row>
    <row r="52" spans="2:17" ht="18" customHeight="1">
      <c r="B52" s="1262"/>
      <c r="C52" s="1314" t="s">
        <v>615</v>
      </c>
      <c r="D52" s="1315">
        <v>592</v>
      </c>
      <c r="E52" s="1263">
        <v>0</v>
      </c>
      <c r="F52" s="1316" t="s">
        <v>164</v>
      </c>
      <c r="G52" s="1315">
        <v>0</v>
      </c>
      <c r="H52" s="1263">
        <v>0</v>
      </c>
      <c r="I52" s="1316" t="s">
        <v>164</v>
      </c>
      <c r="J52" s="1315">
        <v>592</v>
      </c>
      <c r="K52" s="1263">
        <v>0</v>
      </c>
      <c r="L52" s="1316" t="s">
        <v>164</v>
      </c>
      <c r="M52" s="1317"/>
      <c r="N52" s="1264">
        <v>59.2</v>
      </c>
      <c r="O52" s="1263">
        <v>0</v>
      </c>
      <c r="P52" s="1316" t="s">
        <v>164</v>
      </c>
      <c r="Q52" s="1265"/>
    </row>
    <row r="53" spans="2:17" ht="13.5" customHeight="1">
      <c r="B53" s="903"/>
      <c r="C53" s="904" t="s">
        <v>616</v>
      </c>
      <c r="D53" s="872">
        <v>662</v>
      </c>
      <c r="E53" s="1024">
        <v>1475</v>
      </c>
      <c r="F53" s="1266">
        <v>-0.5511864406779661</v>
      </c>
      <c r="G53" s="872">
        <v>0</v>
      </c>
      <c r="H53" s="1024">
        <v>0</v>
      </c>
      <c r="I53" s="1257" t="s">
        <v>164</v>
      </c>
      <c r="J53" s="872">
        <v>662</v>
      </c>
      <c r="K53" s="1024">
        <v>1475</v>
      </c>
      <c r="L53" s="1266">
        <v>-0.5511864406779661</v>
      </c>
      <c r="M53" s="906"/>
      <c r="N53" s="1264">
        <v>66.2</v>
      </c>
      <c r="O53" s="1263">
        <v>148</v>
      </c>
      <c r="P53" s="1267">
        <v>-0.5540540540540541</v>
      </c>
      <c r="Q53" s="907"/>
    </row>
    <row r="54" spans="2:17" ht="6.75" customHeight="1">
      <c r="B54" s="870"/>
      <c r="C54" s="871" t="s">
        <v>601</v>
      </c>
      <c r="D54" s="882">
        <v>1915</v>
      </c>
      <c r="E54" s="995">
        <v>1995</v>
      </c>
      <c r="F54" s="1258">
        <v>-0.040100250626566414</v>
      </c>
      <c r="G54" s="908">
        <v>1</v>
      </c>
      <c r="H54" s="995">
        <v>1</v>
      </c>
      <c r="I54" s="884">
        <v>0</v>
      </c>
      <c r="J54" s="908">
        <v>1916</v>
      </c>
      <c r="K54" s="995">
        <v>1996</v>
      </c>
      <c r="L54" s="1258">
        <v>-0.04008016032064128</v>
      </c>
      <c r="M54" s="910"/>
      <c r="N54" s="886">
        <v>192.5</v>
      </c>
      <c r="O54" s="995">
        <v>201</v>
      </c>
      <c r="P54" s="1266">
        <v>-0.04477611940298507</v>
      </c>
      <c r="Q54" s="912"/>
    </row>
    <row r="55" spans="2:17" ht="9.75" customHeight="1">
      <c r="B55" s="924"/>
      <c r="C55" s="925"/>
      <c r="D55" s="926"/>
      <c r="E55" s="1025"/>
      <c r="F55" s="1268"/>
      <c r="G55" s="926"/>
      <c r="H55" s="1025"/>
      <c r="I55" s="1026"/>
      <c r="J55" s="926"/>
      <c r="K55" s="1025"/>
      <c r="L55" s="1268"/>
      <c r="M55" s="927"/>
      <c r="N55" s="928"/>
      <c r="O55" s="1025"/>
      <c r="P55" s="1268"/>
      <c r="Q55" s="929"/>
    </row>
    <row r="56" spans="2:17" ht="9.75" customHeight="1">
      <c r="B56" s="856"/>
      <c r="C56" s="857" t="s">
        <v>691</v>
      </c>
      <c r="D56" s="862"/>
      <c r="E56" s="1027"/>
      <c r="F56" s="1269"/>
      <c r="G56" s="862"/>
      <c r="H56" s="1027"/>
      <c r="I56" s="1021"/>
      <c r="J56" s="862"/>
      <c r="K56" s="1027"/>
      <c r="L56" s="1269"/>
      <c r="M56" s="862"/>
      <c r="N56" s="897"/>
      <c r="O56" s="1027"/>
      <c r="P56" s="1269"/>
      <c r="Q56" s="864"/>
    </row>
    <row r="57" spans="2:17" ht="9.75" customHeight="1">
      <c r="B57" s="903"/>
      <c r="C57" s="904" t="s">
        <v>679</v>
      </c>
      <c r="D57" s="872">
        <v>66</v>
      </c>
      <c r="E57" s="1024">
        <v>47</v>
      </c>
      <c r="F57" s="1257">
        <v>0.40425531914893614</v>
      </c>
      <c r="G57" s="872">
        <v>13</v>
      </c>
      <c r="H57" s="1024">
        <v>14</v>
      </c>
      <c r="I57" s="966">
        <v>-0.07142857142857142</v>
      </c>
      <c r="J57" s="872">
        <v>79</v>
      </c>
      <c r="K57" s="1024">
        <v>61</v>
      </c>
      <c r="L57" s="1257">
        <v>0.29508196721311475</v>
      </c>
      <c r="M57" s="906"/>
      <c r="N57" s="876">
        <v>20</v>
      </c>
      <c r="O57" s="1024">
        <v>19</v>
      </c>
      <c r="P57" s="1257">
        <v>0.05263157894736842</v>
      </c>
      <c r="Q57" s="907"/>
    </row>
    <row r="58" spans="2:17" ht="9.75" customHeight="1">
      <c r="B58" s="903"/>
      <c r="C58" s="904" t="s">
        <v>686</v>
      </c>
      <c r="D58" s="872">
        <v>200</v>
      </c>
      <c r="E58" s="1024">
        <v>137</v>
      </c>
      <c r="F58" s="1257">
        <v>0.45985401459854014</v>
      </c>
      <c r="G58" s="872">
        <v>76</v>
      </c>
      <c r="H58" s="1024">
        <v>71</v>
      </c>
      <c r="I58" s="966">
        <v>0.07042253521126761</v>
      </c>
      <c r="J58" s="872">
        <v>276</v>
      </c>
      <c r="K58" s="1024">
        <v>208</v>
      </c>
      <c r="L58" s="1257">
        <v>0.3269230769230769</v>
      </c>
      <c r="M58" s="906"/>
      <c r="N58" s="876">
        <v>96</v>
      </c>
      <c r="O58" s="1024">
        <v>85</v>
      </c>
      <c r="P58" s="1257">
        <v>0.12941176470588237</v>
      </c>
      <c r="Q58" s="907"/>
    </row>
    <row r="59" spans="2:17" ht="9.75" customHeight="1">
      <c r="B59" s="903"/>
      <c r="C59" s="904" t="s">
        <v>680</v>
      </c>
      <c r="D59" s="872">
        <v>108</v>
      </c>
      <c r="E59" s="1024">
        <v>81</v>
      </c>
      <c r="F59" s="1257">
        <v>0.3333333333333333</v>
      </c>
      <c r="G59" s="872">
        <v>1</v>
      </c>
      <c r="H59" s="1024">
        <v>0</v>
      </c>
      <c r="I59" s="1257" t="s">
        <v>164</v>
      </c>
      <c r="J59" s="872">
        <v>109</v>
      </c>
      <c r="K59" s="1024">
        <v>81</v>
      </c>
      <c r="L59" s="1257">
        <v>0.345679012345679</v>
      </c>
      <c r="M59" s="906"/>
      <c r="N59" s="876">
        <v>12</v>
      </c>
      <c r="O59" s="1024">
        <v>8</v>
      </c>
      <c r="P59" s="1257">
        <v>0.5</v>
      </c>
      <c r="Q59" s="907"/>
    </row>
    <row r="60" spans="2:17" ht="9.75" customHeight="1">
      <c r="B60" s="903"/>
      <c r="C60" s="904" t="s">
        <v>689</v>
      </c>
      <c r="D60" s="872">
        <v>516</v>
      </c>
      <c r="E60" s="1024">
        <v>473</v>
      </c>
      <c r="F60" s="1257">
        <v>0.09090909090909091</v>
      </c>
      <c r="G60" s="872">
        <v>0</v>
      </c>
      <c r="H60" s="1024">
        <v>0</v>
      </c>
      <c r="I60" s="1257" t="s">
        <v>164</v>
      </c>
      <c r="J60" s="872">
        <v>516</v>
      </c>
      <c r="K60" s="1024">
        <v>473</v>
      </c>
      <c r="L60" s="1257">
        <v>0.09090909090909091</v>
      </c>
      <c r="M60" s="906"/>
      <c r="N60" s="876">
        <v>52</v>
      </c>
      <c r="O60" s="1024">
        <v>47</v>
      </c>
      <c r="P60" s="1257">
        <v>0.10638297872340426</v>
      </c>
      <c r="Q60" s="907"/>
    </row>
    <row r="61" spans="2:17" ht="9.75" customHeight="1">
      <c r="B61" s="903"/>
      <c r="C61" s="904" t="s">
        <v>681</v>
      </c>
      <c r="D61" s="872">
        <v>343</v>
      </c>
      <c r="E61" s="1024">
        <v>429</v>
      </c>
      <c r="F61" s="1257">
        <v>-0.20046620046620048</v>
      </c>
      <c r="G61" s="872">
        <v>5</v>
      </c>
      <c r="H61" s="1024">
        <v>5</v>
      </c>
      <c r="I61" s="966">
        <v>0</v>
      </c>
      <c r="J61" s="872">
        <v>348</v>
      </c>
      <c r="K61" s="1024">
        <v>434</v>
      </c>
      <c r="L61" s="1257">
        <v>-0.19815668202764977</v>
      </c>
      <c r="M61" s="906"/>
      <c r="N61" s="876">
        <v>39</v>
      </c>
      <c r="O61" s="1024">
        <v>48</v>
      </c>
      <c r="P61" s="1257">
        <v>-0.1875</v>
      </c>
      <c r="Q61" s="907"/>
    </row>
    <row r="62" spans="2:17" ht="9.75" customHeight="1">
      <c r="B62" s="903"/>
      <c r="C62" s="904" t="s">
        <v>682</v>
      </c>
      <c r="D62" s="872">
        <v>1135</v>
      </c>
      <c r="E62" s="1024">
        <v>1114</v>
      </c>
      <c r="F62" s="1257">
        <v>0.018850987432675045</v>
      </c>
      <c r="G62" s="872">
        <v>0</v>
      </c>
      <c r="H62" s="1024">
        <v>0</v>
      </c>
      <c r="I62" s="1257" t="s">
        <v>164</v>
      </c>
      <c r="J62" s="872">
        <v>1135</v>
      </c>
      <c r="K62" s="1024">
        <v>1114</v>
      </c>
      <c r="L62" s="1257">
        <v>0.018850987432675045</v>
      </c>
      <c r="M62" s="906"/>
      <c r="N62" s="876">
        <v>114</v>
      </c>
      <c r="O62" s="1024">
        <v>111</v>
      </c>
      <c r="P62" s="1257">
        <v>0.02702702702702703</v>
      </c>
      <c r="Q62" s="907"/>
    </row>
    <row r="63" spans="2:17" ht="9" customHeight="1">
      <c r="B63" s="903"/>
      <c r="C63" s="904" t="s">
        <v>687</v>
      </c>
      <c r="D63" s="872">
        <v>1278</v>
      </c>
      <c r="E63" s="1024">
        <v>1796</v>
      </c>
      <c r="F63" s="1257">
        <v>-0.2884187082405345</v>
      </c>
      <c r="G63" s="872">
        <v>0</v>
      </c>
      <c r="H63" s="1024">
        <v>0</v>
      </c>
      <c r="I63" s="1257" t="s">
        <v>164</v>
      </c>
      <c r="J63" s="872">
        <v>1278</v>
      </c>
      <c r="K63" s="1024">
        <v>1796</v>
      </c>
      <c r="L63" s="1266">
        <v>-0.2884187082405345</v>
      </c>
      <c r="M63" s="906"/>
      <c r="N63" s="876">
        <v>128</v>
      </c>
      <c r="O63" s="1024">
        <v>180</v>
      </c>
      <c r="P63" s="1257">
        <v>-0.28888888888888886</v>
      </c>
      <c r="Q63" s="907"/>
    </row>
    <row r="64" spans="2:17" ht="9.75" customHeight="1">
      <c r="B64" s="870"/>
      <c r="C64" s="871" t="s">
        <v>683</v>
      </c>
      <c r="D64" s="908">
        <v>3647</v>
      </c>
      <c r="E64" s="995">
        <v>4077</v>
      </c>
      <c r="F64" s="1258">
        <v>-0.10546970811871474</v>
      </c>
      <c r="G64" s="908">
        <v>95</v>
      </c>
      <c r="H64" s="995">
        <v>90</v>
      </c>
      <c r="I64" s="884">
        <v>0.05555555555555555</v>
      </c>
      <c r="J64" s="908">
        <v>3742</v>
      </c>
      <c r="K64" s="995">
        <v>4167</v>
      </c>
      <c r="L64" s="1258">
        <v>-0.10199184065274779</v>
      </c>
      <c r="M64" s="910"/>
      <c r="N64" s="911">
        <v>460</v>
      </c>
      <c r="O64" s="995">
        <v>498</v>
      </c>
      <c r="P64" s="1258">
        <v>-0.07630522088353414</v>
      </c>
      <c r="Q64" s="912"/>
    </row>
    <row r="65" spans="2:17" ht="11.25" customHeight="1">
      <c r="B65" s="903"/>
      <c r="C65" s="904" t="s">
        <v>684</v>
      </c>
      <c r="D65" s="872">
        <v>161</v>
      </c>
      <c r="E65" s="1024">
        <v>234</v>
      </c>
      <c r="F65" s="1257">
        <v>-0.31196581196581197</v>
      </c>
      <c r="G65" s="872">
        <v>0</v>
      </c>
      <c r="H65" s="1024">
        <v>0</v>
      </c>
      <c r="I65" s="1257" t="s">
        <v>164</v>
      </c>
      <c r="J65" s="872">
        <v>161</v>
      </c>
      <c r="K65" s="1024">
        <v>234</v>
      </c>
      <c r="L65" s="1259">
        <v>-0.31196581196581197</v>
      </c>
      <c r="M65" s="906"/>
      <c r="N65" s="876">
        <v>16</v>
      </c>
      <c r="O65" s="1024">
        <v>23</v>
      </c>
      <c r="P65" s="1259">
        <v>-0.30434782608695654</v>
      </c>
      <c r="Q65" s="907"/>
    </row>
    <row r="66" spans="2:17" ht="6.75" customHeight="1">
      <c r="B66" s="870"/>
      <c r="C66" s="871" t="s">
        <v>692</v>
      </c>
      <c r="D66" s="913">
        <v>3808</v>
      </c>
      <c r="E66" s="991">
        <v>4311</v>
      </c>
      <c r="F66" s="923">
        <v>-0.11667826490373463</v>
      </c>
      <c r="G66" s="914">
        <v>95</v>
      </c>
      <c r="H66" s="991">
        <v>90</v>
      </c>
      <c r="I66" s="922">
        <v>0.05555555555555555</v>
      </c>
      <c r="J66" s="914">
        <v>3903</v>
      </c>
      <c r="K66" s="991">
        <v>4401</v>
      </c>
      <c r="L66" s="923">
        <v>-0.11315610088616224</v>
      </c>
      <c r="M66" s="916"/>
      <c r="N66" s="930">
        <v>476</v>
      </c>
      <c r="O66" s="991">
        <v>521</v>
      </c>
      <c r="P66" s="923">
        <v>-0.08637236084452975</v>
      </c>
      <c r="Q66" s="918"/>
    </row>
    <row r="67" spans="2:17" ht="9.75" customHeight="1">
      <c r="B67" s="870"/>
      <c r="C67" s="871"/>
      <c r="D67" s="931"/>
      <c r="E67" s="1028"/>
      <c r="F67" s="1270"/>
      <c r="G67" s="932"/>
      <c r="H67" s="1028"/>
      <c r="I67" s="1029"/>
      <c r="J67" s="932"/>
      <c r="K67" s="1028"/>
      <c r="L67" s="1270"/>
      <c r="M67" s="932"/>
      <c r="N67" s="933"/>
      <c r="O67" s="1028"/>
      <c r="P67" s="1270"/>
      <c r="Q67" s="934"/>
    </row>
    <row r="68" spans="2:17" ht="9" customHeight="1">
      <c r="B68" s="856"/>
      <c r="C68" s="857" t="s">
        <v>866</v>
      </c>
      <c r="D68" s="862"/>
      <c r="E68" s="1027"/>
      <c r="F68" s="1269"/>
      <c r="G68" s="862"/>
      <c r="H68" s="1027"/>
      <c r="I68" s="1021"/>
      <c r="J68" s="862"/>
      <c r="K68" s="1027"/>
      <c r="L68" s="1269"/>
      <c r="M68" s="862"/>
      <c r="N68" s="897"/>
      <c r="O68" s="1027"/>
      <c r="P68" s="1269"/>
      <c r="Q68" s="864"/>
    </row>
    <row r="69" spans="2:17" ht="9" customHeight="1">
      <c r="B69" s="903"/>
      <c r="C69" s="904" t="s">
        <v>694</v>
      </c>
      <c r="D69" s="872">
        <v>82</v>
      </c>
      <c r="E69" s="1024">
        <v>120</v>
      </c>
      <c r="F69" s="1257">
        <v>-0.31666666666666665</v>
      </c>
      <c r="G69" s="872">
        <v>0</v>
      </c>
      <c r="H69" s="1024">
        <v>0</v>
      </c>
      <c r="I69" s="1257" t="s">
        <v>164</v>
      </c>
      <c r="J69" s="872">
        <v>82</v>
      </c>
      <c r="K69" s="1024">
        <v>120</v>
      </c>
      <c r="L69" s="1257">
        <v>-0.31666666666666665</v>
      </c>
      <c r="M69" s="906"/>
      <c r="N69" s="876">
        <v>8</v>
      </c>
      <c r="O69" s="1024">
        <v>12</v>
      </c>
      <c r="P69" s="1257">
        <v>-0.3333333333333333</v>
      </c>
      <c r="Q69" s="907"/>
    </row>
    <row r="70" spans="2:17" ht="8.25" customHeight="1">
      <c r="B70" s="935"/>
      <c r="C70" s="936" t="s">
        <v>695</v>
      </c>
      <c r="D70" s="914">
        <v>82</v>
      </c>
      <c r="E70" s="991">
        <v>120</v>
      </c>
      <c r="F70" s="923">
        <v>-0.31666666666666665</v>
      </c>
      <c r="G70" s="914">
        <v>0</v>
      </c>
      <c r="H70" s="991">
        <v>0</v>
      </c>
      <c r="I70" s="1318" t="s">
        <v>164</v>
      </c>
      <c r="J70" s="914">
        <v>82</v>
      </c>
      <c r="K70" s="991">
        <v>120</v>
      </c>
      <c r="L70" s="923">
        <v>-0.31666666666666665</v>
      </c>
      <c r="M70" s="937"/>
      <c r="N70" s="930">
        <v>8</v>
      </c>
      <c r="O70" s="991">
        <v>12</v>
      </c>
      <c r="P70" s="923">
        <v>-0.3333333333333333</v>
      </c>
      <c r="Q70" s="938"/>
    </row>
    <row r="71" spans="2:17" ht="6" customHeight="1">
      <c r="B71" s="870"/>
      <c r="C71" s="871"/>
      <c r="D71" s="931"/>
      <c r="E71" s="1030"/>
      <c r="F71" s="1259"/>
      <c r="G71" s="931"/>
      <c r="H71" s="1030"/>
      <c r="I71" s="880"/>
      <c r="J71" s="931"/>
      <c r="K71" s="1030"/>
      <c r="L71" s="1259"/>
      <c r="M71" s="875"/>
      <c r="N71" s="939"/>
      <c r="O71" s="1030"/>
      <c r="P71" s="1259"/>
      <c r="Q71" s="877"/>
    </row>
    <row r="72" spans="2:17" ht="15" customHeight="1">
      <c r="B72" s="856"/>
      <c r="C72" s="857"/>
      <c r="D72" s="862"/>
      <c r="E72" s="1027"/>
      <c r="F72" s="1269"/>
      <c r="G72" s="862"/>
      <c r="H72" s="1027"/>
      <c r="I72" s="1021"/>
      <c r="J72" s="862"/>
      <c r="K72" s="1027"/>
      <c r="L72" s="1269"/>
      <c r="M72" s="862"/>
      <c r="N72" s="897"/>
      <c r="O72" s="1027"/>
      <c r="P72" s="1269"/>
      <c r="Q72" s="864"/>
    </row>
    <row r="73" spans="2:17" ht="8.25" customHeight="1">
      <c r="B73" s="935"/>
      <c r="C73" s="936" t="s">
        <v>696</v>
      </c>
      <c r="D73" s="914">
        <v>3890</v>
      </c>
      <c r="E73" s="991">
        <v>4431</v>
      </c>
      <c r="F73" s="923">
        <v>-0.12209433536447754</v>
      </c>
      <c r="G73" s="914">
        <v>95</v>
      </c>
      <c r="H73" s="991">
        <v>90</v>
      </c>
      <c r="I73" s="922">
        <v>0.05555555555555555</v>
      </c>
      <c r="J73" s="914">
        <v>3985</v>
      </c>
      <c r="K73" s="991">
        <v>4521</v>
      </c>
      <c r="L73" s="923">
        <v>-0.11855784118557841</v>
      </c>
      <c r="M73" s="937"/>
      <c r="N73" s="930">
        <v>484</v>
      </c>
      <c r="O73" s="991">
        <v>533</v>
      </c>
      <c r="P73" s="923">
        <v>-0.09193245778611632</v>
      </c>
      <c r="Q73" s="938"/>
    </row>
    <row r="74" spans="2:17" ht="15" customHeight="1">
      <c r="B74" s="903"/>
      <c r="C74" s="936"/>
      <c r="D74" s="925"/>
      <c r="E74" s="1271"/>
      <c r="F74" s="1272"/>
      <c r="G74" s="925"/>
      <c r="H74" s="1271"/>
      <c r="I74" s="973"/>
      <c r="J74" s="925"/>
      <c r="K74" s="1271"/>
      <c r="L74" s="1272"/>
      <c r="M74" s="906"/>
      <c r="N74" s="924"/>
      <c r="O74" s="1271"/>
      <c r="P74" s="1272"/>
      <c r="Q74" s="907"/>
    </row>
    <row r="75" spans="2:17" ht="9" customHeight="1">
      <c r="B75" s="870"/>
      <c r="C75" s="871" t="s">
        <v>867</v>
      </c>
      <c r="D75" s="871"/>
      <c r="E75" s="1033"/>
      <c r="F75" s="1273"/>
      <c r="G75" s="871"/>
      <c r="H75" s="1033"/>
      <c r="I75" s="971"/>
      <c r="J75" s="871"/>
      <c r="K75" s="1033"/>
      <c r="L75" s="1273"/>
      <c r="M75" s="871"/>
      <c r="N75" s="870"/>
      <c r="O75" s="1033"/>
      <c r="P75" s="1273"/>
      <c r="Q75" s="940"/>
    </row>
    <row r="76" spans="2:17" ht="9" customHeight="1">
      <c r="B76" s="903"/>
      <c r="C76" s="904" t="s">
        <v>697</v>
      </c>
      <c r="D76" s="872">
        <v>313</v>
      </c>
      <c r="E76" s="1024">
        <v>429</v>
      </c>
      <c r="F76" s="1257">
        <v>-0.2703962703962704</v>
      </c>
      <c r="G76" s="872">
        <v>0</v>
      </c>
      <c r="H76" s="1024">
        <v>0</v>
      </c>
      <c r="I76" s="1257" t="s">
        <v>164</v>
      </c>
      <c r="J76" s="872">
        <v>313</v>
      </c>
      <c r="K76" s="1024">
        <v>429</v>
      </c>
      <c r="L76" s="1257">
        <v>-0.2703962703962704</v>
      </c>
      <c r="M76" s="906"/>
      <c r="N76" s="876">
        <v>31</v>
      </c>
      <c r="O76" s="1024">
        <v>43</v>
      </c>
      <c r="P76" s="1257">
        <v>-0.27906976744186046</v>
      </c>
      <c r="Q76" s="907"/>
    </row>
    <row r="77" spans="2:17" ht="9" customHeight="1">
      <c r="B77" s="903"/>
      <c r="C77" s="904" t="s">
        <v>698</v>
      </c>
      <c r="D77" s="872">
        <v>293</v>
      </c>
      <c r="E77" s="1024">
        <v>310</v>
      </c>
      <c r="F77" s="1257">
        <v>-0.054838709677419356</v>
      </c>
      <c r="G77" s="872">
        <v>0</v>
      </c>
      <c r="H77" s="1024">
        <v>0</v>
      </c>
      <c r="I77" s="1257" t="s">
        <v>164</v>
      </c>
      <c r="J77" s="872">
        <v>293</v>
      </c>
      <c r="K77" s="1024">
        <v>310</v>
      </c>
      <c r="L77" s="1257">
        <v>-0.054838709677419356</v>
      </c>
      <c r="M77" s="906"/>
      <c r="N77" s="876">
        <v>29</v>
      </c>
      <c r="O77" s="1024">
        <v>31</v>
      </c>
      <c r="P77" s="1257">
        <v>-0.06451612903225806</v>
      </c>
      <c r="Q77" s="907"/>
    </row>
    <row r="78" spans="2:17" ht="9" customHeight="1">
      <c r="B78" s="903"/>
      <c r="C78" s="904" t="s">
        <v>699</v>
      </c>
      <c r="D78" s="872">
        <v>1888</v>
      </c>
      <c r="E78" s="1024">
        <v>1239</v>
      </c>
      <c r="F78" s="1257">
        <v>0.5238095238095238</v>
      </c>
      <c r="G78" s="872">
        <v>0</v>
      </c>
      <c r="H78" s="1024">
        <v>0</v>
      </c>
      <c r="I78" s="1257" t="s">
        <v>164</v>
      </c>
      <c r="J78" s="872">
        <v>1888</v>
      </c>
      <c r="K78" s="1024">
        <v>1239</v>
      </c>
      <c r="L78" s="1257">
        <v>0.5238095238095238</v>
      </c>
      <c r="M78" s="906"/>
      <c r="N78" s="876">
        <v>189</v>
      </c>
      <c r="O78" s="1024">
        <v>124</v>
      </c>
      <c r="P78" s="1257">
        <v>0.5241935483870968</v>
      </c>
      <c r="Q78" s="907"/>
    </row>
    <row r="79" spans="2:17" ht="9" customHeight="1">
      <c r="B79" s="903"/>
      <c r="C79" s="904" t="s">
        <v>100</v>
      </c>
      <c r="D79" s="872">
        <v>4</v>
      </c>
      <c r="E79" s="1024">
        <v>7</v>
      </c>
      <c r="F79" s="1257">
        <v>-0.42857142857142855</v>
      </c>
      <c r="G79" s="872">
        <v>8</v>
      </c>
      <c r="H79" s="1024">
        <v>6</v>
      </c>
      <c r="I79" s="966">
        <v>0.3333333333333333</v>
      </c>
      <c r="J79" s="872">
        <v>12</v>
      </c>
      <c r="K79" s="1024">
        <v>13</v>
      </c>
      <c r="L79" s="1257">
        <v>-0.07692307692307693</v>
      </c>
      <c r="M79" s="906"/>
      <c r="N79" s="876">
        <v>8</v>
      </c>
      <c r="O79" s="1024">
        <v>7</v>
      </c>
      <c r="P79" s="1257">
        <v>0.14285714285714285</v>
      </c>
      <c r="Q79" s="907"/>
    </row>
    <row r="80" spans="2:17" ht="9" customHeight="1">
      <c r="B80" s="870"/>
      <c r="C80" s="871" t="s">
        <v>700</v>
      </c>
      <c r="D80" s="908">
        <v>2498</v>
      </c>
      <c r="E80" s="995">
        <v>1985</v>
      </c>
      <c r="F80" s="1258">
        <v>0.2584382871536524</v>
      </c>
      <c r="G80" s="908">
        <v>8</v>
      </c>
      <c r="H80" s="995">
        <v>6</v>
      </c>
      <c r="I80" s="884">
        <v>0.3333333333333333</v>
      </c>
      <c r="J80" s="908">
        <v>2506</v>
      </c>
      <c r="K80" s="995">
        <v>1991</v>
      </c>
      <c r="L80" s="1258">
        <v>0.2586639879457559</v>
      </c>
      <c r="M80" s="910"/>
      <c r="N80" s="911">
        <v>258</v>
      </c>
      <c r="O80" s="995">
        <v>205</v>
      </c>
      <c r="P80" s="1258">
        <v>0.25853658536585367</v>
      </c>
      <c r="Q80" s="912"/>
    </row>
    <row r="81" spans="2:17" ht="9" customHeight="1">
      <c r="B81" s="903"/>
      <c r="C81" s="904" t="s">
        <v>701</v>
      </c>
      <c r="D81" s="872">
        <v>310</v>
      </c>
      <c r="E81" s="1024">
        <v>195</v>
      </c>
      <c r="F81" s="1257">
        <v>0.5897435897435898</v>
      </c>
      <c r="G81" s="872">
        <v>0</v>
      </c>
      <c r="H81" s="1024">
        <v>0</v>
      </c>
      <c r="I81" s="1257" t="s">
        <v>164</v>
      </c>
      <c r="J81" s="872">
        <v>310</v>
      </c>
      <c r="K81" s="1024">
        <v>195</v>
      </c>
      <c r="L81" s="1257">
        <v>0.5897435897435898</v>
      </c>
      <c r="M81" s="906"/>
      <c r="N81" s="876">
        <v>31</v>
      </c>
      <c r="O81" s="1024">
        <v>20</v>
      </c>
      <c r="P81" s="1257">
        <v>0.55</v>
      </c>
      <c r="Q81" s="907"/>
    </row>
    <row r="82" spans="2:17" ht="9" customHeight="1">
      <c r="B82" s="903"/>
      <c r="C82" s="904" t="s">
        <v>702</v>
      </c>
      <c r="D82" s="872">
        <v>338</v>
      </c>
      <c r="E82" s="1024">
        <v>644</v>
      </c>
      <c r="F82" s="1257">
        <v>-0.4751552795031056</v>
      </c>
      <c r="G82" s="872">
        <v>0</v>
      </c>
      <c r="H82" s="1024">
        <v>0</v>
      </c>
      <c r="I82" s="1257" t="s">
        <v>164</v>
      </c>
      <c r="J82" s="872">
        <v>338</v>
      </c>
      <c r="K82" s="1024">
        <v>644</v>
      </c>
      <c r="L82" s="1257">
        <v>-0.4751552795031056</v>
      </c>
      <c r="M82" s="906"/>
      <c r="N82" s="876">
        <v>34</v>
      </c>
      <c r="O82" s="1024">
        <v>64</v>
      </c>
      <c r="P82" s="1257">
        <v>-0.46875</v>
      </c>
      <c r="Q82" s="907"/>
    </row>
    <row r="83" spans="2:17" ht="9" customHeight="1">
      <c r="B83" s="870"/>
      <c r="C83" s="871" t="s">
        <v>703</v>
      </c>
      <c r="D83" s="914">
        <v>3146</v>
      </c>
      <c r="E83" s="991">
        <v>2824</v>
      </c>
      <c r="F83" s="923">
        <v>0.11402266288951841</v>
      </c>
      <c r="G83" s="914">
        <v>8</v>
      </c>
      <c r="H83" s="991">
        <v>6</v>
      </c>
      <c r="I83" s="922">
        <v>0.3333333333333333</v>
      </c>
      <c r="J83" s="914">
        <v>3154</v>
      </c>
      <c r="K83" s="991">
        <v>2830</v>
      </c>
      <c r="L83" s="923">
        <v>0.11448763250883393</v>
      </c>
      <c r="M83" s="937"/>
      <c r="N83" s="930">
        <v>323</v>
      </c>
      <c r="O83" s="991">
        <v>288</v>
      </c>
      <c r="P83" s="923">
        <v>0.12152777777777778</v>
      </c>
      <c r="Q83" s="938"/>
    </row>
    <row r="84" spans="2:17" ht="15" customHeight="1">
      <c r="B84" s="870"/>
      <c r="C84" s="871"/>
      <c r="D84" s="931"/>
      <c r="E84" s="1030"/>
      <c r="F84" s="1259"/>
      <c r="G84" s="931"/>
      <c r="H84" s="1030"/>
      <c r="I84" s="880"/>
      <c r="J84" s="931"/>
      <c r="K84" s="1030"/>
      <c r="L84" s="1259"/>
      <c r="M84" s="875"/>
      <c r="N84" s="939"/>
      <c r="O84" s="1030"/>
      <c r="P84" s="1259"/>
      <c r="Q84" s="877"/>
    </row>
    <row r="85" spans="2:17" ht="9" customHeight="1">
      <c r="B85" s="870"/>
      <c r="C85" s="871" t="s">
        <v>868</v>
      </c>
      <c r="D85" s="871"/>
      <c r="E85" s="1033"/>
      <c r="F85" s="1273"/>
      <c r="G85" s="871"/>
      <c r="H85" s="1033"/>
      <c r="I85" s="971"/>
      <c r="J85" s="871"/>
      <c r="K85" s="1033"/>
      <c r="L85" s="1273"/>
      <c r="M85" s="871"/>
      <c r="N85" s="870"/>
      <c r="O85" s="1033"/>
      <c r="P85" s="1273"/>
      <c r="Q85" s="940"/>
    </row>
    <row r="86" spans="2:17" ht="9" customHeight="1">
      <c r="B86" s="903"/>
      <c r="C86" s="904" t="s">
        <v>514</v>
      </c>
      <c r="D86" s="872">
        <v>17</v>
      </c>
      <c r="E86" s="1024">
        <v>6</v>
      </c>
      <c r="F86" s="1257">
        <v>1.8333333333333333</v>
      </c>
      <c r="G86" s="872">
        <v>13</v>
      </c>
      <c r="H86" s="1024">
        <v>10</v>
      </c>
      <c r="I86" s="966">
        <v>0.3</v>
      </c>
      <c r="J86" s="872">
        <v>30</v>
      </c>
      <c r="K86" s="1024">
        <v>16</v>
      </c>
      <c r="L86" s="1257">
        <v>0.875</v>
      </c>
      <c r="M86" s="906"/>
      <c r="N86" s="876">
        <v>15</v>
      </c>
      <c r="O86" s="1024">
        <v>11</v>
      </c>
      <c r="P86" s="1257">
        <v>0.36363636363636365</v>
      </c>
      <c r="Q86" s="907"/>
    </row>
    <row r="87" spans="2:17" ht="9" customHeight="1">
      <c r="B87" s="903"/>
      <c r="C87" s="904" t="s">
        <v>512</v>
      </c>
      <c r="D87" s="872">
        <v>139</v>
      </c>
      <c r="E87" s="1024">
        <v>154</v>
      </c>
      <c r="F87" s="1257">
        <v>-0.09740259740259741</v>
      </c>
      <c r="G87" s="872">
        <v>42</v>
      </c>
      <c r="H87" s="1024">
        <v>36</v>
      </c>
      <c r="I87" s="966">
        <v>0.16666666666666666</v>
      </c>
      <c r="J87" s="872">
        <v>181</v>
      </c>
      <c r="K87" s="1024">
        <v>190</v>
      </c>
      <c r="L87" s="1257">
        <v>-0.04736842105263158</v>
      </c>
      <c r="M87" s="906"/>
      <c r="N87" s="876">
        <v>56</v>
      </c>
      <c r="O87" s="1024">
        <v>51</v>
      </c>
      <c r="P87" s="1257">
        <v>0.09803921568627451</v>
      </c>
      <c r="Q87" s="907"/>
    </row>
    <row r="88" spans="2:17" ht="9" customHeight="1">
      <c r="B88" s="903"/>
      <c r="C88" s="904" t="s">
        <v>869</v>
      </c>
      <c r="D88" s="872">
        <v>11</v>
      </c>
      <c r="E88" s="1024">
        <v>2</v>
      </c>
      <c r="F88" s="1257">
        <v>4.5</v>
      </c>
      <c r="G88" s="872">
        <v>55</v>
      </c>
      <c r="H88" s="1024">
        <v>28</v>
      </c>
      <c r="I88" s="966">
        <v>0.9642857142857143</v>
      </c>
      <c r="J88" s="872">
        <v>66</v>
      </c>
      <c r="K88" s="1024">
        <v>30</v>
      </c>
      <c r="L88" s="1257">
        <v>1.2</v>
      </c>
      <c r="M88" s="906"/>
      <c r="N88" s="876">
        <v>56</v>
      </c>
      <c r="O88" s="1024">
        <v>28</v>
      </c>
      <c r="P88" s="1257">
        <v>1</v>
      </c>
      <c r="Q88" s="907"/>
    </row>
    <row r="89" spans="2:17" ht="9" customHeight="1">
      <c r="B89" s="903"/>
      <c r="C89" s="904" t="s">
        <v>517</v>
      </c>
      <c r="D89" s="872">
        <v>11</v>
      </c>
      <c r="E89" s="1024">
        <v>29</v>
      </c>
      <c r="F89" s="1257">
        <v>-0.6206896551724138</v>
      </c>
      <c r="G89" s="872">
        <v>31</v>
      </c>
      <c r="H89" s="1024">
        <v>19</v>
      </c>
      <c r="I89" s="966">
        <v>0.631578947368421</v>
      </c>
      <c r="J89" s="872">
        <v>42</v>
      </c>
      <c r="K89" s="1024">
        <v>48</v>
      </c>
      <c r="L89" s="1257">
        <v>-0.125</v>
      </c>
      <c r="M89" s="906"/>
      <c r="N89" s="876">
        <v>32</v>
      </c>
      <c r="O89" s="1024">
        <v>22</v>
      </c>
      <c r="P89" s="1257">
        <v>0.45454545454545453</v>
      </c>
      <c r="Q89" s="907"/>
    </row>
    <row r="90" spans="2:17" ht="9" customHeight="1">
      <c r="B90" s="903"/>
      <c r="C90" s="904" t="s">
        <v>518</v>
      </c>
      <c r="D90" s="872">
        <v>23</v>
      </c>
      <c r="E90" s="1024">
        <v>11</v>
      </c>
      <c r="F90" s="1257">
        <v>1.0909090909090908</v>
      </c>
      <c r="G90" s="872">
        <v>1</v>
      </c>
      <c r="H90" s="1024">
        <v>2</v>
      </c>
      <c r="I90" s="966">
        <v>-0.5</v>
      </c>
      <c r="J90" s="872">
        <v>24</v>
      </c>
      <c r="K90" s="1024">
        <v>13</v>
      </c>
      <c r="L90" s="1257">
        <v>0.8461538461538461</v>
      </c>
      <c r="M90" s="906"/>
      <c r="N90" s="876">
        <v>3</v>
      </c>
      <c r="O90" s="1024">
        <v>3</v>
      </c>
      <c r="P90" s="1257">
        <v>0</v>
      </c>
      <c r="Q90" s="907"/>
    </row>
    <row r="91" spans="2:17" ht="9" customHeight="1">
      <c r="B91" s="903"/>
      <c r="C91" s="904" t="s">
        <v>519</v>
      </c>
      <c r="D91" s="872">
        <v>58</v>
      </c>
      <c r="E91" s="1024">
        <v>11</v>
      </c>
      <c r="F91" s="1257">
        <v>4.2727272727272725</v>
      </c>
      <c r="G91" s="872">
        <v>103</v>
      </c>
      <c r="H91" s="1024">
        <v>65</v>
      </c>
      <c r="I91" s="1274">
        <v>0.5846153846153846</v>
      </c>
      <c r="J91" s="872">
        <v>161</v>
      </c>
      <c r="K91" s="1024">
        <v>76</v>
      </c>
      <c r="L91" s="1257">
        <v>1.118421052631579</v>
      </c>
      <c r="M91" s="906"/>
      <c r="N91" s="876">
        <v>109</v>
      </c>
      <c r="O91" s="1024">
        <v>66</v>
      </c>
      <c r="P91" s="1257">
        <v>0.6515151515151515</v>
      </c>
      <c r="Q91" s="907"/>
    </row>
    <row r="92" spans="2:17" ht="9" customHeight="1">
      <c r="B92" s="903"/>
      <c r="C92" s="904" t="s">
        <v>520</v>
      </c>
      <c r="D92" s="872">
        <v>2</v>
      </c>
      <c r="E92" s="1024">
        <v>6</v>
      </c>
      <c r="F92" s="1257">
        <v>-0.6666666666666666</v>
      </c>
      <c r="G92" s="872">
        <v>31</v>
      </c>
      <c r="H92" s="1024">
        <v>31</v>
      </c>
      <c r="I92" s="966">
        <v>0</v>
      </c>
      <c r="J92" s="872">
        <v>33</v>
      </c>
      <c r="K92" s="1024">
        <v>37</v>
      </c>
      <c r="L92" s="1257">
        <v>-0.10810810810810811</v>
      </c>
      <c r="M92" s="906"/>
      <c r="N92" s="876">
        <v>31</v>
      </c>
      <c r="O92" s="1024">
        <v>32</v>
      </c>
      <c r="P92" s="1257">
        <v>-0.03125</v>
      </c>
      <c r="Q92" s="907"/>
    </row>
    <row r="93" spans="2:17" ht="9" customHeight="1">
      <c r="B93" s="903"/>
      <c r="C93" s="904" t="s">
        <v>522</v>
      </c>
      <c r="D93" s="872">
        <v>205</v>
      </c>
      <c r="E93" s="1024">
        <v>125</v>
      </c>
      <c r="F93" s="1257">
        <v>0.64</v>
      </c>
      <c r="G93" s="872">
        <v>29</v>
      </c>
      <c r="H93" s="1024">
        <v>25</v>
      </c>
      <c r="I93" s="966">
        <v>0.16</v>
      </c>
      <c r="J93" s="872">
        <v>234</v>
      </c>
      <c r="K93" s="1024">
        <v>150</v>
      </c>
      <c r="L93" s="1257">
        <v>0.56</v>
      </c>
      <c r="M93" s="906"/>
      <c r="N93" s="876">
        <v>50</v>
      </c>
      <c r="O93" s="1024">
        <v>38</v>
      </c>
      <c r="P93" s="1257">
        <v>0.3157894736842105</v>
      </c>
      <c r="Q93" s="907"/>
    </row>
    <row r="94" spans="2:17" ht="9" customHeight="1">
      <c r="B94" s="903"/>
      <c r="C94" s="904" t="s">
        <v>513</v>
      </c>
      <c r="D94" s="872">
        <v>47</v>
      </c>
      <c r="E94" s="1024">
        <v>73</v>
      </c>
      <c r="F94" s="1257">
        <v>-0.3561643835616438</v>
      </c>
      <c r="G94" s="872">
        <v>74</v>
      </c>
      <c r="H94" s="1024">
        <v>56</v>
      </c>
      <c r="I94" s="966">
        <v>0.32142857142857145</v>
      </c>
      <c r="J94" s="872">
        <v>121</v>
      </c>
      <c r="K94" s="1024">
        <v>129</v>
      </c>
      <c r="L94" s="1257">
        <v>-0.06201550387596899</v>
      </c>
      <c r="M94" s="906"/>
      <c r="N94" s="876">
        <v>79</v>
      </c>
      <c r="O94" s="1024">
        <v>63</v>
      </c>
      <c r="P94" s="1257">
        <v>0.25396825396825395</v>
      </c>
      <c r="Q94" s="907"/>
    </row>
    <row r="95" spans="2:17" ht="9" customHeight="1">
      <c r="B95" s="903"/>
      <c r="C95" s="904" t="s">
        <v>870</v>
      </c>
      <c r="D95" s="872">
        <v>6</v>
      </c>
      <c r="E95" s="1024">
        <v>4</v>
      </c>
      <c r="F95" s="1257">
        <v>0.5</v>
      </c>
      <c r="G95" s="872">
        <v>17</v>
      </c>
      <c r="H95" s="1024">
        <v>17</v>
      </c>
      <c r="I95" s="966">
        <v>0</v>
      </c>
      <c r="J95" s="872">
        <v>23</v>
      </c>
      <c r="K95" s="1024">
        <v>21</v>
      </c>
      <c r="L95" s="1257">
        <v>0.09523809523809523</v>
      </c>
      <c r="M95" s="906"/>
      <c r="N95" s="876">
        <v>18</v>
      </c>
      <c r="O95" s="1024">
        <v>17</v>
      </c>
      <c r="P95" s="1257">
        <v>0.058823529411764705</v>
      </c>
      <c r="Q95" s="907"/>
    </row>
    <row r="96" spans="2:17" ht="9" customHeight="1">
      <c r="B96" s="870"/>
      <c r="C96" s="871" t="s">
        <v>704</v>
      </c>
      <c r="D96" s="914">
        <v>519</v>
      </c>
      <c r="E96" s="991">
        <v>421</v>
      </c>
      <c r="F96" s="923">
        <v>0.2327790973871734</v>
      </c>
      <c r="G96" s="914">
        <v>396</v>
      </c>
      <c r="H96" s="991">
        <v>289</v>
      </c>
      <c r="I96" s="922">
        <v>0.370242214532872</v>
      </c>
      <c r="J96" s="914">
        <v>915</v>
      </c>
      <c r="K96" s="991">
        <v>710</v>
      </c>
      <c r="L96" s="923">
        <v>0.2887323943661972</v>
      </c>
      <c r="M96" s="937"/>
      <c r="N96" s="930">
        <v>448</v>
      </c>
      <c r="O96" s="991">
        <v>331</v>
      </c>
      <c r="P96" s="923">
        <v>0.35347432024169184</v>
      </c>
      <c r="Q96" s="938"/>
    </row>
    <row r="97" spans="2:17" ht="6" customHeight="1">
      <c r="B97" s="870"/>
      <c r="C97" s="871"/>
      <c r="D97" s="931"/>
      <c r="E97" s="1030"/>
      <c r="F97" s="1259"/>
      <c r="G97" s="931"/>
      <c r="H97" s="1030"/>
      <c r="I97" s="880"/>
      <c r="J97" s="931"/>
      <c r="K97" s="1030"/>
      <c r="L97" s="1259"/>
      <c r="M97" s="875"/>
      <c r="N97" s="939"/>
      <c r="O97" s="1030"/>
      <c r="P97" s="1259"/>
      <c r="Q97" s="877"/>
    </row>
    <row r="98" spans="2:17" ht="15" customHeight="1">
      <c r="B98" s="856"/>
      <c r="C98" s="857"/>
      <c r="D98" s="862"/>
      <c r="E98" s="1027"/>
      <c r="F98" s="1269"/>
      <c r="G98" s="862"/>
      <c r="H98" s="1027"/>
      <c r="I98" s="1021"/>
      <c r="J98" s="862"/>
      <c r="K98" s="1027"/>
      <c r="L98" s="1269"/>
      <c r="M98" s="862"/>
      <c r="N98" s="897"/>
      <c r="O98" s="1027"/>
      <c r="P98" s="1269"/>
      <c r="Q98" s="864"/>
    </row>
    <row r="99" spans="2:17" ht="8.25" customHeight="1">
      <c r="B99" s="935"/>
      <c r="C99" s="936" t="s">
        <v>676</v>
      </c>
      <c r="D99" s="1275">
        <v>7555</v>
      </c>
      <c r="E99" s="991">
        <v>7676</v>
      </c>
      <c r="F99" s="923">
        <v>-0.01576341844710787</v>
      </c>
      <c r="G99" s="914">
        <v>499</v>
      </c>
      <c r="H99" s="991">
        <v>385</v>
      </c>
      <c r="I99" s="922">
        <v>0.2961038961038961</v>
      </c>
      <c r="J99" s="914">
        <v>8054</v>
      </c>
      <c r="K99" s="991">
        <v>8061</v>
      </c>
      <c r="L99" s="923">
        <v>-0.0008683786130753009</v>
      </c>
      <c r="M99" s="937"/>
      <c r="N99" s="930">
        <v>1255</v>
      </c>
      <c r="O99" s="991">
        <v>1152</v>
      </c>
      <c r="P99" s="923">
        <v>0.08940972222222222</v>
      </c>
      <c r="Q99" s="938"/>
    </row>
    <row r="100" spans="2:17" ht="12.75">
      <c r="B100" s="941"/>
      <c r="C100" s="942"/>
      <c r="D100" s="943"/>
      <c r="E100" s="944"/>
      <c r="F100" s="944"/>
      <c r="G100" s="943"/>
      <c r="H100" s="944"/>
      <c r="I100" s="944"/>
      <c r="J100" s="943"/>
      <c r="K100" s="944"/>
      <c r="L100" s="944"/>
      <c r="M100" s="944"/>
      <c r="N100" s="945"/>
      <c r="O100" s="944"/>
      <c r="P100" s="944"/>
      <c r="Q100" s="946"/>
    </row>
    <row r="101" spans="3:18" ht="12.75">
      <c r="C101" s="1297"/>
      <c r="D101" s="1297"/>
      <c r="E101" s="1297"/>
      <c r="F101" s="1297"/>
      <c r="G101" s="1297"/>
      <c r="H101" s="1297"/>
      <c r="I101" s="1297"/>
      <c r="J101" s="1297"/>
      <c r="K101" s="1297"/>
      <c r="L101" s="1297"/>
      <c r="M101" s="1297"/>
      <c r="N101" s="1297"/>
      <c r="O101" s="1297"/>
      <c r="P101" s="1297"/>
      <c r="Q101" s="1297"/>
      <c r="R101" s="947"/>
    </row>
    <row r="102" spans="3:18" ht="12.75">
      <c r="C102" s="1295"/>
      <c r="D102" s="1293"/>
      <c r="E102" s="1294"/>
      <c r="F102" s="1294"/>
      <c r="G102" s="1293"/>
      <c r="H102" s="1294"/>
      <c r="I102" s="1294"/>
      <c r="J102" s="1293"/>
      <c r="K102" s="1294"/>
      <c r="L102" s="1294"/>
      <c r="M102" s="1296"/>
      <c r="N102" s="1293"/>
      <c r="O102" s="1294"/>
      <c r="P102" s="1294"/>
      <c r="Q102" s="1296"/>
      <c r="R102" s="947"/>
    </row>
    <row r="103" spans="3:18" ht="12.75">
      <c r="C103" s="1297"/>
      <c r="D103" s="1297"/>
      <c r="E103" s="1297"/>
      <c r="F103" s="1297"/>
      <c r="G103" s="1297"/>
      <c r="H103" s="1297"/>
      <c r="I103" s="1297"/>
      <c r="J103" s="1297"/>
      <c r="K103" s="1297"/>
      <c r="L103" s="1297"/>
      <c r="M103" s="1297"/>
      <c r="N103" s="1297"/>
      <c r="O103" s="1297"/>
      <c r="P103" s="1297"/>
      <c r="Q103" s="1297"/>
      <c r="R103" s="947"/>
    </row>
    <row r="104" spans="3:18" ht="12.75">
      <c r="C104" s="1297"/>
      <c r="D104" s="1297"/>
      <c r="E104" s="1297"/>
      <c r="F104" s="1297"/>
      <c r="G104" s="1297"/>
      <c r="H104" s="1297"/>
      <c r="I104" s="1297"/>
      <c r="J104" s="1297"/>
      <c r="K104" s="1297"/>
      <c r="L104" s="1297"/>
      <c r="M104" s="1297"/>
      <c r="N104" s="1297"/>
      <c r="O104" s="1297"/>
      <c r="P104" s="1297"/>
      <c r="Q104" s="1297"/>
      <c r="R104" s="947"/>
    </row>
  </sheetData>
  <mergeCells count="8">
    <mergeCell ref="N16:Q16"/>
    <mergeCell ref="B2:Q2"/>
    <mergeCell ref="B3:Q3"/>
    <mergeCell ref="B4:Q4"/>
    <mergeCell ref="C15:Q15"/>
    <mergeCell ref="D5:F5"/>
    <mergeCell ref="L5:M5"/>
    <mergeCell ref="N5:Q5"/>
  </mergeCells>
  <printOptions horizontalCentered="1" verticalCentered="1"/>
  <pageMargins left="0.31496062992125984" right="0.31496062992125984" top="0.31496062992125984" bottom="0.31496062992125984" header="0.31496062992125984" footer="0.31496062992125984"/>
  <pageSetup fitToHeight="1" fitToWidth="1" horizontalDpi="600" verticalDpi="600" orientation="portrait" paperSize="9" scale="77" r:id="rId1"/>
</worksheet>
</file>

<file path=xl/worksheets/sheet31.xml><?xml version="1.0" encoding="utf-8"?>
<worksheet xmlns="http://schemas.openxmlformats.org/spreadsheetml/2006/main" xmlns:r="http://schemas.openxmlformats.org/officeDocument/2006/relationships">
  <sheetPr>
    <pageSetUpPr fitToPage="1"/>
  </sheetPr>
  <dimension ref="B2:S105"/>
  <sheetViews>
    <sheetView showGridLines="0" zoomScaleSheetLayoutView="100" workbookViewId="0" topLeftCell="A1">
      <selection activeCell="C1" sqref="C1"/>
    </sheetView>
  </sheetViews>
  <sheetFormatPr defaultColWidth="9.00390625" defaultRowHeight="14.25"/>
  <cols>
    <col min="1" max="1" width="6.125" style="850" customWidth="1"/>
    <col min="2" max="2" width="0.875" style="850" customWidth="1"/>
    <col min="3" max="3" width="25.375" style="850" customWidth="1"/>
    <col min="4" max="5" width="5.875" style="850" customWidth="1"/>
    <col min="6" max="6" width="5.25390625" style="850" customWidth="1"/>
    <col min="7" max="7" width="0.875" style="850" customWidth="1"/>
    <col min="8" max="9" width="5.875" style="850" customWidth="1"/>
    <col min="10" max="10" width="5.25390625" style="850" customWidth="1"/>
    <col min="11" max="11" width="0.875" style="850" customWidth="1"/>
    <col min="12" max="13" width="5.875" style="850" customWidth="1"/>
    <col min="14" max="14" width="5.25390625" style="850" customWidth="1"/>
    <col min="15" max="15" width="0.875" style="850" customWidth="1"/>
    <col min="16" max="17" width="5.875" style="850" customWidth="1"/>
    <col min="18" max="18" width="5.25390625" style="850" customWidth="1"/>
    <col min="19" max="19" width="0.875" style="850" customWidth="1"/>
    <col min="20" max="16384" width="9.00390625" style="850" customWidth="1"/>
  </cols>
  <sheetData>
    <row r="1" ht="33" customHeight="1"/>
    <row r="2" spans="2:19" ht="13.5" customHeight="1">
      <c r="B2" s="1644" t="s">
        <v>939</v>
      </c>
      <c r="C2" s="1644"/>
      <c r="D2" s="1644"/>
      <c r="E2" s="1644"/>
      <c r="F2" s="1644"/>
      <c r="G2" s="1644"/>
      <c r="H2" s="1644"/>
      <c r="I2" s="1644"/>
      <c r="J2" s="1644"/>
      <c r="K2" s="1644"/>
      <c r="L2" s="1644"/>
      <c r="M2" s="1644"/>
      <c r="N2" s="1644"/>
      <c r="O2" s="1644"/>
      <c r="P2" s="1644"/>
      <c r="Q2" s="1644"/>
      <c r="R2" s="1644"/>
      <c r="S2" s="1644"/>
    </row>
    <row r="3" spans="2:19" ht="22.5" customHeight="1">
      <c r="B3" s="1645" t="s">
        <v>483</v>
      </c>
      <c r="C3" s="1646"/>
      <c r="D3" s="1646"/>
      <c r="E3" s="1646"/>
      <c r="F3" s="1646"/>
      <c r="G3" s="1646"/>
      <c r="H3" s="1646"/>
      <c r="I3" s="1646"/>
      <c r="J3" s="1646"/>
      <c r="K3" s="1646"/>
      <c r="L3" s="1646"/>
      <c r="M3" s="1646"/>
      <c r="N3" s="1646"/>
      <c r="O3" s="1646"/>
      <c r="P3" s="1646"/>
      <c r="Q3" s="1646"/>
      <c r="R3" s="1646"/>
      <c r="S3" s="1647"/>
    </row>
    <row r="4" spans="2:19" ht="18" customHeight="1">
      <c r="B4" s="1648" t="s">
        <v>484</v>
      </c>
      <c r="C4" s="1648"/>
      <c r="D4" s="1648"/>
      <c r="E4" s="1648"/>
      <c r="F4" s="1648"/>
      <c r="G4" s="1648"/>
      <c r="H4" s="1648"/>
      <c r="I4" s="1648"/>
      <c r="J4" s="1648"/>
      <c r="K4" s="1648"/>
      <c r="L4" s="1648"/>
      <c r="M4" s="1648"/>
      <c r="N4" s="1648"/>
      <c r="O4" s="1648"/>
      <c r="P4" s="1648"/>
      <c r="Q4" s="1648"/>
      <c r="R4" s="1648"/>
      <c r="S4" s="1648"/>
    </row>
    <row r="5" spans="2:19" ht="16.5" customHeight="1">
      <c r="B5" s="851"/>
      <c r="C5" s="852"/>
      <c r="D5" s="1642" t="s">
        <v>485</v>
      </c>
      <c r="E5" s="1642"/>
      <c r="F5" s="1642"/>
      <c r="G5" s="1642" t="s">
        <v>881</v>
      </c>
      <c r="H5" s="1642"/>
      <c r="I5" s="1642"/>
      <c r="J5" s="1642"/>
      <c r="K5" s="1642" t="s">
        <v>882</v>
      </c>
      <c r="L5" s="1642"/>
      <c r="M5" s="1642"/>
      <c r="N5" s="1642"/>
      <c r="O5" s="852"/>
      <c r="P5" s="1649" t="s">
        <v>601</v>
      </c>
      <c r="Q5" s="1642"/>
      <c r="R5" s="1642"/>
      <c r="S5" s="1650"/>
    </row>
    <row r="6" spans="2:19" ht="9" customHeight="1">
      <c r="B6" s="856"/>
      <c r="C6" s="857"/>
      <c r="D6" s="858"/>
      <c r="E6" s="858"/>
      <c r="F6" s="858"/>
      <c r="G6" s="1651"/>
      <c r="H6" s="1651"/>
      <c r="I6" s="858"/>
      <c r="J6" s="858"/>
      <c r="K6" s="1651"/>
      <c r="L6" s="1651"/>
      <c r="M6" s="858"/>
      <c r="N6" s="858"/>
      <c r="O6" s="858"/>
      <c r="P6" s="859"/>
      <c r="Q6" s="858"/>
      <c r="R6" s="858"/>
      <c r="S6" s="860"/>
    </row>
    <row r="7" spans="2:19" ht="9" customHeight="1">
      <c r="B7" s="856"/>
      <c r="C7" s="857"/>
      <c r="D7" s="858"/>
      <c r="E7" s="858"/>
      <c r="F7" s="858"/>
      <c r="G7" s="1651"/>
      <c r="H7" s="1651"/>
      <c r="I7" s="858"/>
      <c r="J7" s="858"/>
      <c r="K7" s="1651"/>
      <c r="L7" s="1651"/>
      <c r="M7" s="858"/>
      <c r="N7" s="858"/>
      <c r="O7" s="858"/>
      <c r="P7" s="859"/>
      <c r="Q7" s="858"/>
      <c r="R7" s="858"/>
      <c r="S7" s="860"/>
    </row>
    <row r="8" spans="2:19" ht="9" customHeight="1">
      <c r="B8" s="856"/>
      <c r="C8" s="857"/>
      <c r="D8" s="861" t="s">
        <v>486</v>
      </c>
      <c r="E8" s="861" t="s">
        <v>487</v>
      </c>
      <c r="F8" s="861" t="s">
        <v>488</v>
      </c>
      <c r="G8" s="1652" t="s">
        <v>486</v>
      </c>
      <c r="H8" s="1652"/>
      <c r="I8" s="861" t="s">
        <v>487</v>
      </c>
      <c r="J8" s="861" t="s">
        <v>488</v>
      </c>
      <c r="K8" s="1652" t="s">
        <v>486</v>
      </c>
      <c r="L8" s="1652"/>
      <c r="M8" s="861" t="s">
        <v>487</v>
      </c>
      <c r="N8" s="861" t="s">
        <v>488</v>
      </c>
      <c r="O8" s="862"/>
      <c r="P8" s="863" t="s">
        <v>486</v>
      </c>
      <c r="Q8" s="861" t="s">
        <v>487</v>
      </c>
      <c r="R8" s="861" t="s">
        <v>488</v>
      </c>
      <c r="S8" s="864"/>
    </row>
    <row r="9" spans="2:19" ht="9" customHeight="1">
      <c r="B9" s="865"/>
      <c r="C9" s="866"/>
      <c r="D9" s="861" t="s">
        <v>904</v>
      </c>
      <c r="E9" s="861" t="s">
        <v>904</v>
      </c>
      <c r="F9" s="861"/>
      <c r="G9" s="1653" t="s">
        <v>904</v>
      </c>
      <c r="H9" s="1653"/>
      <c r="I9" s="861" t="s">
        <v>904</v>
      </c>
      <c r="J9" s="861"/>
      <c r="K9" s="1653" t="s">
        <v>904</v>
      </c>
      <c r="L9" s="1653"/>
      <c r="M9" s="861" t="s">
        <v>904</v>
      </c>
      <c r="N9" s="861"/>
      <c r="O9" s="861"/>
      <c r="P9" s="863" t="s">
        <v>904</v>
      </c>
      <c r="Q9" s="861" t="s">
        <v>904</v>
      </c>
      <c r="R9" s="861"/>
      <c r="S9" s="867"/>
    </row>
    <row r="10" spans="2:19" ht="9" customHeight="1">
      <c r="B10" s="851"/>
      <c r="C10" s="852"/>
      <c r="D10" s="854"/>
      <c r="E10" s="854"/>
      <c r="F10" s="854"/>
      <c r="G10" s="1654"/>
      <c r="H10" s="1654"/>
      <c r="I10" s="854"/>
      <c r="J10" s="854"/>
      <c r="K10" s="1654"/>
      <c r="L10" s="1654"/>
      <c r="M10" s="854"/>
      <c r="N10" s="854"/>
      <c r="O10" s="854"/>
      <c r="P10" s="868"/>
      <c r="Q10" s="854"/>
      <c r="R10" s="854"/>
      <c r="S10" s="869"/>
    </row>
    <row r="11" spans="2:19" ht="9" customHeight="1">
      <c r="B11" s="870"/>
      <c r="C11" s="871" t="s">
        <v>675</v>
      </c>
      <c r="D11" s="872">
        <v>3985</v>
      </c>
      <c r="E11" s="873">
        <v>4520</v>
      </c>
      <c r="F11" s="874">
        <v>-0.11836283185840708</v>
      </c>
      <c r="G11" s="1655">
        <v>3154</v>
      </c>
      <c r="H11" s="1655"/>
      <c r="I11" s="873">
        <v>2704</v>
      </c>
      <c r="J11" s="919">
        <v>16.642011834319526</v>
      </c>
      <c r="K11" s="1655">
        <v>915</v>
      </c>
      <c r="L11" s="1655"/>
      <c r="M11" s="873">
        <v>674</v>
      </c>
      <c r="N11" s="919">
        <v>35.75667655786351</v>
      </c>
      <c r="O11" s="875"/>
      <c r="P11" s="876">
        <v>8054</v>
      </c>
      <c r="Q11" s="873">
        <v>7898</v>
      </c>
      <c r="R11" s="874">
        <v>0.019751835907824766</v>
      </c>
      <c r="S11" s="950"/>
    </row>
    <row r="12" spans="2:19" ht="9" customHeight="1">
      <c r="B12" s="870"/>
      <c r="C12" s="871" t="s">
        <v>614</v>
      </c>
      <c r="D12" s="878">
        <v>6795</v>
      </c>
      <c r="E12" s="879">
        <v>3579</v>
      </c>
      <c r="F12" s="874">
        <v>0.8985750209555742</v>
      </c>
      <c r="G12" s="1656">
        <v>0</v>
      </c>
      <c r="H12" s="1656"/>
      <c r="I12" s="879">
        <v>0</v>
      </c>
      <c r="J12" s="879">
        <v>0</v>
      </c>
      <c r="K12" s="1656">
        <v>10027</v>
      </c>
      <c r="L12" s="1656"/>
      <c r="M12" s="879">
        <v>9421</v>
      </c>
      <c r="N12" s="919">
        <v>6.432438170045643</v>
      </c>
      <c r="O12" s="875"/>
      <c r="P12" s="881">
        <v>16822</v>
      </c>
      <c r="Q12" s="879">
        <v>13000</v>
      </c>
      <c r="R12" s="874">
        <v>0.294</v>
      </c>
      <c r="S12" s="877"/>
    </row>
    <row r="13" spans="2:19" ht="9" customHeight="1">
      <c r="B13" s="870"/>
      <c r="C13" s="871" t="s">
        <v>676</v>
      </c>
      <c r="D13" s="882">
        <v>10780</v>
      </c>
      <c r="E13" s="883">
        <v>8099</v>
      </c>
      <c r="F13" s="951">
        <v>0.331028522039758</v>
      </c>
      <c r="G13" s="1657">
        <v>3154</v>
      </c>
      <c r="H13" s="1657"/>
      <c r="I13" s="883">
        <v>2704</v>
      </c>
      <c r="J13" s="1319">
        <v>16.642011834319526</v>
      </c>
      <c r="K13" s="1657">
        <v>10942</v>
      </c>
      <c r="L13" s="1657"/>
      <c r="M13" s="883">
        <v>10095</v>
      </c>
      <c r="N13" s="1319">
        <v>8.390292223873203</v>
      </c>
      <c r="O13" s="885"/>
      <c r="P13" s="886">
        <v>24876</v>
      </c>
      <c r="Q13" s="883">
        <v>20898</v>
      </c>
      <c r="R13" s="951">
        <v>0.19035314384151594</v>
      </c>
      <c r="S13" s="954"/>
    </row>
    <row r="14" spans="2:19" ht="6" customHeight="1">
      <c r="B14" s="888"/>
      <c r="C14" s="889"/>
      <c r="D14" s="890"/>
      <c r="E14" s="890"/>
      <c r="F14" s="894"/>
      <c r="G14" s="1658"/>
      <c r="H14" s="1658"/>
      <c r="I14" s="890"/>
      <c r="J14" s="890"/>
      <c r="K14" s="1658"/>
      <c r="L14" s="1658"/>
      <c r="M14" s="890"/>
      <c r="N14" s="890"/>
      <c r="O14" s="890"/>
      <c r="P14" s="891"/>
      <c r="Q14" s="890"/>
      <c r="R14" s="894"/>
      <c r="S14" s="892"/>
    </row>
    <row r="15" spans="2:19" ht="27" customHeight="1">
      <c r="B15" s="857"/>
      <c r="C15" s="1659" t="s">
        <v>677</v>
      </c>
      <c r="D15" s="1659"/>
      <c r="E15" s="1659"/>
      <c r="F15" s="1659"/>
      <c r="G15" s="1659"/>
      <c r="H15" s="1659"/>
      <c r="I15" s="1659"/>
      <c r="J15" s="1659"/>
      <c r="K15" s="1659"/>
      <c r="L15" s="1659"/>
      <c r="M15" s="1659"/>
      <c r="N15" s="1659"/>
      <c r="O15" s="1659"/>
      <c r="P15" s="1659"/>
      <c r="Q15" s="1659"/>
      <c r="R15" s="1659"/>
      <c r="S15" s="1659"/>
    </row>
    <row r="16" spans="2:19" ht="13.5" customHeight="1">
      <c r="B16" s="851"/>
      <c r="C16" s="852"/>
      <c r="D16" s="852"/>
      <c r="E16" s="853" t="s">
        <v>595</v>
      </c>
      <c r="F16" s="852"/>
      <c r="G16" s="1643"/>
      <c r="H16" s="1643"/>
      <c r="I16" s="853" t="s">
        <v>596</v>
      </c>
      <c r="J16" s="852"/>
      <c r="K16" s="1643"/>
      <c r="L16" s="1643"/>
      <c r="M16" s="853" t="s">
        <v>601</v>
      </c>
      <c r="N16" s="852"/>
      <c r="O16" s="852"/>
      <c r="P16" s="1631" t="s">
        <v>865</v>
      </c>
      <c r="Q16" s="1632"/>
      <c r="R16" s="1632"/>
      <c r="S16" s="1633"/>
    </row>
    <row r="17" spans="2:19" ht="9.75" customHeight="1">
      <c r="B17" s="856"/>
      <c r="C17" s="857"/>
      <c r="D17" s="858"/>
      <c r="E17" s="858"/>
      <c r="F17" s="858"/>
      <c r="G17" s="1651"/>
      <c r="H17" s="1651"/>
      <c r="I17" s="858"/>
      <c r="J17" s="858"/>
      <c r="K17" s="1651"/>
      <c r="L17" s="1651"/>
      <c r="M17" s="858"/>
      <c r="N17" s="858"/>
      <c r="O17" s="858"/>
      <c r="P17" s="859"/>
      <c r="Q17" s="858"/>
      <c r="R17" s="858"/>
      <c r="S17" s="860"/>
    </row>
    <row r="18" spans="2:19" ht="9.75" customHeight="1">
      <c r="B18" s="856"/>
      <c r="C18" s="857"/>
      <c r="D18" s="861" t="s">
        <v>486</v>
      </c>
      <c r="E18" s="861" t="s">
        <v>487</v>
      </c>
      <c r="F18" s="861" t="s">
        <v>488</v>
      </c>
      <c r="G18" s="1652" t="s">
        <v>486</v>
      </c>
      <c r="H18" s="1652"/>
      <c r="I18" s="861" t="s">
        <v>487</v>
      </c>
      <c r="J18" s="861" t="s">
        <v>488</v>
      </c>
      <c r="K18" s="1652" t="s">
        <v>486</v>
      </c>
      <c r="L18" s="1652"/>
      <c r="M18" s="861" t="s">
        <v>487</v>
      </c>
      <c r="N18" s="861" t="s">
        <v>488</v>
      </c>
      <c r="O18" s="862"/>
      <c r="P18" s="863" t="s">
        <v>486</v>
      </c>
      <c r="Q18" s="861" t="s">
        <v>487</v>
      </c>
      <c r="R18" s="861" t="s">
        <v>488</v>
      </c>
      <c r="S18" s="864"/>
    </row>
    <row r="19" spans="2:19" ht="9.75" customHeight="1">
      <c r="B19" s="865"/>
      <c r="C19" s="866"/>
      <c r="D19" s="894" t="s">
        <v>904</v>
      </c>
      <c r="E19" s="894" t="s">
        <v>904</v>
      </c>
      <c r="F19" s="894"/>
      <c r="G19" s="1653" t="s">
        <v>904</v>
      </c>
      <c r="H19" s="1653"/>
      <c r="I19" s="894" t="s">
        <v>904</v>
      </c>
      <c r="J19" s="894"/>
      <c r="K19" s="1653" t="s">
        <v>904</v>
      </c>
      <c r="L19" s="1653"/>
      <c r="M19" s="894" t="s">
        <v>904</v>
      </c>
      <c r="N19" s="894"/>
      <c r="O19" s="894"/>
      <c r="P19" s="895" t="s">
        <v>904</v>
      </c>
      <c r="Q19" s="894" t="s">
        <v>904</v>
      </c>
      <c r="R19" s="894"/>
      <c r="S19" s="896"/>
    </row>
    <row r="20" spans="2:19" ht="11.25" customHeight="1">
      <c r="B20" s="856"/>
      <c r="C20" s="857" t="s">
        <v>184</v>
      </c>
      <c r="D20" s="862"/>
      <c r="E20" s="862"/>
      <c r="F20" s="1021"/>
      <c r="G20" s="1642"/>
      <c r="H20" s="1642"/>
      <c r="I20" s="862"/>
      <c r="J20" s="1021"/>
      <c r="K20" s="1642"/>
      <c r="L20" s="1642"/>
      <c r="M20" s="862"/>
      <c r="N20" s="862"/>
      <c r="O20" s="862"/>
      <c r="P20" s="897"/>
      <c r="Q20" s="862"/>
      <c r="R20" s="862"/>
      <c r="S20" s="864"/>
    </row>
    <row r="21" spans="2:19" ht="11.25" customHeight="1">
      <c r="B21" s="856"/>
      <c r="C21" s="857"/>
      <c r="D21" s="862"/>
      <c r="E21" s="862"/>
      <c r="F21" s="1021"/>
      <c r="G21" s="862"/>
      <c r="H21" s="955"/>
      <c r="I21" s="862"/>
      <c r="J21" s="1021"/>
      <c r="K21" s="862"/>
      <c r="L21" s="955"/>
      <c r="M21" s="862"/>
      <c r="N21" s="862"/>
      <c r="O21" s="862"/>
      <c r="P21" s="897"/>
      <c r="Q21" s="862"/>
      <c r="R21" s="862"/>
      <c r="S21" s="864"/>
    </row>
    <row r="22" spans="2:19" ht="11.25" customHeight="1">
      <c r="B22" s="898"/>
      <c r="C22" s="899" t="s">
        <v>678</v>
      </c>
      <c r="D22" s="1320"/>
      <c r="E22" s="1320"/>
      <c r="F22" s="1321"/>
      <c r="G22" s="1660"/>
      <c r="H22" s="1660"/>
      <c r="I22" s="1320"/>
      <c r="J22" s="1321"/>
      <c r="K22" s="1660"/>
      <c r="L22" s="1660"/>
      <c r="M22" s="1320"/>
      <c r="N22" s="1320"/>
      <c r="O22" s="1320"/>
      <c r="P22" s="1322"/>
      <c r="Q22" s="1320"/>
      <c r="R22" s="1320"/>
      <c r="S22" s="902"/>
    </row>
    <row r="23" spans="2:19" ht="9" customHeight="1">
      <c r="B23" s="903"/>
      <c r="C23" s="904" t="s">
        <v>679</v>
      </c>
      <c r="D23" s="872">
        <v>9</v>
      </c>
      <c r="E23" s="873">
        <v>8</v>
      </c>
      <c r="F23" s="966">
        <v>0.125</v>
      </c>
      <c r="G23" s="1655">
        <v>4</v>
      </c>
      <c r="H23" s="1655"/>
      <c r="I23" s="873">
        <v>4</v>
      </c>
      <c r="J23" s="966">
        <v>0</v>
      </c>
      <c r="K23" s="1655">
        <v>13</v>
      </c>
      <c r="L23" s="1655"/>
      <c r="M23" s="873">
        <v>12</v>
      </c>
      <c r="N23" s="966">
        <v>0.08333333333333333</v>
      </c>
      <c r="O23" s="906"/>
      <c r="P23" s="876">
        <v>5</v>
      </c>
      <c r="Q23" s="873">
        <v>5</v>
      </c>
      <c r="R23" s="966">
        <v>0</v>
      </c>
      <c r="S23" s="907"/>
    </row>
    <row r="24" spans="2:19" ht="9" customHeight="1">
      <c r="B24" s="903"/>
      <c r="C24" s="904" t="s">
        <v>680</v>
      </c>
      <c r="D24" s="872">
        <v>11</v>
      </c>
      <c r="E24" s="873">
        <v>6</v>
      </c>
      <c r="F24" s="966">
        <v>0.8333333333333334</v>
      </c>
      <c r="G24" s="1655">
        <v>1</v>
      </c>
      <c r="H24" s="1655"/>
      <c r="I24" s="873">
        <v>0</v>
      </c>
      <c r="J24" s="966" t="s">
        <v>164</v>
      </c>
      <c r="K24" s="1655">
        <v>12</v>
      </c>
      <c r="L24" s="1655"/>
      <c r="M24" s="873">
        <v>6</v>
      </c>
      <c r="N24" s="966">
        <v>1</v>
      </c>
      <c r="O24" s="906"/>
      <c r="P24" s="876">
        <v>2</v>
      </c>
      <c r="Q24" s="873">
        <v>1</v>
      </c>
      <c r="R24" s="966">
        <v>1</v>
      </c>
      <c r="S24" s="907"/>
    </row>
    <row r="25" spans="2:19" ht="9" customHeight="1">
      <c r="B25" s="903"/>
      <c r="C25" s="904" t="s">
        <v>681</v>
      </c>
      <c r="D25" s="872">
        <v>9</v>
      </c>
      <c r="E25" s="873">
        <v>0</v>
      </c>
      <c r="F25" s="966" t="s">
        <v>164</v>
      </c>
      <c r="G25" s="1655">
        <v>1</v>
      </c>
      <c r="H25" s="1655"/>
      <c r="I25" s="873">
        <v>1</v>
      </c>
      <c r="J25" s="966">
        <v>0</v>
      </c>
      <c r="K25" s="1655">
        <v>10</v>
      </c>
      <c r="L25" s="1655"/>
      <c r="M25" s="873">
        <v>1</v>
      </c>
      <c r="N25" s="966">
        <v>9</v>
      </c>
      <c r="O25" s="906"/>
      <c r="P25" s="876">
        <v>2</v>
      </c>
      <c r="Q25" s="873">
        <v>1</v>
      </c>
      <c r="R25" s="966">
        <v>1</v>
      </c>
      <c r="S25" s="907"/>
    </row>
    <row r="26" spans="2:19" ht="9" customHeight="1">
      <c r="B26" s="903"/>
      <c r="C26" s="904" t="s">
        <v>682</v>
      </c>
      <c r="D26" s="872">
        <v>412</v>
      </c>
      <c r="E26" s="873">
        <v>365</v>
      </c>
      <c r="F26" s="966">
        <v>0.12876712328767123</v>
      </c>
      <c r="G26" s="1661">
        <v>0</v>
      </c>
      <c r="H26" s="1661"/>
      <c r="I26" s="873">
        <v>0</v>
      </c>
      <c r="J26" s="966" t="s">
        <v>164</v>
      </c>
      <c r="K26" s="1661">
        <v>412</v>
      </c>
      <c r="L26" s="1661"/>
      <c r="M26" s="873">
        <v>365</v>
      </c>
      <c r="N26" s="966">
        <v>0.12876712328767123</v>
      </c>
      <c r="O26" s="906"/>
      <c r="P26" s="876">
        <v>41</v>
      </c>
      <c r="Q26" s="873">
        <v>37</v>
      </c>
      <c r="R26" s="966">
        <v>0.10810810810810811</v>
      </c>
      <c r="S26" s="907"/>
    </row>
    <row r="27" spans="2:19" ht="10.5" customHeight="1">
      <c r="B27" s="870"/>
      <c r="C27" s="871" t="s">
        <v>683</v>
      </c>
      <c r="D27" s="908">
        <v>441</v>
      </c>
      <c r="E27" s="909">
        <v>379</v>
      </c>
      <c r="F27" s="884">
        <v>0.16358839050131926</v>
      </c>
      <c r="G27" s="1662">
        <v>6</v>
      </c>
      <c r="H27" s="1662"/>
      <c r="I27" s="909">
        <v>5</v>
      </c>
      <c r="J27" s="884">
        <v>0.2</v>
      </c>
      <c r="K27" s="1662">
        <v>447</v>
      </c>
      <c r="L27" s="1662"/>
      <c r="M27" s="909">
        <v>384</v>
      </c>
      <c r="N27" s="884">
        <v>0.1640625</v>
      </c>
      <c r="O27" s="910"/>
      <c r="P27" s="911">
        <v>50</v>
      </c>
      <c r="Q27" s="909">
        <v>43</v>
      </c>
      <c r="R27" s="884">
        <v>0.16279069767441862</v>
      </c>
      <c r="S27" s="912"/>
    </row>
    <row r="28" spans="2:19" ht="9" customHeight="1">
      <c r="B28" s="903"/>
      <c r="C28" s="904" t="s">
        <v>684</v>
      </c>
      <c r="D28" s="872">
        <v>161</v>
      </c>
      <c r="E28" s="873">
        <v>234</v>
      </c>
      <c r="F28" s="966">
        <v>-0.31196581196581197</v>
      </c>
      <c r="G28" s="1661">
        <v>0</v>
      </c>
      <c r="H28" s="1661"/>
      <c r="I28" s="873">
        <v>0</v>
      </c>
      <c r="J28" s="966" t="s">
        <v>164</v>
      </c>
      <c r="K28" s="1661">
        <v>161</v>
      </c>
      <c r="L28" s="1661"/>
      <c r="M28" s="873">
        <v>234</v>
      </c>
      <c r="N28" s="966">
        <v>-0.31196581196581197</v>
      </c>
      <c r="O28" s="906"/>
      <c r="P28" s="876">
        <v>16</v>
      </c>
      <c r="Q28" s="873">
        <v>23</v>
      </c>
      <c r="R28" s="966">
        <v>-0.30434782608695654</v>
      </c>
      <c r="S28" s="907"/>
    </row>
    <row r="29" spans="2:19" ht="9" customHeight="1">
      <c r="B29" s="870"/>
      <c r="C29" s="871" t="s">
        <v>601</v>
      </c>
      <c r="D29" s="913">
        <v>602</v>
      </c>
      <c r="E29" s="1323">
        <v>613</v>
      </c>
      <c r="F29" s="922">
        <v>-0.01794453507340946</v>
      </c>
      <c r="G29" s="1663">
        <v>6</v>
      </c>
      <c r="H29" s="1663"/>
      <c r="I29" s="1323">
        <v>5</v>
      </c>
      <c r="J29" s="922">
        <v>0.2</v>
      </c>
      <c r="K29" s="1663">
        <v>608</v>
      </c>
      <c r="L29" s="1663"/>
      <c r="M29" s="1323">
        <v>618</v>
      </c>
      <c r="N29" s="922">
        <v>-0.016181229773462782</v>
      </c>
      <c r="O29" s="916"/>
      <c r="P29" s="930">
        <v>66</v>
      </c>
      <c r="Q29" s="1323">
        <v>66</v>
      </c>
      <c r="R29" s="922">
        <v>0</v>
      </c>
      <c r="S29" s="918"/>
    </row>
    <row r="30" spans="2:19" ht="9" customHeight="1">
      <c r="B30" s="870"/>
      <c r="C30" s="871"/>
      <c r="D30" s="872"/>
      <c r="E30" s="879"/>
      <c r="F30" s="880"/>
      <c r="G30" s="878"/>
      <c r="H30" s="956"/>
      <c r="I30" s="879"/>
      <c r="J30" s="880"/>
      <c r="K30" s="878"/>
      <c r="L30" s="956"/>
      <c r="M30" s="879"/>
      <c r="N30" s="919"/>
      <c r="O30" s="920"/>
      <c r="P30" s="881"/>
      <c r="Q30" s="879"/>
      <c r="R30" s="919"/>
      <c r="S30" s="921"/>
    </row>
    <row r="31" spans="2:19" ht="11.25" customHeight="1">
      <c r="B31" s="898"/>
      <c r="C31" s="899" t="s">
        <v>685</v>
      </c>
      <c r="D31" s="1320"/>
      <c r="E31" s="1324"/>
      <c r="F31" s="1325"/>
      <c r="G31" s="1660"/>
      <c r="H31" s="1660"/>
      <c r="I31" s="1324"/>
      <c r="J31" s="1325"/>
      <c r="K31" s="1660"/>
      <c r="L31" s="1660"/>
      <c r="M31" s="1324"/>
      <c r="N31" s="1324"/>
      <c r="O31" s="1320"/>
      <c r="P31" s="1322"/>
      <c r="Q31" s="1324"/>
      <c r="R31" s="1324"/>
      <c r="S31" s="902"/>
    </row>
    <row r="32" spans="2:19" ht="9" customHeight="1">
      <c r="B32" s="903"/>
      <c r="C32" s="904" t="s">
        <v>686</v>
      </c>
      <c r="D32" s="872">
        <v>178</v>
      </c>
      <c r="E32" s="873">
        <v>114</v>
      </c>
      <c r="F32" s="966">
        <v>0.5614035087719298</v>
      </c>
      <c r="G32" s="1655">
        <v>74</v>
      </c>
      <c r="H32" s="1655"/>
      <c r="I32" s="873">
        <v>67</v>
      </c>
      <c r="J32" s="966">
        <v>0.1044776119402985</v>
      </c>
      <c r="K32" s="1655">
        <v>252</v>
      </c>
      <c r="L32" s="1655"/>
      <c r="M32" s="873">
        <v>181</v>
      </c>
      <c r="N32" s="966">
        <v>0.39226519337016574</v>
      </c>
      <c r="O32" s="906"/>
      <c r="P32" s="876">
        <v>92</v>
      </c>
      <c r="Q32" s="873">
        <v>78</v>
      </c>
      <c r="R32" s="966">
        <v>0.1794871794871795</v>
      </c>
      <c r="S32" s="907"/>
    </row>
    <row r="33" spans="2:19" ht="9" customHeight="1">
      <c r="B33" s="903"/>
      <c r="C33" s="904" t="s">
        <v>682</v>
      </c>
      <c r="D33" s="872">
        <v>101</v>
      </c>
      <c r="E33" s="873">
        <v>98</v>
      </c>
      <c r="F33" s="966">
        <v>0.030612244897959183</v>
      </c>
      <c r="G33" s="1655">
        <v>0</v>
      </c>
      <c r="H33" s="1655"/>
      <c r="I33" s="873">
        <v>0</v>
      </c>
      <c r="J33" s="966" t="s">
        <v>164</v>
      </c>
      <c r="K33" s="1655">
        <v>101</v>
      </c>
      <c r="L33" s="1655"/>
      <c r="M33" s="873">
        <v>98</v>
      </c>
      <c r="N33" s="966">
        <v>0.030612244897959183</v>
      </c>
      <c r="O33" s="906"/>
      <c r="P33" s="876">
        <v>10</v>
      </c>
      <c r="Q33" s="873">
        <v>10</v>
      </c>
      <c r="R33" s="966">
        <v>0</v>
      </c>
      <c r="S33" s="907"/>
    </row>
    <row r="34" spans="2:19" ht="9" customHeight="1">
      <c r="B34" s="903"/>
      <c r="C34" s="904" t="s">
        <v>687</v>
      </c>
      <c r="D34" s="872">
        <v>24</v>
      </c>
      <c r="E34" s="873">
        <v>321</v>
      </c>
      <c r="F34" s="966">
        <v>-0.9252336448598131</v>
      </c>
      <c r="G34" s="1661">
        <v>0</v>
      </c>
      <c r="H34" s="1661"/>
      <c r="I34" s="873">
        <v>0</v>
      </c>
      <c r="J34" s="966" t="s">
        <v>164</v>
      </c>
      <c r="K34" s="1661">
        <v>24</v>
      </c>
      <c r="L34" s="1661"/>
      <c r="M34" s="873">
        <v>321</v>
      </c>
      <c r="N34" s="966">
        <v>-0.9252336448598131</v>
      </c>
      <c r="O34" s="906"/>
      <c r="P34" s="876">
        <v>2</v>
      </c>
      <c r="Q34" s="873">
        <v>32</v>
      </c>
      <c r="R34" s="966">
        <v>-0.9375</v>
      </c>
      <c r="S34" s="907"/>
    </row>
    <row r="35" spans="2:19" ht="9" customHeight="1">
      <c r="B35" s="870"/>
      <c r="C35" s="871" t="s">
        <v>601</v>
      </c>
      <c r="D35" s="913">
        <v>303</v>
      </c>
      <c r="E35" s="1323">
        <v>533</v>
      </c>
      <c r="F35" s="922">
        <v>-0.43151969981238275</v>
      </c>
      <c r="G35" s="1663">
        <v>74</v>
      </c>
      <c r="H35" s="1663"/>
      <c r="I35" s="1323">
        <v>67</v>
      </c>
      <c r="J35" s="922">
        <v>0.1044776119402985</v>
      </c>
      <c r="K35" s="1663">
        <v>377</v>
      </c>
      <c r="L35" s="1663"/>
      <c r="M35" s="1323">
        <v>600</v>
      </c>
      <c r="N35" s="922">
        <v>-0.37166666666666665</v>
      </c>
      <c r="O35" s="916"/>
      <c r="P35" s="930">
        <v>104</v>
      </c>
      <c r="Q35" s="1323">
        <v>120</v>
      </c>
      <c r="R35" s="922">
        <v>-0.13333333333333333</v>
      </c>
      <c r="S35" s="918"/>
    </row>
    <row r="36" spans="2:19" ht="9" customHeight="1">
      <c r="B36" s="870"/>
      <c r="C36" s="871"/>
      <c r="D36" s="872"/>
      <c r="E36" s="879"/>
      <c r="F36" s="880"/>
      <c r="G36" s="878"/>
      <c r="H36" s="956"/>
      <c r="I36" s="879"/>
      <c r="J36" s="880"/>
      <c r="K36" s="878"/>
      <c r="L36" s="956"/>
      <c r="M36" s="879"/>
      <c r="N36" s="919"/>
      <c r="O36" s="920"/>
      <c r="P36" s="881"/>
      <c r="Q36" s="879"/>
      <c r="R36" s="919"/>
      <c r="S36" s="921"/>
    </row>
    <row r="37" spans="2:19" ht="11.25" customHeight="1">
      <c r="B37" s="898"/>
      <c r="C37" s="899" t="s">
        <v>688</v>
      </c>
      <c r="D37" s="1320"/>
      <c r="E37" s="1324"/>
      <c r="F37" s="1325"/>
      <c r="G37" s="1660"/>
      <c r="H37" s="1660"/>
      <c r="I37" s="1324"/>
      <c r="J37" s="1325"/>
      <c r="K37" s="1660"/>
      <c r="L37" s="1660"/>
      <c r="M37" s="1324"/>
      <c r="N37" s="1324"/>
      <c r="O37" s="1320"/>
      <c r="P37" s="1322"/>
      <c r="Q37" s="1324"/>
      <c r="R37" s="1324"/>
      <c r="S37" s="902"/>
    </row>
    <row r="38" spans="2:19" ht="9" customHeight="1">
      <c r="B38" s="903"/>
      <c r="C38" s="904" t="s">
        <v>679</v>
      </c>
      <c r="D38" s="872">
        <v>56</v>
      </c>
      <c r="E38" s="873">
        <v>39</v>
      </c>
      <c r="F38" s="966">
        <v>0.4358974358974359</v>
      </c>
      <c r="G38" s="1655">
        <v>9</v>
      </c>
      <c r="H38" s="1655"/>
      <c r="I38" s="873">
        <v>10</v>
      </c>
      <c r="J38" s="966">
        <v>-0.1</v>
      </c>
      <c r="K38" s="1655">
        <v>65</v>
      </c>
      <c r="L38" s="1655"/>
      <c r="M38" s="873">
        <v>49</v>
      </c>
      <c r="N38" s="966">
        <v>0.32653061224489793</v>
      </c>
      <c r="O38" s="906"/>
      <c r="P38" s="876">
        <v>15</v>
      </c>
      <c r="Q38" s="873">
        <v>14</v>
      </c>
      <c r="R38" s="966">
        <v>0.07142857142857142</v>
      </c>
      <c r="S38" s="907"/>
    </row>
    <row r="39" spans="2:19" ht="9" customHeight="1">
      <c r="B39" s="903"/>
      <c r="C39" s="904" t="s">
        <v>686</v>
      </c>
      <c r="D39" s="872">
        <v>22</v>
      </c>
      <c r="E39" s="873">
        <v>23</v>
      </c>
      <c r="F39" s="966">
        <v>-0.043478260869565216</v>
      </c>
      <c r="G39" s="1655">
        <v>2</v>
      </c>
      <c r="H39" s="1655"/>
      <c r="I39" s="873">
        <v>4</v>
      </c>
      <c r="J39" s="966">
        <v>-0.5</v>
      </c>
      <c r="K39" s="1655">
        <v>24</v>
      </c>
      <c r="L39" s="1655"/>
      <c r="M39" s="873">
        <v>27</v>
      </c>
      <c r="N39" s="966">
        <v>-0.1111111111111111</v>
      </c>
      <c r="O39" s="906"/>
      <c r="P39" s="876">
        <v>4</v>
      </c>
      <c r="Q39" s="873">
        <v>6</v>
      </c>
      <c r="R39" s="966">
        <v>-0.3333333333333333</v>
      </c>
      <c r="S39" s="907"/>
    </row>
    <row r="40" spans="2:19" ht="9" customHeight="1">
      <c r="B40" s="903"/>
      <c r="C40" s="904" t="s">
        <v>680</v>
      </c>
      <c r="D40" s="872">
        <v>92</v>
      </c>
      <c r="E40" s="873">
        <v>75</v>
      </c>
      <c r="F40" s="966">
        <v>0.22666666666666666</v>
      </c>
      <c r="G40" s="1655">
        <v>0</v>
      </c>
      <c r="H40" s="1655"/>
      <c r="I40" s="873">
        <v>0</v>
      </c>
      <c r="J40" s="966" t="s">
        <v>164</v>
      </c>
      <c r="K40" s="1655">
        <v>92</v>
      </c>
      <c r="L40" s="1655"/>
      <c r="M40" s="873">
        <v>75</v>
      </c>
      <c r="N40" s="966">
        <v>0.22666666666666666</v>
      </c>
      <c r="O40" s="906"/>
      <c r="P40" s="876">
        <v>9</v>
      </c>
      <c r="Q40" s="873">
        <v>8</v>
      </c>
      <c r="R40" s="966">
        <v>0.125</v>
      </c>
      <c r="S40" s="907"/>
    </row>
    <row r="41" spans="2:19" ht="9" customHeight="1">
      <c r="B41" s="903"/>
      <c r="C41" s="904" t="s">
        <v>689</v>
      </c>
      <c r="D41" s="872">
        <v>440</v>
      </c>
      <c r="E41" s="873">
        <v>473</v>
      </c>
      <c r="F41" s="966">
        <v>-0.06976744186046512</v>
      </c>
      <c r="G41" s="1655">
        <v>0</v>
      </c>
      <c r="H41" s="1655"/>
      <c r="I41" s="873">
        <v>0</v>
      </c>
      <c r="J41" s="966" t="s">
        <v>164</v>
      </c>
      <c r="K41" s="1655">
        <v>440</v>
      </c>
      <c r="L41" s="1655"/>
      <c r="M41" s="873">
        <v>473</v>
      </c>
      <c r="N41" s="966">
        <v>-0.06976744186046512</v>
      </c>
      <c r="O41" s="906"/>
      <c r="P41" s="876">
        <v>44</v>
      </c>
      <c r="Q41" s="873">
        <v>47</v>
      </c>
      <c r="R41" s="966">
        <v>-0.06382978723404255</v>
      </c>
      <c r="S41" s="907"/>
    </row>
    <row r="42" spans="2:19" ht="9" customHeight="1">
      <c r="B42" s="903"/>
      <c r="C42" s="904" t="s">
        <v>681</v>
      </c>
      <c r="D42" s="872">
        <v>18</v>
      </c>
      <c r="E42" s="873">
        <v>3</v>
      </c>
      <c r="F42" s="966">
        <v>5</v>
      </c>
      <c r="G42" s="1655">
        <v>3</v>
      </c>
      <c r="H42" s="1655"/>
      <c r="I42" s="873">
        <v>3</v>
      </c>
      <c r="J42" s="966">
        <v>0</v>
      </c>
      <c r="K42" s="1655">
        <v>21</v>
      </c>
      <c r="L42" s="1655"/>
      <c r="M42" s="873">
        <v>6</v>
      </c>
      <c r="N42" s="966">
        <v>2.5</v>
      </c>
      <c r="O42" s="906"/>
      <c r="P42" s="876">
        <v>5</v>
      </c>
      <c r="Q42" s="873">
        <v>3</v>
      </c>
      <c r="R42" s="966">
        <v>0.6666666666666666</v>
      </c>
      <c r="S42" s="907"/>
    </row>
    <row r="43" spans="2:19" ht="9" customHeight="1">
      <c r="B43" s="903"/>
      <c r="C43" s="904" t="s">
        <v>682</v>
      </c>
      <c r="D43" s="872">
        <v>359</v>
      </c>
      <c r="E43" s="873">
        <v>557</v>
      </c>
      <c r="F43" s="966">
        <v>-0.35547576301615796</v>
      </c>
      <c r="G43" s="1661">
        <v>0</v>
      </c>
      <c r="H43" s="1661"/>
      <c r="I43" s="873">
        <v>0</v>
      </c>
      <c r="J43" s="966" t="s">
        <v>164</v>
      </c>
      <c r="K43" s="1661">
        <v>359</v>
      </c>
      <c r="L43" s="1661"/>
      <c r="M43" s="873">
        <v>557</v>
      </c>
      <c r="N43" s="966">
        <v>-0.35547576301615796</v>
      </c>
      <c r="O43" s="906"/>
      <c r="P43" s="876">
        <v>36</v>
      </c>
      <c r="Q43" s="873">
        <v>56</v>
      </c>
      <c r="R43" s="966">
        <v>-0.35714285714285715</v>
      </c>
      <c r="S43" s="907"/>
    </row>
    <row r="44" spans="2:19" ht="9" customHeight="1">
      <c r="B44" s="870"/>
      <c r="C44" s="871" t="s">
        <v>601</v>
      </c>
      <c r="D44" s="913">
        <v>987</v>
      </c>
      <c r="E44" s="1323">
        <v>1170</v>
      </c>
      <c r="F44" s="922">
        <v>-0.1564102564102564</v>
      </c>
      <c r="G44" s="1663">
        <v>14</v>
      </c>
      <c r="H44" s="1663">
        <v>0</v>
      </c>
      <c r="I44" s="1323">
        <v>17</v>
      </c>
      <c r="J44" s="922">
        <v>-0.17647058823529413</v>
      </c>
      <c r="K44" s="1663">
        <v>1001</v>
      </c>
      <c r="L44" s="1663">
        <v>0</v>
      </c>
      <c r="M44" s="1323">
        <v>1187</v>
      </c>
      <c r="N44" s="922">
        <v>-0.15669755686604886</v>
      </c>
      <c r="O44" s="916"/>
      <c r="P44" s="930">
        <v>113</v>
      </c>
      <c r="Q44" s="1323">
        <v>134</v>
      </c>
      <c r="R44" s="922">
        <v>-0.15671641791044777</v>
      </c>
      <c r="S44" s="918"/>
    </row>
    <row r="45" spans="2:19" ht="9" customHeight="1">
      <c r="B45" s="870"/>
      <c r="C45" s="871"/>
      <c r="D45" s="872"/>
      <c r="E45" s="879"/>
      <c r="F45" s="880"/>
      <c r="G45" s="878"/>
      <c r="H45" s="956"/>
      <c r="I45" s="879"/>
      <c r="J45" s="880"/>
      <c r="K45" s="878"/>
      <c r="L45" s="956"/>
      <c r="M45" s="879"/>
      <c r="N45" s="919"/>
      <c r="O45" s="920"/>
      <c r="P45" s="881"/>
      <c r="Q45" s="879"/>
      <c r="R45" s="919"/>
      <c r="S45" s="921"/>
    </row>
    <row r="46" spans="2:19" ht="11.25" customHeight="1">
      <c r="B46" s="898"/>
      <c r="C46" s="899" t="s">
        <v>690</v>
      </c>
      <c r="D46" s="1320"/>
      <c r="E46" s="1324"/>
      <c r="F46" s="1325"/>
      <c r="G46" s="1660"/>
      <c r="H46" s="1660"/>
      <c r="I46" s="1324"/>
      <c r="J46" s="1325"/>
      <c r="K46" s="1660"/>
      <c r="L46" s="1660"/>
      <c r="M46" s="1324"/>
      <c r="N46" s="1324"/>
      <c r="O46" s="1320"/>
      <c r="P46" s="1322"/>
      <c r="Q46" s="1324"/>
      <c r="R46" s="1324"/>
      <c r="S46" s="902"/>
    </row>
    <row r="47" spans="2:19" ht="9" customHeight="1">
      <c r="B47" s="903"/>
      <c r="C47" s="904" t="s">
        <v>679</v>
      </c>
      <c r="D47" s="872">
        <v>1</v>
      </c>
      <c r="E47" s="873">
        <v>0</v>
      </c>
      <c r="F47" s="966" t="s">
        <v>164</v>
      </c>
      <c r="G47" s="1277"/>
      <c r="H47" s="1277">
        <v>0</v>
      </c>
      <c r="I47" s="873">
        <v>0</v>
      </c>
      <c r="J47" s="966" t="s">
        <v>164</v>
      </c>
      <c r="K47" s="1655">
        <v>1</v>
      </c>
      <c r="L47" s="1655"/>
      <c r="M47" s="873">
        <v>0</v>
      </c>
      <c r="N47" s="966" t="s">
        <v>164</v>
      </c>
      <c r="O47" s="906"/>
      <c r="P47" s="876">
        <v>0</v>
      </c>
      <c r="Q47" s="873">
        <v>0</v>
      </c>
      <c r="R47" s="966" t="s">
        <v>164</v>
      </c>
      <c r="S47" s="907"/>
    </row>
    <row r="48" spans="2:19" ht="9" customHeight="1">
      <c r="B48" s="903"/>
      <c r="C48" s="904" t="s">
        <v>680</v>
      </c>
      <c r="D48" s="872">
        <v>5</v>
      </c>
      <c r="E48" s="873">
        <v>0</v>
      </c>
      <c r="F48" s="966" t="s">
        <v>164</v>
      </c>
      <c r="G48" s="1277"/>
      <c r="H48" s="1277">
        <v>0</v>
      </c>
      <c r="I48" s="873">
        <v>0</v>
      </c>
      <c r="J48" s="966" t="s">
        <v>164</v>
      </c>
      <c r="K48" s="1655">
        <v>5</v>
      </c>
      <c r="L48" s="1655"/>
      <c r="M48" s="873">
        <v>0</v>
      </c>
      <c r="N48" s="966" t="s">
        <v>164</v>
      </c>
      <c r="O48" s="906"/>
      <c r="P48" s="876">
        <v>1</v>
      </c>
      <c r="Q48" s="873">
        <v>0</v>
      </c>
      <c r="R48" s="966" t="s">
        <v>164</v>
      </c>
      <c r="S48" s="907"/>
    </row>
    <row r="49" spans="2:19" ht="9" customHeight="1">
      <c r="B49" s="903"/>
      <c r="C49" s="904" t="s">
        <v>689</v>
      </c>
      <c r="D49" s="872">
        <v>76</v>
      </c>
      <c r="E49" s="873">
        <v>0</v>
      </c>
      <c r="F49" s="966" t="s">
        <v>164</v>
      </c>
      <c r="G49" s="1277"/>
      <c r="H49" s="1277">
        <v>0</v>
      </c>
      <c r="I49" s="873">
        <v>0</v>
      </c>
      <c r="J49" s="966" t="s">
        <v>164</v>
      </c>
      <c r="K49" s="1655">
        <v>76</v>
      </c>
      <c r="L49" s="1655"/>
      <c r="M49" s="873">
        <v>0</v>
      </c>
      <c r="N49" s="966" t="s">
        <v>164</v>
      </c>
      <c r="O49" s="906"/>
      <c r="P49" s="876">
        <v>8</v>
      </c>
      <c r="Q49" s="873">
        <v>0</v>
      </c>
      <c r="R49" s="966" t="s">
        <v>164</v>
      </c>
      <c r="S49" s="907"/>
    </row>
    <row r="50" spans="2:19" ht="9" customHeight="1">
      <c r="B50" s="903"/>
      <c r="C50" s="904" t="s">
        <v>681</v>
      </c>
      <c r="D50" s="872">
        <v>316</v>
      </c>
      <c r="E50" s="873">
        <v>426</v>
      </c>
      <c r="F50" s="966">
        <v>-0.25821596244131456</v>
      </c>
      <c r="G50" s="1277"/>
      <c r="H50" s="1277">
        <v>1</v>
      </c>
      <c r="I50" s="873">
        <v>1</v>
      </c>
      <c r="J50" s="880">
        <v>-1</v>
      </c>
      <c r="K50" s="1655">
        <v>317</v>
      </c>
      <c r="L50" s="1655"/>
      <c r="M50" s="873">
        <v>427</v>
      </c>
      <c r="N50" s="966">
        <v>-0.2576112412177986</v>
      </c>
      <c r="O50" s="906"/>
      <c r="P50" s="876">
        <v>33</v>
      </c>
      <c r="Q50" s="873">
        <v>44</v>
      </c>
      <c r="R50" s="966">
        <v>-0.25</v>
      </c>
      <c r="S50" s="907"/>
    </row>
    <row r="51" spans="2:19" ht="9" customHeight="1">
      <c r="B51" s="903"/>
      <c r="C51" s="904" t="s">
        <v>682</v>
      </c>
      <c r="D51" s="872">
        <v>263</v>
      </c>
      <c r="E51" s="873">
        <v>94</v>
      </c>
      <c r="F51" s="966">
        <v>1.797872340425532</v>
      </c>
      <c r="G51" s="1277"/>
      <c r="H51" s="1277">
        <v>0</v>
      </c>
      <c r="I51" s="873">
        <v>0</v>
      </c>
      <c r="J51" s="966" t="s">
        <v>164</v>
      </c>
      <c r="K51" s="1655">
        <v>263</v>
      </c>
      <c r="L51" s="1655"/>
      <c r="M51" s="873">
        <v>94</v>
      </c>
      <c r="N51" s="966">
        <v>1.797872340425532</v>
      </c>
      <c r="O51" s="906"/>
      <c r="P51" s="876">
        <v>26</v>
      </c>
      <c r="Q51" s="873">
        <v>9</v>
      </c>
      <c r="R51" s="966">
        <v>1.8888888888888888</v>
      </c>
      <c r="S51" s="907"/>
    </row>
    <row r="52" spans="2:19" ht="17.25" customHeight="1">
      <c r="B52" s="1262"/>
      <c r="C52" s="1314" t="s">
        <v>615</v>
      </c>
      <c r="D52" s="1315">
        <v>592</v>
      </c>
      <c r="E52" s="1326">
        <v>0</v>
      </c>
      <c r="F52" s="1327" t="s">
        <v>164</v>
      </c>
      <c r="G52" s="1328"/>
      <c r="H52" s="1328">
        <v>0</v>
      </c>
      <c r="I52" s="1326">
        <v>0</v>
      </c>
      <c r="J52" s="1327" t="s">
        <v>164</v>
      </c>
      <c r="K52" s="1664">
        <v>592</v>
      </c>
      <c r="L52" s="1664"/>
      <c r="M52" s="1326">
        <v>0</v>
      </c>
      <c r="N52" s="1327" t="s">
        <v>164</v>
      </c>
      <c r="O52" s="1317"/>
      <c r="P52" s="1264">
        <v>59</v>
      </c>
      <c r="Q52" s="1326">
        <v>0</v>
      </c>
      <c r="R52" s="1327" t="s">
        <v>164</v>
      </c>
      <c r="S52" s="907"/>
    </row>
    <row r="53" spans="2:19" ht="9" customHeight="1">
      <c r="B53" s="903"/>
      <c r="C53" s="904" t="s">
        <v>616</v>
      </c>
      <c r="D53" s="872">
        <v>662</v>
      </c>
      <c r="E53" s="873">
        <v>1475</v>
      </c>
      <c r="F53" s="1329">
        <v>-0.5511864406779661</v>
      </c>
      <c r="G53" s="1278"/>
      <c r="H53" s="1278">
        <v>0</v>
      </c>
      <c r="I53" s="873">
        <v>0</v>
      </c>
      <c r="J53" s="966" t="s">
        <v>164</v>
      </c>
      <c r="K53" s="1661">
        <v>662</v>
      </c>
      <c r="L53" s="1661"/>
      <c r="M53" s="873">
        <v>1475</v>
      </c>
      <c r="N53" s="1329">
        <v>-0.5511864406779661</v>
      </c>
      <c r="O53" s="906"/>
      <c r="P53" s="876">
        <v>66</v>
      </c>
      <c r="Q53" s="873">
        <v>148</v>
      </c>
      <c r="R53" s="1329">
        <v>-0.5540540540540541</v>
      </c>
      <c r="S53" s="907"/>
    </row>
    <row r="54" spans="2:19" ht="6.75" customHeight="1">
      <c r="B54" s="870"/>
      <c r="C54" s="871" t="s">
        <v>601</v>
      </c>
      <c r="D54" s="882">
        <v>1915</v>
      </c>
      <c r="E54" s="909">
        <v>1995</v>
      </c>
      <c r="F54" s="922">
        <v>-0.040100250626566414</v>
      </c>
      <c r="G54" s="914"/>
      <c r="H54" s="914">
        <v>1</v>
      </c>
      <c r="I54" s="909">
        <v>1</v>
      </c>
      <c r="J54" s="922">
        <v>-1</v>
      </c>
      <c r="K54" s="914"/>
      <c r="L54" s="914">
        <v>1916</v>
      </c>
      <c r="M54" s="909">
        <v>1996</v>
      </c>
      <c r="N54" s="966">
        <v>-0.04008016032064128</v>
      </c>
      <c r="O54" s="910"/>
      <c r="P54" s="911">
        <v>193</v>
      </c>
      <c r="Q54" s="909">
        <v>201</v>
      </c>
      <c r="R54" s="922">
        <v>-0.03980099502487562</v>
      </c>
      <c r="S54" s="912"/>
    </row>
    <row r="55" spans="2:19" ht="9.75" customHeight="1">
      <c r="B55" s="924"/>
      <c r="C55" s="925"/>
      <c r="D55" s="1330"/>
      <c r="E55" s="1331"/>
      <c r="F55" s="1332"/>
      <c r="G55" s="1665"/>
      <c r="H55" s="1665"/>
      <c r="I55" s="1331"/>
      <c r="J55" s="1332"/>
      <c r="K55" s="1665"/>
      <c r="L55" s="1665"/>
      <c r="M55" s="1331"/>
      <c r="N55" s="1331"/>
      <c r="O55" s="1331"/>
      <c r="P55" s="1333"/>
      <c r="Q55" s="1331"/>
      <c r="R55" s="1331"/>
      <c r="S55" s="929"/>
    </row>
    <row r="56" spans="2:19" ht="9" customHeight="1">
      <c r="B56" s="856"/>
      <c r="C56" s="857" t="s">
        <v>691</v>
      </c>
      <c r="D56" s="932"/>
      <c r="E56" s="920"/>
      <c r="F56" s="1334"/>
      <c r="G56" s="1666"/>
      <c r="H56" s="1666"/>
      <c r="I56" s="920"/>
      <c r="J56" s="1334"/>
      <c r="K56" s="1666"/>
      <c r="L56" s="1666"/>
      <c r="M56" s="920"/>
      <c r="N56" s="920"/>
      <c r="O56" s="932"/>
      <c r="P56" s="933"/>
      <c r="Q56" s="920"/>
      <c r="R56" s="920"/>
      <c r="S56" s="864"/>
    </row>
    <row r="57" spans="2:19" ht="9" customHeight="1">
      <c r="B57" s="903"/>
      <c r="C57" s="904" t="s">
        <v>679</v>
      </c>
      <c r="D57" s="872">
        <v>66</v>
      </c>
      <c r="E57" s="873">
        <v>47</v>
      </c>
      <c r="F57" s="966">
        <v>0.40425531914893614</v>
      </c>
      <c r="G57" s="1655">
        <v>13</v>
      </c>
      <c r="H57" s="1655"/>
      <c r="I57" s="873">
        <v>14</v>
      </c>
      <c r="J57" s="966">
        <v>-0.07142857142857142</v>
      </c>
      <c r="K57" s="1655">
        <v>79</v>
      </c>
      <c r="L57" s="1655"/>
      <c r="M57" s="873">
        <v>61</v>
      </c>
      <c r="N57" s="966">
        <v>0.29508196721311475</v>
      </c>
      <c r="O57" s="906"/>
      <c r="P57" s="876">
        <v>20</v>
      </c>
      <c r="Q57" s="873">
        <v>19</v>
      </c>
      <c r="R57" s="966">
        <v>0.05263157894736842</v>
      </c>
      <c r="S57" s="907"/>
    </row>
    <row r="58" spans="2:19" ht="9" customHeight="1">
      <c r="B58" s="903"/>
      <c r="C58" s="904" t="s">
        <v>686</v>
      </c>
      <c r="D58" s="872">
        <v>200</v>
      </c>
      <c r="E58" s="873">
        <v>137</v>
      </c>
      <c r="F58" s="966">
        <v>0.45985401459854014</v>
      </c>
      <c r="G58" s="1655">
        <v>76</v>
      </c>
      <c r="H58" s="1655"/>
      <c r="I58" s="873">
        <v>71</v>
      </c>
      <c r="J58" s="966">
        <v>0.07042253521126761</v>
      </c>
      <c r="K58" s="1655">
        <v>276</v>
      </c>
      <c r="L58" s="1655"/>
      <c r="M58" s="873">
        <v>208</v>
      </c>
      <c r="N58" s="966">
        <v>0.3269230769230769</v>
      </c>
      <c r="O58" s="906"/>
      <c r="P58" s="876">
        <v>96</v>
      </c>
      <c r="Q58" s="873">
        <v>85</v>
      </c>
      <c r="R58" s="966">
        <v>0.12941176470588237</v>
      </c>
      <c r="S58" s="907"/>
    </row>
    <row r="59" spans="2:19" ht="9" customHeight="1">
      <c r="B59" s="903"/>
      <c r="C59" s="904" t="s">
        <v>680</v>
      </c>
      <c r="D59" s="872">
        <v>108</v>
      </c>
      <c r="E59" s="873">
        <v>81</v>
      </c>
      <c r="F59" s="966">
        <v>0.3333333333333333</v>
      </c>
      <c r="G59" s="1655">
        <v>1</v>
      </c>
      <c r="H59" s="1655"/>
      <c r="I59" s="873">
        <v>0</v>
      </c>
      <c r="J59" s="966" t="s">
        <v>164</v>
      </c>
      <c r="K59" s="1655">
        <v>109</v>
      </c>
      <c r="L59" s="1655"/>
      <c r="M59" s="873">
        <v>81</v>
      </c>
      <c r="N59" s="966">
        <v>0.345679012345679</v>
      </c>
      <c r="O59" s="906"/>
      <c r="P59" s="876">
        <v>12</v>
      </c>
      <c r="Q59" s="873">
        <v>8</v>
      </c>
      <c r="R59" s="966">
        <v>0.5</v>
      </c>
      <c r="S59" s="907"/>
    </row>
    <row r="60" spans="2:19" ht="9" customHeight="1">
      <c r="B60" s="903"/>
      <c r="C60" s="904" t="s">
        <v>689</v>
      </c>
      <c r="D60" s="872">
        <v>516</v>
      </c>
      <c r="E60" s="873">
        <v>473</v>
      </c>
      <c r="F60" s="966">
        <v>0.09090909090909091</v>
      </c>
      <c r="G60" s="1655">
        <v>0</v>
      </c>
      <c r="H60" s="1655"/>
      <c r="I60" s="873">
        <v>0</v>
      </c>
      <c r="J60" s="966" t="s">
        <v>164</v>
      </c>
      <c r="K60" s="1655">
        <v>516</v>
      </c>
      <c r="L60" s="1655"/>
      <c r="M60" s="873">
        <v>473</v>
      </c>
      <c r="N60" s="966">
        <v>0.09090909090909091</v>
      </c>
      <c r="O60" s="906"/>
      <c r="P60" s="876">
        <v>52</v>
      </c>
      <c r="Q60" s="873">
        <v>47</v>
      </c>
      <c r="R60" s="966">
        <v>0.10638297872340426</v>
      </c>
      <c r="S60" s="907"/>
    </row>
    <row r="61" spans="2:19" ht="9" customHeight="1">
      <c r="B61" s="903"/>
      <c r="C61" s="904" t="s">
        <v>681</v>
      </c>
      <c r="D61" s="872">
        <v>343</v>
      </c>
      <c r="E61" s="873">
        <v>429</v>
      </c>
      <c r="F61" s="966">
        <v>-0.20046620046620048</v>
      </c>
      <c r="G61" s="1655">
        <v>5</v>
      </c>
      <c r="H61" s="1655"/>
      <c r="I61" s="873">
        <v>5</v>
      </c>
      <c r="J61" s="966">
        <v>0</v>
      </c>
      <c r="K61" s="1655">
        <v>348</v>
      </c>
      <c r="L61" s="1655"/>
      <c r="M61" s="873">
        <v>434</v>
      </c>
      <c r="N61" s="966">
        <v>-0.19815668202764977</v>
      </c>
      <c r="O61" s="906"/>
      <c r="P61" s="876">
        <v>39</v>
      </c>
      <c r="Q61" s="873">
        <v>48</v>
      </c>
      <c r="R61" s="966">
        <v>-0.1875</v>
      </c>
      <c r="S61" s="907"/>
    </row>
    <row r="62" spans="2:19" ht="9" customHeight="1">
      <c r="B62" s="903"/>
      <c r="C62" s="904" t="s">
        <v>682</v>
      </c>
      <c r="D62" s="872">
        <v>1135</v>
      </c>
      <c r="E62" s="873">
        <v>1114</v>
      </c>
      <c r="F62" s="966">
        <v>0.018850987432675045</v>
      </c>
      <c r="G62" s="1655">
        <v>0</v>
      </c>
      <c r="H62" s="1655"/>
      <c r="I62" s="873">
        <v>0</v>
      </c>
      <c r="J62" s="966" t="s">
        <v>164</v>
      </c>
      <c r="K62" s="1655">
        <v>1135</v>
      </c>
      <c r="L62" s="1655"/>
      <c r="M62" s="873">
        <v>1114</v>
      </c>
      <c r="N62" s="966">
        <v>0.018850987432675045</v>
      </c>
      <c r="O62" s="906"/>
      <c r="P62" s="876">
        <v>114</v>
      </c>
      <c r="Q62" s="873">
        <v>111</v>
      </c>
      <c r="R62" s="966">
        <v>0.02702702702702703</v>
      </c>
      <c r="S62" s="907"/>
    </row>
    <row r="63" spans="2:19" ht="9" customHeight="1">
      <c r="B63" s="903"/>
      <c r="C63" s="904" t="s">
        <v>687</v>
      </c>
      <c r="D63" s="872">
        <v>1278</v>
      </c>
      <c r="E63" s="873">
        <v>1796</v>
      </c>
      <c r="F63" s="966">
        <v>-0.2884187082405345</v>
      </c>
      <c r="G63" s="1661">
        <v>0</v>
      </c>
      <c r="H63" s="1661"/>
      <c r="I63" s="873">
        <v>0</v>
      </c>
      <c r="J63" s="966" t="s">
        <v>164</v>
      </c>
      <c r="K63" s="1661">
        <v>1278</v>
      </c>
      <c r="L63" s="1661"/>
      <c r="M63" s="873">
        <v>1796</v>
      </c>
      <c r="N63" s="966">
        <v>-0.2884187082405345</v>
      </c>
      <c r="O63" s="906"/>
      <c r="P63" s="876">
        <v>128</v>
      </c>
      <c r="Q63" s="873">
        <v>180</v>
      </c>
      <c r="R63" s="966">
        <v>-0.28888888888888886</v>
      </c>
      <c r="S63" s="907"/>
    </row>
    <row r="64" spans="2:19" ht="9" customHeight="1">
      <c r="B64" s="870"/>
      <c r="C64" s="871" t="s">
        <v>683</v>
      </c>
      <c r="D64" s="908">
        <v>3647</v>
      </c>
      <c r="E64" s="909">
        <v>4077</v>
      </c>
      <c r="F64" s="884">
        <v>-0.10546970811871474</v>
      </c>
      <c r="G64" s="1662">
        <v>95</v>
      </c>
      <c r="H64" s="1662"/>
      <c r="I64" s="909">
        <v>90</v>
      </c>
      <c r="J64" s="884">
        <v>0.05555555555555555</v>
      </c>
      <c r="K64" s="1662">
        <v>3742</v>
      </c>
      <c r="L64" s="1662"/>
      <c r="M64" s="909">
        <v>4167</v>
      </c>
      <c r="N64" s="1340">
        <v>-0.10199184065274779</v>
      </c>
      <c r="O64" s="910"/>
      <c r="P64" s="911">
        <v>460</v>
      </c>
      <c r="Q64" s="909">
        <v>498</v>
      </c>
      <c r="R64" s="1340">
        <v>-0.07630522088353414</v>
      </c>
      <c r="S64" s="912"/>
    </row>
    <row r="65" spans="2:19" ht="11.25" customHeight="1">
      <c r="B65" s="903"/>
      <c r="C65" s="904" t="s">
        <v>684</v>
      </c>
      <c r="D65" s="872">
        <v>161</v>
      </c>
      <c r="E65" s="873">
        <v>234</v>
      </c>
      <c r="F65" s="966">
        <v>-0.31196581196581197</v>
      </c>
      <c r="G65" s="1661">
        <v>0</v>
      </c>
      <c r="H65" s="1661"/>
      <c r="I65" s="873">
        <v>0</v>
      </c>
      <c r="J65" s="966" t="s">
        <v>164</v>
      </c>
      <c r="K65" s="1661">
        <v>161</v>
      </c>
      <c r="L65" s="1661"/>
      <c r="M65" s="873">
        <v>234</v>
      </c>
      <c r="N65" s="874">
        <v>-0.31196581196581197</v>
      </c>
      <c r="O65" s="906"/>
      <c r="P65" s="876">
        <v>16</v>
      </c>
      <c r="Q65" s="873">
        <v>23</v>
      </c>
      <c r="R65" s="874">
        <v>-0.30434782608695654</v>
      </c>
      <c r="S65" s="907"/>
    </row>
    <row r="66" spans="2:19" ht="6.75" customHeight="1">
      <c r="B66" s="870"/>
      <c r="C66" s="871" t="s">
        <v>692</v>
      </c>
      <c r="D66" s="913">
        <v>3808</v>
      </c>
      <c r="E66" s="1323">
        <v>4311</v>
      </c>
      <c r="F66" s="922">
        <v>-0.11667826490373463</v>
      </c>
      <c r="G66" s="1663">
        <v>95</v>
      </c>
      <c r="H66" s="1663">
        <v>0</v>
      </c>
      <c r="I66" s="1323">
        <v>90</v>
      </c>
      <c r="J66" s="922">
        <v>0.05555555555555555</v>
      </c>
      <c r="K66" s="1663">
        <v>3903</v>
      </c>
      <c r="L66" s="1663">
        <v>0</v>
      </c>
      <c r="M66" s="1323">
        <v>4401</v>
      </c>
      <c r="N66" s="951">
        <v>-0.11315610088616224</v>
      </c>
      <c r="O66" s="916"/>
      <c r="P66" s="930">
        <v>476</v>
      </c>
      <c r="Q66" s="1323">
        <v>521</v>
      </c>
      <c r="R66" s="951">
        <v>-0.08637236084452975</v>
      </c>
      <c r="S66" s="918"/>
    </row>
    <row r="67" spans="2:19" ht="9.75" customHeight="1">
      <c r="B67" s="870"/>
      <c r="C67" s="871"/>
      <c r="D67" s="931"/>
      <c r="E67" s="920"/>
      <c r="F67" s="1334"/>
      <c r="G67" s="1667"/>
      <c r="H67" s="1667"/>
      <c r="I67" s="920"/>
      <c r="J67" s="1334"/>
      <c r="K67" s="1667"/>
      <c r="L67" s="1667"/>
      <c r="M67" s="920"/>
      <c r="N67" s="920"/>
      <c r="O67" s="932"/>
      <c r="P67" s="933"/>
      <c r="Q67" s="920"/>
      <c r="R67" s="920"/>
      <c r="S67" s="934"/>
    </row>
    <row r="68" spans="2:19" ht="9" customHeight="1">
      <c r="B68" s="856"/>
      <c r="C68" s="857" t="s">
        <v>883</v>
      </c>
      <c r="D68" s="932"/>
      <c r="E68" s="920"/>
      <c r="F68" s="1334"/>
      <c r="G68" s="1666"/>
      <c r="H68" s="1666"/>
      <c r="I68" s="920"/>
      <c r="J68" s="1334"/>
      <c r="K68" s="1666"/>
      <c r="L68" s="1666"/>
      <c r="M68" s="920"/>
      <c r="N68" s="920"/>
      <c r="O68" s="932"/>
      <c r="P68" s="933"/>
      <c r="Q68" s="920"/>
      <c r="R68" s="920"/>
      <c r="S68" s="864"/>
    </row>
    <row r="69" spans="2:19" ht="9" customHeight="1">
      <c r="B69" s="903"/>
      <c r="C69" s="904" t="s">
        <v>694</v>
      </c>
      <c r="D69" s="872">
        <v>82</v>
      </c>
      <c r="E69" s="873">
        <v>119</v>
      </c>
      <c r="F69" s="966">
        <v>-0.31092436974789917</v>
      </c>
      <c r="G69" s="1661">
        <v>0</v>
      </c>
      <c r="H69" s="1661"/>
      <c r="I69" s="873">
        <v>0</v>
      </c>
      <c r="J69" s="966" t="s">
        <v>164</v>
      </c>
      <c r="K69" s="1661">
        <v>82</v>
      </c>
      <c r="L69" s="1661"/>
      <c r="M69" s="873">
        <v>119</v>
      </c>
      <c r="N69" s="966">
        <v>-0.31092436974789917</v>
      </c>
      <c r="O69" s="906"/>
      <c r="P69" s="876">
        <v>8</v>
      </c>
      <c r="Q69" s="873">
        <v>12</v>
      </c>
      <c r="R69" s="966">
        <v>-0.3333333333333333</v>
      </c>
      <c r="S69" s="907"/>
    </row>
    <row r="70" spans="2:19" ht="8.25" customHeight="1">
      <c r="B70" s="935"/>
      <c r="C70" s="936" t="s">
        <v>695</v>
      </c>
      <c r="D70" s="914">
        <v>82</v>
      </c>
      <c r="E70" s="1323">
        <v>119</v>
      </c>
      <c r="F70" s="922">
        <v>-0.31092436974789917</v>
      </c>
      <c r="G70" s="1663">
        <v>0</v>
      </c>
      <c r="H70" s="1663"/>
      <c r="I70" s="1323">
        <v>0</v>
      </c>
      <c r="J70" s="922" t="s">
        <v>164</v>
      </c>
      <c r="K70" s="1663">
        <v>82</v>
      </c>
      <c r="L70" s="1663"/>
      <c r="M70" s="1323">
        <v>119</v>
      </c>
      <c r="N70" s="922">
        <v>-0.31092436974789917</v>
      </c>
      <c r="O70" s="937"/>
      <c r="P70" s="930">
        <v>8</v>
      </c>
      <c r="Q70" s="1323">
        <v>12</v>
      </c>
      <c r="R70" s="922">
        <v>-0.3333333333333333</v>
      </c>
      <c r="S70" s="938"/>
    </row>
    <row r="71" spans="2:19" ht="6" customHeight="1">
      <c r="B71" s="870"/>
      <c r="C71" s="871"/>
      <c r="D71" s="931"/>
      <c r="E71" s="875"/>
      <c r="F71" s="880"/>
      <c r="G71" s="1668"/>
      <c r="H71" s="1668"/>
      <c r="I71" s="875"/>
      <c r="J71" s="880"/>
      <c r="K71" s="1668"/>
      <c r="L71" s="1668"/>
      <c r="M71" s="875"/>
      <c r="N71" s="875"/>
      <c r="O71" s="875"/>
      <c r="P71" s="939"/>
      <c r="Q71" s="875"/>
      <c r="R71" s="875"/>
      <c r="S71" s="877"/>
    </row>
    <row r="72" spans="2:19" ht="15" customHeight="1">
      <c r="B72" s="856"/>
      <c r="C72" s="857"/>
      <c r="D72" s="932"/>
      <c r="E72" s="920"/>
      <c r="F72" s="1334"/>
      <c r="G72" s="1669"/>
      <c r="H72" s="1669"/>
      <c r="I72" s="920"/>
      <c r="J72" s="1334"/>
      <c r="K72" s="1669"/>
      <c r="L72" s="1669"/>
      <c r="M72" s="920"/>
      <c r="N72" s="920"/>
      <c r="O72" s="932"/>
      <c r="P72" s="933"/>
      <c r="Q72" s="920"/>
      <c r="R72" s="920"/>
      <c r="S72" s="864"/>
    </row>
    <row r="73" spans="2:19" ht="8.25" customHeight="1">
      <c r="B73" s="935"/>
      <c r="C73" s="936" t="s">
        <v>696</v>
      </c>
      <c r="D73" s="914">
        <v>3890</v>
      </c>
      <c r="E73" s="1323">
        <v>4430</v>
      </c>
      <c r="F73" s="951">
        <v>-0.12189616252821671</v>
      </c>
      <c r="G73" s="1663">
        <v>95</v>
      </c>
      <c r="H73" s="1663">
        <v>0</v>
      </c>
      <c r="I73" s="1323">
        <v>90</v>
      </c>
      <c r="J73" s="922">
        <v>0.05555555555555555</v>
      </c>
      <c r="K73" s="1663">
        <v>3985</v>
      </c>
      <c r="L73" s="1663">
        <v>0</v>
      </c>
      <c r="M73" s="1323">
        <v>4520</v>
      </c>
      <c r="N73" s="951">
        <v>-0.11836283185840708</v>
      </c>
      <c r="O73" s="937"/>
      <c r="P73" s="930">
        <v>484</v>
      </c>
      <c r="Q73" s="1323">
        <v>533</v>
      </c>
      <c r="R73" s="951">
        <v>-0.09193245778611632</v>
      </c>
      <c r="S73" s="938"/>
    </row>
    <row r="74" spans="2:19" ht="15" customHeight="1">
      <c r="B74" s="903"/>
      <c r="C74" s="936"/>
      <c r="D74" s="925"/>
      <c r="E74" s="906"/>
      <c r="F74" s="973"/>
      <c r="G74" s="1670"/>
      <c r="H74" s="1670"/>
      <c r="I74" s="906"/>
      <c r="J74" s="973"/>
      <c r="K74" s="1670"/>
      <c r="L74" s="1670"/>
      <c r="M74" s="906"/>
      <c r="N74" s="906"/>
      <c r="O74" s="906"/>
      <c r="P74" s="924"/>
      <c r="Q74" s="906"/>
      <c r="R74" s="906"/>
      <c r="S74" s="907"/>
    </row>
    <row r="75" spans="2:19" ht="9" customHeight="1">
      <c r="B75" s="870"/>
      <c r="C75" s="871" t="s">
        <v>884</v>
      </c>
      <c r="D75" s="871"/>
      <c r="E75" s="959"/>
      <c r="F75" s="970"/>
      <c r="G75" s="1671"/>
      <c r="H75" s="1671"/>
      <c r="I75" s="959"/>
      <c r="J75" s="970"/>
      <c r="K75" s="1671"/>
      <c r="L75" s="1671"/>
      <c r="M75" s="959"/>
      <c r="N75" s="959"/>
      <c r="O75" s="871"/>
      <c r="P75" s="870"/>
      <c r="Q75" s="959"/>
      <c r="R75" s="959"/>
      <c r="S75" s="940"/>
    </row>
    <row r="76" spans="2:19" ht="9" customHeight="1">
      <c r="B76" s="903"/>
      <c r="C76" s="904" t="s">
        <v>697</v>
      </c>
      <c r="D76" s="872">
        <v>313</v>
      </c>
      <c r="E76" s="873">
        <v>410</v>
      </c>
      <c r="F76" s="966">
        <v>-0.23658536585365852</v>
      </c>
      <c r="G76" s="1655">
        <v>0</v>
      </c>
      <c r="H76" s="1655"/>
      <c r="I76" s="873">
        <v>0</v>
      </c>
      <c r="J76" s="966" t="s">
        <v>164</v>
      </c>
      <c r="K76" s="1655">
        <v>313</v>
      </c>
      <c r="L76" s="1655"/>
      <c r="M76" s="873">
        <v>410</v>
      </c>
      <c r="N76" s="966">
        <v>-0.23658536585365852</v>
      </c>
      <c r="O76" s="906"/>
      <c r="P76" s="876">
        <v>31</v>
      </c>
      <c r="Q76" s="873">
        <v>41</v>
      </c>
      <c r="R76" s="966">
        <v>-0.24390243902439024</v>
      </c>
      <c r="S76" s="907"/>
    </row>
    <row r="77" spans="2:19" ht="9" customHeight="1">
      <c r="B77" s="903"/>
      <c r="C77" s="904" t="s">
        <v>698</v>
      </c>
      <c r="D77" s="872">
        <v>293</v>
      </c>
      <c r="E77" s="873">
        <v>296</v>
      </c>
      <c r="F77" s="966">
        <v>-0.010135135135135136</v>
      </c>
      <c r="G77" s="1655">
        <v>0</v>
      </c>
      <c r="H77" s="1655"/>
      <c r="I77" s="873">
        <v>0</v>
      </c>
      <c r="J77" s="966" t="s">
        <v>164</v>
      </c>
      <c r="K77" s="1655">
        <v>293</v>
      </c>
      <c r="L77" s="1655"/>
      <c r="M77" s="873">
        <v>296</v>
      </c>
      <c r="N77" s="966">
        <v>-0.010135135135135136</v>
      </c>
      <c r="O77" s="906"/>
      <c r="P77" s="876">
        <v>29</v>
      </c>
      <c r="Q77" s="873">
        <v>30</v>
      </c>
      <c r="R77" s="966">
        <v>-0.03333333333333333</v>
      </c>
      <c r="S77" s="907"/>
    </row>
    <row r="78" spans="2:19" ht="9" customHeight="1">
      <c r="B78" s="903"/>
      <c r="C78" s="904" t="s">
        <v>699</v>
      </c>
      <c r="D78" s="872">
        <v>1888</v>
      </c>
      <c r="E78" s="873">
        <v>1185</v>
      </c>
      <c r="F78" s="966">
        <v>0.5932489451476793</v>
      </c>
      <c r="G78" s="1655">
        <v>0</v>
      </c>
      <c r="H78" s="1655"/>
      <c r="I78" s="873">
        <v>0</v>
      </c>
      <c r="J78" s="966" t="s">
        <v>164</v>
      </c>
      <c r="K78" s="1655">
        <v>1888</v>
      </c>
      <c r="L78" s="1655"/>
      <c r="M78" s="873">
        <v>1184</v>
      </c>
      <c r="N78" s="966">
        <v>0.5945945945945946</v>
      </c>
      <c r="O78" s="906"/>
      <c r="P78" s="876">
        <v>189</v>
      </c>
      <c r="Q78" s="873">
        <v>118</v>
      </c>
      <c r="R78" s="966">
        <v>0.6016949152542372</v>
      </c>
      <c r="S78" s="907"/>
    </row>
    <row r="79" spans="2:19" ht="9" customHeight="1">
      <c r="B79" s="903"/>
      <c r="C79" s="904" t="s">
        <v>100</v>
      </c>
      <c r="D79" s="872">
        <v>4</v>
      </c>
      <c r="E79" s="873">
        <v>6</v>
      </c>
      <c r="F79" s="966">
        <v>-0.3333333333333333</v>
      </c>
      <c r="G79" s="1661">
        <v>8</v>
      </c>
      <c r="H79" s="1661"/>
      <c r="I79" s="873">
        <v>5</v>
      </c>
      <c r="J79" s="966">
        <v>0.6</v>
      </c>
      <c r="K79" s="1661">
        <v>12</v>
      </c>
      <c r="L79" s="1661"/>
      <c r="M79" s="873">
        <v>11</v>
      </c>
      <c r="N79" s="966">
        <v>0.09090909090909091</v>
      </c>
      <c r="O79" s="906"/>
      <c r="P79" s="876">
        <v>8</v>
      </c>
      <c r="Q79" s="873">
        <v>6</v>
      </c>
      <c r="R79" s="966">
        <v>0.3333333333333333</v>
      </c>
      <c r="S79" s="907"/>
    </row>
    <row r="80" spans="2:19" ht="9" customHeight="1">
      <c r="B80" s="870"/>
      <c r="C80" s="871" t="s">
        <v>700</v>
      </c>
      <c r="D80" s="908">
        <v>2498</v>
      </c>
      <c r="E80" s="909">
        <v>1896</v>
      </c>
      <c r="F80" s="884">
        <v>0.31751054852320676</v>
      </c>
      <c r="G80" s="1662">
        <v>8</v>
      </c>
      <c r="H80" s="1662"/>
      <c r="I80" s="909">
        <v>5</v>
      </c>
      <c r="J80" s="884">
        <v>0.6</v>
      </c>
      <c r="K80" s="1662">
        <v>2506</v>
      </c>
      <c r="L80" s="1662"/>
      <c r="M80" s="909">
        <v>1901</v>
      </c>
      <c r="N80" s="884">
        <v>0.31825355076275647</v>
      </c>
      <c r="O80" s="910"/>
      <c r="P80" s="911">
        <v>258</v>
      </c>
      <c r="Q80" s="909">
        <v>195</v>
      </c>
      <c r="R80" s="884">
        <v>0.3230769230769231</v>
      </c>
      <c r="S80" s="912"/>
    </row>
    <row r="81" spans="2:19" ht="9" customHeight="1">
      <c r="B81" s="903"/>
      <c r="C81" s="904" t="s">
        <v>701</v>
      </c>
      <c r="D81" s="872">
        <v>310</v>
      </c>
      <c r="E81" s="873">
        <v>187</v>
      </c>
      <c r="F81" s="966">
        <v>0.6577540106951871</v>
      </c>
      <c r="G81" s="1655">
        <v>0</v>
      </c>
      <c r="H81" s="1655"/>
      <c r="I81" s="873">
        <v>0</v>
      </c>
      <c r="J81" s="966" t="s">
        <v>164</v>
      </c>
      <c r="K81" s="1655">
        <v>310</v>
      </c>
      <c r="L81" s="1655"/>
      <c r="M81" s="873">
        <v>187</v>
      </c>
      <c r="N81" s="966">
        <v>0.6577540106951871</v>
      </c>
      <c r="O81" s="906"/>
      <c r="P81" s="876">
        <v>31</v>
      </c>
      <c r="Q81" s="873">
        <v>19</v>
      </c>
      <c r="R81" s="966">
        <v>0.631578947368421</v>
      </c>
      <c r="S81" s="907"/>
    </row>
    <row r="82" spans="2:19" ht="9" customHeight="1">
      <c r="B82" s="903"/>
      <c r="C82" s="904" t="s">
        <v>702</v>
      </c>
      <c r="D82" s="872">
        <v>338</v>
      </c>
      <c r="E82" s="873">
        <v>616</v>
      </c>
      <c r="F82" s="966">
        <v>-0.4512987012987013</v>
      </c>
      <c r="G82" s="1661">
        <v>0</v>
      </c>
      <c r="H82" s="1661"/>
      <c r="I82" s="873">
        <v>0</v>
      </c>
      <c r="J82" s="966" t="s">
        <v>164</v>
      </c>
      <c r="K82" s="1661">
        <v>338</v>
      </c>
      <c r="L82" s="1661"/>
      <c r="M82" s="873">
        <v>616</v>
      </c>
      <c r="N82" s="966">
        <v>-0.4512987012987013</v>
      </c>
      <c r="O82" s="906"/>
      <c r="P82" s="876">
        <v>34</v>
      </c>
      <c r="Q82" s="873">
        <v>62</v>
      </c>
      <c r="R82" s="966">
        <v>-0.45161290322580644</v>
      </c>
      <c r="S82" s="907"/>
    </row>
    <row r="83" spans="2:19" ht="9" customHeight="1">
      <c r="B83" s="870"/>
      <c r="C83" s="871" t="s">
        <v>703</v>
      </c>
      <c r="D83" s="914">
        <v>3146</v>
      </c>
      <c r="E83" s="1323">
        <v>2700</v>
      </c>
      <c r="F83" s="922">
        <v>0.16518518518518518</v>
      </c>
      <c r="G83" s="1663">
        <v>8</v>
      </c>
      <c r="H83" s="1663"/>
      <c r="I83" s="1323">
        <v>5</v>
      </c>
      <c r="J83" s="922">
        <v>0.6</v>
      </c>
      <c r="K83" s="1663">
        <v>3154</v>
      </c>
      <c r="L83" s="1663"/>
      <c r="M83" s="1323">
        <v>2705</v>
      </c>
      <c r="N83" s="922">
        <v>0.16598890942698707</v>
      </c>
      <c r="O83" s="937"/>
      <c r="P83" s="930">
        <v>323</v>
      </c>
      <c r="Q83" s="1323">
        <v>275</v>
      </c>
      <c r="R83" s="922">
        <v>0.17454545454545456</v>
      </c>
      <c r="S83" s="938"/>
    </row>
    <row r="84" spans="2:19" ht="15" customHeight="1">
      <c r="B84" s="870"/>
      <c r="C84" s="871"/>
      <c r="D84" s="931"/>
      <c r="E84" s="875"/>
      <c r="F84" s="880"/>
      <c r="G84" s="1668"/>
      <c r="H84" s="1668"/>
      <c r="I84" s="875"/>
      <c r="J84" s="880"/>
      <c r="K84" s="1668"/>
      <c r="L84" s="1668"/>
      <c r="M84" s="875"/>
      <c r="N84" s="875"/>
      <c r="O84" s="875"/>
      <c r="P84" s="939"/>
      <c r="Q84" s="875"/>
      <c r="R84" s="875"/>
      <c r="S84" s="877"/>
    </row>
    <row r="85" spans="2:19" ht="9" customHeight="1">
      <c r="B85" s="870"/>
      <c r="C85" s="871" t="s">
        <v>885</v>
      </c>
      <c r="D85" s="871"/>
      <c r="E85" s="959"/>
      <c r="F85" s="970"/>
      <c r="G85" s="1671"/>
      <c r="H85" s="1671"/>
      <c r="I85" s="959"/>
      <c r="J85" s="970"/>
      <c r="K85" s="1671"/>
      <c r="L85" s="1671"/>
      <c r="M85" s="959"/>
      <c r="N85" s="959"/>
      <c r="O85" s="871"/>
      <c r="P85" s="870"/>
      <c r="Q85" s="959"/>
      <c r="R85" s="959"/>
      <c r="S85" s="940"/>
    </row>
    <row r="86" spans="2:19" ht="9" customHeight="1">
      <c r="B86" s="903"/>
      <c r="C86" s="904" t="s">
        <v>514</v>
      </c>
      <c r="D86" s="872">
        <v>17</v>
      </c>
      <c r="E86" s="873">
        <v>5</v>
      </c>
      <c r="F86" s="966">
        <v>2.4</v>
      </c>
      <c r="G86" s="1655">
        <v>13</v>
      </c>
      <c r="H86" s="1655"/>
      <c r="I86" s="873">
        <v>9</v>
      </c>
      <c r="J86" s="966">
        <v>0.4444444444444444</v>
      </c>
      <c r="K86" s="1655">
        <v>30</v>
      </c>
      <c r="L86" s="1655"/>
      <c r="M86" s="873">
        <v>14</v>
      </c>
      <c r="N86" s="966">
        <v>1.1428571428571428</v>
      </c>
      <c r="O86" s="906"/>
      <c r="P86" s="876">
        <v>15</v>
      </c>
      <c r="Q86" s="873">
        <v>10</v>
      </c>
      <c r="R86" s="966">
        <v>0.5</v>
      </c>
      <c r="S86" s="907"/>
    </row>
    <row r="87" spans="2:19" ht="9" customHeight="1">
      <c r="B87" s="903"/>
      <c r="C87" s="904" t="s">
        <v>512</v>
      </c>
      <c r="D87" s="872">
        <v>139</v>
      </c>
      <c r="E87" s="873">
        <v>147</v>
      </c>
      <c r="F87" s="966">
        <v>-0.05442176870748299</v>
      </c>
      <c r="G87" s="1655">
        <v>42</v>
      </c>
      <c r="H87" s="1655"/>
      <c r="I87" s="873">
        <v>35</v>
      </c>
      <c r="J87" s="966">
        <v>0.2</v>
      </c>
      <c r="K87" s="1655">
        <v>181</v>
      </c>
      <c r="L87" s="1655"/>
      <c r="M87" s="873">
        <v>182</v>
      </c>
      <c r="N87" s="966">
        <v>-0.005494505494505495</v>
      </c>
      <c r="O87" s="906"/>
      <c r="P87" s="876">
        <v>56</v>
      </c>
      <c r="Q87" s="873">
        <v>50</v>
      </c>
      <c r="R87" s="966">
        <v>0.12</v>
      </c>
      <c r="S87" s="907"/>
    </row>
    <row r="88" spans="2:19" ht="9" customHeight="1">
      <c r="B88" s="903"/>
      <c r="C88" s="904" t="s">
        <v>869</v>
      </c>
      <c r="D88" s="872">
        <v>11</v>
      </c>
      <c r="E88" s="873">
        <v>2</v>
      </c>
      <c r="F88" s="966">
        <v>4.5</v>
      </c>
      <c r="G88" s="1655">
        <v>55</v>
      </c>
      <c r="H88" s="1655"/>
      <c r="I88" s="873">
        <v>27</v>
      </c>
      <c r="J88" s="966">
        <v>1.037037037037037</v>
      </c>
      <c r="K88" s="1655">
        <v>66</v>
      </c>
      <c r="L88" s="1655"/>
      <c r="M88" s="873">
        <v>29</v>
      </c>
      <c r="N88" s="966">
        <v>1.2758620689655173</v>
      </c>
      <c r="O88" s="906"/>
      <c r="P88" s="876">
        <v>56</v>
      </c>
      <c r="Q88" s="873">
        <v>27</v>
      </c>
      <c r="R88" s="966">
        <v>1.0740740740740742</v>
      </c>
      <c r="S88" s="907"/>
    </row>
    <row r="89" spans="2:19" ht="9" customHeight="1">
      <c r="B89" s="903"/>
      <c r="C89" s="904" t="s">
        <v>517</v>
      </c>
      <c r="D89" s="872">
        <v>11</v>
      </c>
      <c r="E89" s="873">
        <v>27</v>
      </c>
      <c r="F89" s="966">
        <v>-0.5925925925925926</v>
      </c>
      <c r="G89" s="1655">
        <v>31</v>
      </c>
      <c r="H89" s="1655"/>
      <c r="I89" s="873">
        <v>18</v>
      </c>
      <c r="J89" s="966">
        <v>0.7222222222222222</v>
      </c>
      <c r="K89" s="1655">
        <v>42</v>
      </c>
      <c r="L89" s="1655"/>
      <c r="M89" s="873">
        <v>45</v>
      </c>
      <c r="N89" s="966">
        <v>-0.06666666666666667</v>
      </c>
      <c r="O89" s="906"/>
      <c r="P89" s="876">
        <v>32</v>
      </c>
      <c r="Q89" s="873">
        <v>21</v>
      </c>
      <c r="R89" s="966">
        <v>0.5238095238095238</v>
      </c>
      <c r="S89" s="907"/>
    </row>
    <row r="90" spans="2:19" ht="9" customHeight="1">
      <c r="B90" s="903"/>
      <c r="C90" s="904" t="s">
        <v>518</v>
      </c>
      <c r="D90" s="872">
        <v>23</v>
      </c>
      <c r="E90" s="873">
        <v>11</v>
      </c>
      <c r="F90" s="966">
        <v>1.0909090909090908</v>
      </c>
      <c r="G90" s="1655">
        <v>1</v>
      </c>
      <c r="H90" s="1655"/>
      <c r="I90" s="873">
        <v>2</v>
      </c>
      <c r="J90" s="966">
        <v>-0.5</v>
      </c>
      <c r="K90" s="1655">
        <v>24</v>
      </c>
      <c r="L90" s="1655"/>
      <c r="M90" s="873">
        <v>13</v>
      </c>
      <c r="N90" s="966">
        <v>0.8461538461538461</v>
      </c>
      <c r="O90" s="906"/>
      <c r="P90" s="876">
        <v>3</v>
      </c>
      <c r="Q90" s="873">
        <v>3</v>
      </c>
      <c r="R90" s="966">
        <v>0</v>
      </c>
      <c r="S90" s="907"/>
    </row>
    <row r="91" spans="2:19" ht="9" customHeight="1">
      <c r="B91" s="903"/>
      <c r="C91" s="904" t="s">
        <v>519</v>
      </c>
      <c r="D91" s="872">
        <v>58</v>
      </c>
      <c r="E91" s="873">
        <v>10</v>
      </c>
      <c r="F91" s="966">
        <v>4.8</v>
      </c>
      <c r="G91" s="1655">
        <v>103</v>
      </c>
      <c r="H91" s="1655"/>
      <c r="I91" s="873">
        <v>59</v>
      </c>
      <c r="J91" s="966">
        <v>0.7457627118644068</v>
      </c>
      <c r="K91" s="1655">
        <v>161</v>
      </c>
      <c r="L91" s="1655"/>
      <c r="M91" s="873">
        <v>69</v>
      </c>
      <c r="N91" s="966">
        <v>1.3333333333333333</v>
      </c>
      <c r="O91" s="906"/>
      <c r="P91" s="876">
        <v>109</v>
      </c>
      <c r="Q91" s="873">
        <v>60</v>
      </c>
      <c r="R91" s="966">
        <v>0.8166666666666667</v>
      </c>
      <c r="S91" s="907"/>
    </row>
    <row r="92" spans="2:19" ht="9" customHeight="1">
      <c r="B92" s="903"/>
      <c r="C92" s="904" t="s">
        <v>520</v>
      </c>
      <c r="D92" s="872">
        <v>2</v>
      </c>
      <c r="E92" s="873">
        <v>6</v>
      </c>
      <c r="F92" s="966">
        <v>-0.6666666666666666</v>
      </c>
      <c r="G92" s="1655">
        <v>31</v>
      </c>
      <c r="H92" s="1655"/>
      <c r="I92" s="873">
        <v>29</v>
      </c>
      <c r="J92" s="966">
        <v>0.06896551724137931</v>
      </c>
      <c r="K92" s="1655">
        <v>33</v>
      </c>
      <c r="L92" s="1655"/>
      <c r="M92" s="873">
        <v>35</v>
      </c>
      <c r="N92" s="966">
        <v>-0.05714285714285714</v>
      </c>
      <c r="O92" s="906"/>
      <c r="P92" s="876">
        <v>31</v>
      </c>
      <c r="Q92" s="873">
        <v>30</v>
      </c>
      <c r="R92" s="966">
        <v>0.03333333333333333</v>
      </c>
      <c r="S92" s="907"/>
    </row>
    <row r="93" spans="2:19" ht="9" customHeight="1">
      <c r="B93" s="903"/>
      <c r="C93" s="904" t="s">
        <v>522</v>
      </c>
      <c r="D93" s="872">
        <v>205</v>
      </c>
      <c r="E93" s="873">
        <v>117</v>
      </c>
      <c r="F93" s="966">
        <v>0.7521367521367521</v>
      </c>
      <c r="G93" s="1655">
        <v>29</v>
      </c>
      <c r="H93" s="1655"/>
      <c r="I93" s="873">
        <v>23</v>
      </c>
      <c r="J93" s="966">
        <v>0.2608695652173913</v>
      </c>
      <c r="K93" s="1655">
        <v>234</v>
      </c>
      <c r="L93" s="1655"/>
      <c r="M93" s="873">
        <v>140</v>
      </c>
      <c r="N93" s="966">
        <v>0.6714285714285714</v>
      </c>
      <c r="O93" s="906"/>
      <c r="P93" s="876">
        <v>50</v>
      </c>
      <c r="Q93" s="873">
        <v>35</v>
      </c>
      <c r="R93" s="966">
        <v>0.42857142857142855</v>
      </c>
      <c r="S93" s="907"/>
    </row>
    <row r="94" spans="2:19" ht="9" customHeight="1">
      <c r="B94" s="903"/>
      <c r="C94" s="904" t="s">
        <v>513</v>
      </c>
      <c r="D94" s="872">
        <v>47</v>
      </c>
      <c r="E94" s="873">
        <v>72</v>
      </c>
      <c r="F94" s="966">
        <v>-0.3472222222222222</v>
      </c>
      <c r="G94" s="1655">
        <v>74</v>
      </c>
      <c r="H94" s="1655"/>
      <c r="I94" s="873">
        <v>55</v>
      </c>
      <c r="J94" s="966">
        <v>0.34545454545454546</v>
      </c>
      <c r="K94" s="1655">
        <v>121</v>
      </c>
      <c r="L94" s="1655"/>
      <c r="M94" s="873">
        <v>127</v>
      </c>
      <c r="N94" s="966">
        <v>-0.047244094488188976</v>
      </c>
      <c r="O94" s="906"/>
      <c r="P94" s="876">
        <v>79</v>
      </c>
      <c r="Q94" s="873">
        <v>62</v>
      </c>
      <c r="R94" s="966">
        <v>0.27419354838709675</v>
      </c>
      <c r="S94" s="907"/>
    </row>
    <row r="95" spans="2:19" ht="9" customHeight="1">
      <c r="B95" s="903"/>
      <c r="C95" s="904" t="s">
        <v>870</v>
      </c>
      <c r="D95" s="872">
        <v>6</v>
      </c>
      <c r="E95" s="873">
        <v>4</v>
      </c>
      <c r="F95" s="966">
        <v>0.5</v>
      </c>
      <c r="G95" s="1661">
        <v>17</v>
      </c>
      <c r="H95" s="1661"/>
      <c r="I95" s="873">
        <v>16</v>
      </c>
      <c r="J95" s="966">
        <v>0.0625</v>
      </c>
      <c r="K95" s="1661">
        <v>23</v>
      </c>
      <c r="L95" s="1661"/>
      <c r="M95" s="873">
        <v>20</v>
      </c>
      <c r="N95" s="966">
        <v>0.15</v>
      </c>
      <c r="O95" s="906"/>
      <c r="P95" s="876">
        <v>18</v>
      </c>
      <c r="Q95" s="873">
        <v>16</v>
      </c>
      <c r="R95" s="966">
        <v>0.125</v>
      </c>
      <c r="S95" s="907"/>
    </row>
    <row r="96" spans="2:19" ht="9" customHeight="1">
      <c r="B96" s="870"/>
      <c r="C96" s="871" t="s">
        <v>704</v>
      </c>
      <c r="D96" s="914">
        <v>519</v>
      </c>
      <c r="E96" s="1323">
        <v>401</v>
      </c>
      <c r="F96" s="922">
        <v>0.2942643391521197</v>
      </c>
      <c r="G96" s="1663">
        <v>396</v>
      </c>
      <c r="H96" s="1663"/>
      <c r="I96" s="1323">
        <v>273</v>
      </c>
      <c r="J96" s="922">
        <v>0.45054945054945056</v>
      </c>
      <c r="K96" s="1663">
        <v>915</v>
      </c>
      <c r="L96" s="1663"/>
      <c r="M96" s="1323">
        <v>674</v>
      </c>
      <c r="N96" s="922">
        <v>0.35756676557863504</v>
      </c>
      <c r="O96" s="937"/>
      <c r="P96" s="930">
        <v>448</v>
      </c>
      <c r="Q96" s="1323">
        <v>313</v>
      </c>
      <c r="R96" s="922">
        <v>0.43130990415335463</v>
      </c>
      <c r="S96" s="938"/>
    </row>
    <row r="97" spans="2:19" ht="6" customHeight="1">
      <c r="B97" s="870"/>
      <c r="C97" s="871"/>
      <c r="D97" s="931"/>
      <c r="E97" s="875"/>
      <c r="F97" s="880"/>
      <c r="G97" s="1668"/>
      <c r="H97" s="1668"/>
      <c r="I97" s="875"/>
      <c r="J97" s="880"/>
      <c r="K97" s="1668"/>
      <c r="L97" s="1668"/>
      <c r="M97" s="875"/>
      <c r="N97" s="875"/>
      <c r="O97" s="875"/>
      <c r="P97" s="939"/>
      <c r="Q97" s="875"/>
      <c r="R97" s="875"/>
      <c r="S97" s="877"/>
    </row>
    <row r="98" spans="2:19" ht="15" customHeight="1">
      <c r="B98" s="856"/>
      <c r="C98" s="857"/>
      <c r="D98" s="932"/>
      <c r="E98" s="920"/>
      <c r="F98" s="920"/>
      <c r="G98" s="1669"/>
      <c r="H98" s="1669"/>
      <c r="I98" s="920"/>
      <c r="J98" s="1334"/>
      <c r="K98" s="1669"/>
      <c r="L98" s="1669"/>
      <c r="M98" s="920"/>
      <c r="N98" s="920"/>
      <c r="O98" s="932"/>
      <c r="P98" s="933"/>
      <c r="Q98" s="920"/>
      <c r="R98" s="920"/>
      <c r="S98" s="864"/>
    </row>
    <row r="99" spans="2:19" ht="7.5" customHeight="1">
      <c r="B99" s="935"/>
      <c r="C99" s="936" t="s">
        <v>676</v>
      </c>
      <c r="D99" s="914">
        <v>7555</v>
      </c>
      <c r="E99" s="1323">
        <v>7531</v>
      </c>
      <c r="F99" s="951">
        <v>0.0031868277785154693</v>
      </c>
      <c r="G99" s="1663">
        <v>499</v>
      </c>
      <c r="H99" s="1663">
        <v>0</v>
      </c>
      <c r="I99" s="1323">
        <v>368</v>
      </c>
      <c r="J99" s="951">
        <v>0.35597826086956524</v>
      </c>
      <c r="K99" s="1663">
        <v>8054</v>
      </c>
      <c r="L99" s="1663">
        <v>0</v>
      </c>
      <c r="M99" s="1323">
        <v>7899</v>
      </c>
      <c r="N99" s="951">
        <v>0.01962273705532346</v>
      </c>
      <c r="O99" s="937"/>
      <c r="P99" s="930">
        <v>1255</v>
      </c>
      <c r="Q99" s="1323">
        <v>1121</v>
      </c>
      <c r="R99" s="922">
        <v>0.11953612845673506</v>
      </c>
      <c r="S99" s="938"/>
    </row>
    <row r="100" spans="2:19" ht="12.75">
      <c r="B100" s="941"/>
      <c r="C100" s="942"/>
      <c r="D100" s="943"/>
      <c r="E100" s="944"/>
      <c r="F100" s="944"/>
      <c r="G100" s="1672"/>
      <c r="H100" s="1672"/>
      <c r="I100" s="944"/>
      <c r="J100" s="944"/>
      <c r="K100" s="1672"/>
      <c r="L100" s="1672"/>
      <c r="M100" s="944"/>
      <c r="N100" s="944"/>
      <c r="O100" s="944"/>
      <c r="P100" s="945"/>
      <c r="Q100" s="944"/>
      <c r="R100" s="944"/>
      <c r="S100" s="946"/>
    </row>
    <row r="101" spans="3:18" ht="12.75">
      <c r="C101" s="947"/>
      <c r="D101" s="947"/>
      <c r="E101" s="947"/>
      <c r="F101" s="947"/>
      <c r="G101" s="947"/>
      <c r="H101" s="947"/>
      <c r="I101" s="947"/>
      <c r="J101" s="947"/>
      <c r="K101" s="947"/>
      <c r="L101" s="947"/>
      <c r="M101" s="947"/>
      <c r="N101" s="947"/>
      <c r="O101" s="947"/>
      <c r="P101" s="947"/>
      <c r="Q101" s="947"/>
      <c r="R101" s="947"/>
    </row>
    <row r="102" spans="3:18" ht="12.75">
      <c r="C102" s="904"/>
      <c r="D102" s="872"/>
      <c r="E102" s="873"/>
      <c r="F102" s="905"/>
      <c r="G102" s="1655"/>
      <c r="H102" s="1655"/>
      <c r="I102" s="873"/>
      <c r="J102" s="905"/>
      <c r="K102" s="1655"/>
      <c r="L102" s="1655"/>
      <c r="M102" s="873"/>
      <c r="N102" s="905"/>
      <c r="O102" s="906"/>
      <c r="P102" s="872"/>
      <c r="Q102" s="873"/>
      <c r="R102" s="905"/>
    </row>
    <row r="103" spans="3:18" ht="12.75">
      <c r="C103" s="947"/>
      <c r="D103" s="947"/>
      <c r="E103" s="947"/>
      <c r="F103" s="947"/>
      <c r="G103" s="947"/>
      <c r="H103" s="947"/>
      <c r="I103" s="947"/>
      <c r="J103" s="947"/>
      <c r="K103" s="947"/>
      <c r="L103" s="947"/>
      <c r="M103" s="947"/>
      <c r="N103" s="947"/>
      <c r="O103" s="947"/>
      <c r="P103" s="947"/>
      <c r="Q103" s="947"/>
      <c r="R103" s="947"/>
    </row>
    <row r="104" spans="3:18" ht="12.75">
      <c r="C104" s="947"/>
      <c r="D104" s="958"/>
      <c r="E104" s="958"/>
      <c r="F104" s="947"/>
      <c r="G104" s="947"/>
      <c r="H104" s="958"/>
      <c r="I104" s="958"/>
      <c r="J104" s="947"/>
      <c r="K104" s="947"/>
      <c r="L104" s="958"/>
      <c r="M104" s="958"/>
      <c r="N104" s="947"/>
      <c r="O104" s="947"/>
      <c r="P104" s="958"/>
      <c r="Q104" s="958"/>
      <c r="R104" s="947"/>
    </row>
    <row r="105" spans="3:18" ht="12.75">
      <c r="C105" s="947"/>
      <c r="D105" s="947"/>
      <c r="E105" s="947"/>
      <c r="F105" s="947"/>
      <c r="G105" s="947"/>
      <c r="H105" s="947"/>
      <c r="I105" s="947"/>
      <c r="J105" s="947"/>
      <c r="K105" s="947"/>
      <c r="L105" s="947"/>
      <c r="M105" s="947"/>
      <c r="N105" s="947"/>
      <c r="O105" s="947"/>
      <c r="P105" s="947"/>
      <c r="Q105" s="947"/>
      <c r="R105" s="947"/>
    </row>
  </sheetData>
  <mergeCells count="182">
    <mergeCell ref="G102:H102"/>
    <mergeCell ref="K102:L102"/>
    <mergeCell ref="G100:H100"/>
    <mergeCell ref="K100:L100"/>
    <mergeCell ref="G98:H98"/>
    <mergeCell ref="K98:L98"/>
    <mergeCell ref="G99:H99"/>
    <mergeCell ref="K99:L99"/>
    <mergeCell ref="G96:H96"/>
    <mergeCell ref="K96:L96"/>
    <mergeCell ref="G97:H97"/>
    <mergeCell ref="K97:L97"/>
    <mergeCell ref="G94:H94"/>
    <mergeCell ref="K94:L94"/>
    <mergeCell ref="G95:H95"/>
    <mergeCell ref="K95:L95"/>
    <mergeCell ref="G92:H92"/>
    <mergeCell ref="K92:L92"/>
    <mergeCell ref="G93:H93"/>
    <mergeCell ref="K93:L93"/>
    <mergeCell ref="G90:H90"/>
    <mergeCell ref="K90:L90"/>
    <mergeCell ref="G91:H91"/>
    <mergeCell ref="K91:L91"/>
    <mergeCell ref="G88:H88"/>
    <mergeCell ref="K88:L88"/>
    <mergeCell ref="G89:H89"/>
    <mergeCell ref="K89:L89"/>
    <mergeCell ref="G86:H86"/>
    <mergeCell ref="K86:L86"/>
    <mergeCell ref="G87:H87"/>
    <mergeCell ref="K87:L87"/>
    <mergeCell ref="G84:H84"/>
    <mergeCell ref="K84:L84"/>
    <mergeCell ref="G85:H85"/>
    <mergeCell ref="K85:L85"/>
    <mergeCell ref="G82:H82"/>
    <mergeCell ref="K82:L82"/>
    <mergeCell ref="G83:H83"/>
    <mergeCell ref="K83:L83"/>
    <mergeCell ref="G80:H80"/>
    <mergeCell ref="K80:L80"/>
    <mergeCell ref="G81:H81"/>
    <mergeCell ref="K81:L81"/>
    <mergeCell ref="G78:H78"/>
    <mergeCell ref="K78:L78"/>
    <mergeCell ref="G79:H79"/>
    <mergeCell ref="K79:L79"/>
    <mergeCell ref="G76:H76"/>
    <mergeCell ref="K76:L76"/>
    <mergeCell ref="G77:H77"/>
    <mergeCell ref="K77:L77"/>
    <mergeCell ref="G74:H74"/>
    <mergeCell ref="K74:L74"/>
    <mergeCell ref="G75:H75"/>
    <mergeCell ref="K75:L75"/>
    <mergeCell ref="G72:H72"/>
    <mergeCell ref="K72:L72"/>
    <mergeCell ref="G73:H73"/>
    <mergeCell ref="K73:L73"/>
    <mergeCell ref="G70:H70"/>
    <mergeCell ref="K70:L70"/>
    <mergeCell ref="G71:H71"/>
    <mergeCell ref="K71:L71"/>
    <mergeCell ref="G68:H68"/>
    <mergeCell ref="K68:L68"/>
    <mergeCell ref="G69:H69"/>
    <mergeCell ref="K69:L69"/>
    <mergeCell ref="G66:H66"/>
    <mergeCell ref="K66:L66"/>
    <mergeCell ref="G67:H67"/>
    <mergeCell ref="K67:L67"/>
    <mergeCell ref="G64:H64"/>
    <mergeCell ref="K64:L64"/>
    <mergeCell ref="G65:H65"/>
    <mergeCell ref="K65:L65"/>
    <mergeCell ref="G62:H62"/>
    <mergeCell ref="K62:L62"/>
    <mergeCell ref="G63:H63"/>
    <mergeCell ref="K63:L63"/>
    <mergeCell ref="G60:H60"/>
    <mergeCell ref="K60:L60"/>
    <mergeCell ref="G61:H61"/>
    <mergeCell ref="K61:L61"/>
    <mergeCell ref="G58:H58"/>
    <mergeCell ref="K58:L58"/>
    <mergeCell ref="G59:H59"/>
    <mergeCell ref="K59:L59"/>
    <mergeCell ref="G56:H56"/>
    <mergeCell ref="K56:L56"/>
    <mergeCell ref="G57:H57"/>
    <mergeCell ref="K57:L57"/>
    <mergeCell ref="K51:L51"/>
    <mergeCell ref="K52:L52"/>
    <mergeCell ref="K53:L53"/>
    <mergeCell ref="G55:H55"/>
    <mergeCell ref="K55:L55"/>
    <mergeCell ref="K47:L47"/>
    <mergeCell ref="K48:L48"/>
    <mergeCell ref="K49:L49"/>
    <mergeCell ref="K50:L50"/>
    <mergeCell ref="G44:H44"/>
    <mergeCell ref="K44:L44"/>
    <mergeCell ref="G46:H46"/>
    <mergeCell ref="K46:L46"/>
    <mergeCell ref="G42:H42"/>
    <mergeCell ref="K42:L42"/>
    <mergeCell ref="G43:H43"/>
    <mergeCell ref="K43:L43"/>
    <mergeCell ref="G40:H40"/>
    <mergeCell ref="K40:L40"/>
    <mergeCell ref="G41:H41"/>
    <mergeCell ref="K41:L41"/>
    <mergeCell ref="G38:H38"/>
    <mergeCell ref="K38:L38"/>
    <mergeCell ref="G39:H39"/>
    <mergeCell ref="K39:L39"/>
    <mergeCell ref="G35:H35"/>
    <mergeCell ref="K35:L35"/>
    <mergeCell ref="G37:H37"/>
    <mergeCell ref="K37:L37"/>
    <mergeCell ref="G33:H33"/>
    <mergeCell ref="K33:L33"/>
    <mergeCell ref="G34:H34"/>
    <mergeCell ref="K34:L34"/>
    <mergeCell ref="G31:H31"/>
    <mergeCell ref="K31:L31"/>
    <mergeCell ref="G32:H32"/>
    <mergeCell ref="K32:L32"/>
    <mergeCell ref="G28:H28"/>
    <mergeCell ref="K28:L28"/>
    <mergeCell ref="G29:H29"/>
    <mergeCell ref="K29:L29"/>
    <mergeCell ref="G26:H26"/>
    <mergeCell ref="K26:L26"/>
    <mergeCell ref="G27:H27"/>
    <mergeCell ref="K27:L27"/>
    <mergeCell ref="G24:H24"/>
    <mergeCell ref="K24:L24"/>
    <mergeCell ref="G25:H25"/>
    <mergeCell ref="K25:L25"/>
    <mergeCell ref="G22:H22"/>
    <mergeCell ref="K22:L22"/>
    <mergeCell ref="G23:H23"/>
    <mergeCell ref="K23:L23"/>
    <mergeCell ref="G19:H19"/>
    <mergeCell ref="K19:L19"/>
    <mergeCell ref="G20:H20"/>
    <mergeCell ref="K20:L20"/>
    <mergeCell ref="G17:H17"/>
    <mergeCell ref="K17:L17"/>
    <mergeCell ref="G18:H18"/>
    <mergeCell ref="K18:L18"/>
    <mergeCell ref="G14:H14"/>
    <mergeCell ref="K14:L14"/>
    <mergeCell ref="C15:S15"/>
    <mergeCell ref="G16:H16"/>
    <mergeCell ref="K16:L16"/>
    <mergeCell ref="P16:S16"/>
    <mergeCell ref="G12:H12"/>
    <mergeCell ref="K12:L12"/>
    <mergeCell ref="G13:H13"/>
    <mergeCell ref="K13:L13"/>
    <mergeCell ref="G10:H10"/>
    <mergeCell ref="K10:L10"/>
    <mergeCell ref="G11:H11"/>
    <mergeCell ref="K11:L11"/>
    <mergeCell ref="G8:H8"/>
    <mergeCell ref="K8:L8"/>
    <mergeCell ref="G9:H9"/>
    <mergeCell ref="K9:L9"/>
    <mergeCell ref="G6:H6"/>
    <mergeCell ref="K6:L6"/>
    <mergeCell ref="G7:H7"/>
    <mergeCell ref="K7:L7"/>
    <mergeCell ref="B2:S2"/>
    <mergeCell ref="B3:S3"/>
    <mergeCell ref="B4:S4"/>
    <mergeCell ref="D5:F5"/>
    <mergeCell ref="G5:J5"/>
    <mergeCell ref="K5:N5"/>
    <mergeCell ref="P5:S5"/>
  </mergeCells>
  <printOptions horizontalCentered="1" verticalCentered="1"/>
  <pageMargins left="0.5" right="0.5" top="0.5" bottom="0.5" header="0.5" footer="0.5"/>
  <pageSetup fitToHeight="1" fitToWidth="1" horizontalDpi="600" verticalDpi="600" orientation="portrait" paperSize="9" scale="76" r:id="rId1"/>
</worksheet>
</file>

<file path=xl/worksheets/sheet32.xml><?xml version="1.0" encoding="utf-8"?>
<worksheet xmlns="http://schemas.openxmlformats.org/spreadsheetml/2006/main" xmlns:r="http://schemas.openxmlformats.org/officeDocument/2006/relationships">
  <sheetPr>
    <pageSetUpPr fitToPage="1"/>
  </sheetPr>
  <dimension ref="B2:O123"/>
  <sheetViews>
    <sheetView showGridLines="0" zoomScaleSheetLayoutView="100" workbookViewId="0" topLeftCell="A1">
      <selection activeCell="C73" sqref="C73"/>
    </sheetView>
  </sheetViews>
  <sheetFormatPr defaultColWidth="9.00390625" defaultRowHeight="14.25"/>
  <cols>
    <col min="1" max="1" width="6.125" style="850" customWidth="1"/>
    <col min="2" max="3" width="1.75390625" style="850" customWidth="1"/>
    <col min="4" max="4" width="23.625" style="850" customWidth="1"/>
    <col min="5" max="5" width="7.875" style="850" customWidth="1"/>
    <col min="6" max="6" width="0.875" style="850" customWidth="1"/>
    <col min="7" max="9" width="7.875" style="850" customWidth="1"/>
    <col min="10" max="10" width="10.50390625" style="850" customWidth="1"/>
    <col min="11" max="11" width="7.875" style="850" customWidth="1"/>
    <col min="12" max="12" width="8.75390625" style="850" customWidth="1"/>
    <col min="13" max="13" width="0.875" style="850" customWidth="1"/>
    <col min="14" max="14" width="7.875" style="850" customWidth="1"/>
    <col min="15" max="15" width="0.875" style="850" customWidth="1"/>
    <col min="16" max="16384" width="9.00390625" style="850" customWidth="1"/>
  </cols>
  <sheetData>
    <row r="1" ht="15.75" customHeight="1"/>
    <row r="2" spans="2:15" ht="12.75" customHeight="1">
      <c r="B2" s="1634" t="s">
        <v>940</v>
      </c>
      <c r="C2" s="1635"/>
      <c r="D2" s="1635"/>
      <c r="E2" s="1635"/>
      <c r="F2" s="1635"/>
      <c r="G2" s="1635"/>
      <c r="H2" s="1635"/>
      <c r="I2" s="1635"/>
      <c r="J2" s="1635"/>
      <c r="K2" s="1635"/>
      <c r="L2" s="1635"/>
      <c r="M2" s="1635"/>
      <c r="N2" s="1635"/>
      <c r="O2" s="1635"/>
    </row>
    <row r="3" spans="2:15" ht="22.5" customHeight="1">
      <c r="B3" s="1636" t="s">
        <v>483</v>
      </c>
      <c r="C3" s="1637"/>
      <c r="D3" s="1637"/>
      <c r="E3" s="1637"/>
      <c r="F3" s="1637"/>
      <c r="G3" s="1637"/>
      <c r="H3" s="1637"/>
      <c r="I3" s="1637"/>
      <c r="J3" s="1637"/>
      <c r="K3" s="1637"/>
      <c r="L3" s="1637"/>
      <c r="M3" s="1637"/>
      <c r="N3" s="1637"/>
      <c r="O3" s="1638"/>
    </row>
    <row r="4" spans="2:15" ht="20.25" customHeight="1">
      <c r="B4" s="1639" t="s">
        <v>705</v>
      </c>
      <c r="C4" s="1635"/>
      <c r="D4" s="1635"/>
      <c r="E4" s="1635"/>
      <c r="F4" s="1635"/>
      <c r="G4" s="1635"/>
      <c r="H4" s="1635"/>
      <c r="I4" s="1635"/>
      <c r="J4" s="1635"/>
      <c r="K4" s="1635"/>
      <c r="L4" s="1635"/>
      <c r="M4" s="1635"/>
      <c r="N4" s="1635"/>
      <c r="O4" s="1635"/>
    </row>
    <row r="5" spans="2:15" ht="11.25" customHeight="1">
      <c r="B5" s="1341"/>
      <c r="C5" s="1342"/>
      <c r="D5" s="1342"/>
      <c r="E5" s="1343"/>
      <c r="F5" s="1344"/>
      <c r="G5" s="1345"/>
      <c r="H5" s="1345"/>
      <c r="I5" s="1346"/>
      <c r="J5" s="1345"/>
      <c r="K5" s="1345"/>
      <c r="L5" s="1346"/>
      <c r="M5" s="1346"/>
      <c r="N5" s="1343"/>
      <c r="O5" s="1347"/>
    </row>
    <row r="6" spans="2:15" ht="9" customHeight="1">
      <c r="B6" s="1348"/>
      <c r="C6" s="1349"/>
      <c r="D6" s="1349"/>
      <c r="E6" s="1350"/>
      <c r="F6" s="1351"/>
      <c r="G6" s="1352"/>
      <c r="H6" s="1352"/>
      <c r="I6" s="1353"/>
      <c r="J6" s="1352"/>
      <c r="K6" s="1352" t="s">
        <v>706</v>
      </c>
      <c r="L6" s="1353" t="s">
        <v>707</v>
      </c>
      <c r="M6" s="1353"/>
      <c r="N6" s="1350"/>
      <c r="O6" s="1354"/>
    </row>
    <row r="7" spans="2:15" ht="9" customHeight="1">
      <c r="B7" s="1348"/>
      <c r="C7" s="1349"/>
      <c r="D7" s="1349"/>
      <c r="E7" s="1350" t="s">
        <v>708</v>
      </c>
      <c r="F7" s="1351"/>
      <c r="G7" s="1352"/>
      <c r="H7" s="1352"/>
      <c r="I7" s="1353"/>
      <c r="J7" s="1352" t="s">
        <v>498</v>
      </c>
      <c r="K7" s="1352" t="s">
        <v>709</v>
      </c>
      <c r="L7" s="1353" t="s">
        <v>710</v>
      </c>
      <c r="M7" s="1353"/>
      <c r="N7" s="1350" t="s">
        <v>810</v>
      </c>
      <c r="O7" s="1354"/>
    </row>
    <row r="8" spans="2:15" ht="9" customHeight="1">
      <c r="B8" s="1348"/>
      <c r="C8" s="1349"/>
      <c r="D8" s="1349"/>
      <c r="E8" s="1350" t="s">
        <v>711</v>
      </c>
      <c r="F8" s="1351"/>
      <c r="G8" s="1352" t="s">
        <v>712</v>
      </c>
      <c r="H8" s="1352" t="s">
        <v>713</v>
      </c>
      <c r="I8" s="1353" t="s">
        <v>714</v>
      </c>
      <c r="J8" s="1352" t="s">
        <v>715</v>
      </c>
      <c r="K8" s="1352" t="s">
        <v>715</v>
      </c>
      <c r="L8" s="1353" t="s">
        <v>716</v>
      </c>
      <c r="M8" s="1353"/>
      <c r="N8" s="1350" t="s">
        <v>711</v>
      </c>
      <c r="O8" s="1354"/>
    </row>
    <row r="9" spans="2:15" ht="9" customHeight="1">
      <c r="B9" s="1348"/>
      <c r="C9" s="1349"/>
      <c r="D9" s="1349"/>
      <c r="E9" s="1350" t="s">
        <v>904</v>
      </c>
      <c r="F9" s="1351"/>
      <c r="G9" s="1352" t="s">
        <v>904</v>
      </c>
      <c r="H9" s="1352" t="s">
        <v>904</v>
      </c>
      <c r="I9" s="1353" t="s">
        <v>904</v>
      </c>
      <c r="J9" s="1352" t="s">
        <v>904</v>
      </c>
      <c r="K9" s="1352" t="s">
        <v>904</v>
      </c>
      <c r="L9" s="1353" t="s">
        <v>904</v>
      </c>
      <c r="M9" s="1353"/>
      <c r="N9" s="1350" t="s">
        <v>904</v>
      </c>
      <c r="O9" s="1354"/>
    </row>
    <row r="10" spans="2:15" ht="13.5" customHeight="1">
      <c r="B10" s="1355"/>
      <c r="C10" s="1673">
        <v>2006</v>
      </c>
      <c r="D10" s="1674"/>
      <c r="E10" s="1356"/>
      <c r="F10" s="1357"/>
      <c r="G10" s="1358"/>
      <c r="H10" s="1358"/>
      <c r="I10" s="1359"/>
      <c r="J10" s="1358"/>
      <c r="K10" s="1358"/>
      <c r="L10" s="1359"/>
      <c r="M10" s="1360"/>
      <c r="N10" s="1675"/>
      <c r="O10" s="1676"/>
    </row>
    <row r="11" spans="2:15" ht="9" customHeight="1">
      <c r="B11" s="1348"/>
      <c r="C11" s="1349"/>
      <c r="D11" s="1349" t="s">
        <v>575</v>
      </c>
      <c r="E11" s="1356"/>
      <c r="F11" s="1357"/>
      <c r="G11" s="1358"/>
      <c r="H11" s="1358"/>
      <c r="I11" s="1359"/>
      <c r="J11" s="1358"/>
      <c r="K11" s="1358"/>
      <c r="L11" s="1359"/>
      <c r="M11" s="1359"/>
      <c r="N11" s="1356"/>
      <c r="O11" s="1360"/>
    </row>
    <row r="12" spans="2:15" ht="9" customHeight="1">
      <c r="B12" s="1361"/>
      <c r="C12" s="1362"/>
      <c r="D12" s="1363" t="s">
        <v>717</v>
      </c>
      <c r="E12" s="1364">
        <v>14627</v>
      </c>
      <c r="F12" s="1365"/>
      <c r="G12" s="1366">
        <v>3561</v>
      </c>
      <c r="H12" s="1366">
        <v>-1825</v>
      </c>
      <c r="I12" s="1367">
        <v>1736</v>
      </c>
      <c r="J12" s="1366">
        <v>0</v>
      </c>
      <c r="K12" s="1366">
        <v>385</v>
      </c>
      <c r="L12" s="1367">
        <v>2121</v>
      </c>
      <c r="M12" s="1368"/>
      <c r="N12" s="1369">
        <v>16748</v>
      </c>
      <c r="O12" s="1370"/>
    </row>
    <row r="13" spans="2:15" ht="9" customHeight="1">
      <c r="B13" s="1361"/>
      <c r="C13" s="1362"/>
      <c r="D13" s="1363" t="s">
        <v>886</v>
      </c>
      <c r="E13" s="1364">
        <v>21568</v>
      </c>
      <c r="F13" s="1365"/>
      <c r="G13" s="1366">
        <v>3234</v>
      </c>
      <c r="H13" s="1366">
        <v>-1375</v>
      </c>
      <c r="I13" s="1367">
        <v>1859</v>
      </c>
      <c r="J13" s="1366">
        <v>42</v>
      </c>
      <c r="K13" s="1366">
        <v>-82</v>
      </c>
      <c r="L13" s="1367">
        <v>1819</v>
      </c>
      <c r="M13" s="1368"/>
      <c r="N13" s="1369">
        <v>23387</v>
      </c>
      <c r="O13" s="1370"/>
    </row>
    <row r="14" spans="2:15" ht="9" customHeight="1">
      <c r="B14" s="1371"/>
      <c r="C14" s="1372"/>
      <c r="D14" s="1373" t="s">
        <v>719</v>
      </c>
      <c r="E14" s="1374">
        <v>36195</v>
      </c>
      <c r="F14" s="1375"/>
      <c r="G14" s="1376">
        <v>6795</v>
      </c>
      <c r="H14" s="1376">
        <v>-3200</v>
      </c>
      <c r="I14" s="1377">
        <v>3595</v>
      </c>
      <c r="J14" s="1376">
        <v>42</v>
      </c>
      <c r="K14" s="1376">
        <v>303</v>
      </c>
      <c r="L14" s="1377">
        <v>3940</v>
      </c>
      <c r="M14" s="1378"/>
      <c r="N14" s="1379">
        <v>40135</v>
      </c>
      <c r="O14" s="1380"/>
    </row>
    <row r="15" spans="2:15" ht="9" customHeight="1">
      <c r="B15" s="1381"/>
      <c r="C15" s="1382"/>
      <c r="D15" s="1382"/>
      <c r="E15" s="1383"/>
      <c r="F15" s="1384"/>
      <c r="G15" s="1385"/>
      <c r="H15" s="1385"/>
      <c r="I15" s="1386"/>
      <c r="J15" s="1385"/>
      <c r="K15" s="1385"/>
      <c r="L15" s="1386"/>
      <c r="M15" s="1386"/>
      <c r="N15" s="1383"/>
      <c r="O15" s="1387"/>
    </row>
    <row r="16" spans="2:15" ht="9" customHeight="1">
      <c r="B16" s="1348"/>
      <c r="C16" s="1349"/>
      <c r="D16" s="1349" t="s">
        <v>720</v>
      </c>
      <c r="E16" s="1356"/>
      <c r="F16" s="1357"/>
      <c r="G16" s="1388"/>
      <c r="H16" s="1358"/>
      <c r="I16" s="1359"/>
      <c r="J16" s="1358"/>
      <c r="K16" s="1358"/>
      <c r="L16" s="1359"/>
      <c r="M16" s="1359"/>
      <c r="N16" s="1356"/>
      <c r="O16" s="1360"/>
    </row>
    <row r="17" spans="2:15" ht="9" customHeight="1">
      <c r="B17" s="1361"/>
      <c r="C17" s="1362"/>
      <c r="D17" s="1363" t="s">
        <v>721</v>
      </c>
      <c r="E17" s="1369">
        <v>1005</v>
      </c>
      <c r="F17" s="1365"/>
      <c r="G17" s="1389">
        <v>472.118</v>
      </c>
      <c r="H17" s="1366">
        <v>-370.733</v>
      </c>
      <c r="I17" s="1390">
        <v>101.385</v>
      </c>
      <c r="J17" s="1366">
        <v>-63.155</v>
      </c>
      <c r="K17" s="1366">
        <v>-211.23</v>
      </c>
      <c r="L17" s="1367">
        <v>-173</v>
      </c>
      <c r="M17" s="1368"/>
      <c r="N17" s="1369">
        <v>832</v>
      </c>
      <c r="O17" s="1370"/>
    </row>
    <row r="18" spans="2:15" ht="9" customHeight="1">
      <c r="B18" s="1361"/>
      <c r="C18" s="1362"/>
      <c r="D18" s="1363" t="s">
        <v>513</v>
      </c>
      <c r="E18" s="1369">
        <v>632</v>
      </c>
      <c r="F18" s="1365"/>
      <c r="G18" s="1389">
        <v>530.329</v>
      </c>
      <c r="H18" s="1366">
        <v>-404.89799999999997</v>
      </c>
      <c r="I18" s="1390">
        <v>125.431</v>
      </c>
      <c r="J18" s="1366">
        <v>0</v>
      </c>
      <c r="K18" s="1366">
        <v>-50.43100000000004</v>
      </c>
      <c r="L18" s="1367">
        <v>75</v>
      </c>
      <c r="M18" s="1368"/>
      <c r="N18" s="1369">
        <v>707</v>
      </c>
      <c r="O18" s="1370"/>
    </row>
    <row r="19" spans="2:15" ht="9" customHeight="1">
      <c r="B19" s="1361"/>
      <c r="C19" s="1362"/>
      <c r="D19" s="1363" t="s">
        <v>519</v>
      </c>
      <c r="E19" s="1369">
        <v>2269</v>
      </c>
      <c r="F19" s="1365"/>
      <c r="G19" s="1389">
        <v>1842</v>
      </c>
      <c r="H19" s="1366">
        <v>-870.693</v>
      </c>
      <c r="I19" s="1390">
        <v>971.307</v>
      </c>
      <c r="J19" s="1366">
        <v>-237</v>
      </c>
      <c r="K19" s="1366">
        <v>-116.30699999999979</v>
      </c>
      <c r="L19" s="1367">
        <v>618</v>
      </c>
      <c r="M19" s="1368"/>
      <c r="N19" s="1369">
        <v>2887</v>
      </c>
      <c r="O19" s="1370"/>
    </row>
    <row r="20" spans="2:15" ht="9" customHeight="1">
      <c r="B20" s="1361"/>
      <c r="C20" s="1362"/>
      <c r="D20" s="1363" t="s">
        <v>518</v>
      </c>
      <c r="E20" s="1369">
        <v>2695</v>
      </c>
      <c r="F20" s="1365"/>
      <c r="G20" s="1389">
        <v>595.41</v>
      </c>
      <c r="H20" s="1366">
        <v>-523.146</v>
      </c>
      <c r="I20" s="1390">
        <v>72.264</v>
      </c>
      <c r="J20" s="1366">
        <v>0</v>
      </c>
      <c r="K20" s="1366">
        <v>-256.2640000000001</v>
      </c>
      <c r="L20" s="1367">
        <v>-184</v>
      </c>
      <c r="M20" s="1368"/>
      <c r="N20" s="1369">
        <v>2511</v>
      </c>
      <c r="O20" s="1370"/>
    </row>
    <row r="21" spans="2:15" ht="9" customHeight="1">
      <c r="B21" s="1361"/>
      <c r="C21" s="1362"/>
      <c r="D21" s="1363" t="s">
        <v>722</v>
      </c>
      <c r="E21" s="1369">
        <v>1037</v>
      </c>
      <c r="F21" s="1365"/>
      <c r="G21" s="1389">
        <v>413.70899999999995</v>
      </c>
      <c r="H21" s="1366">
        <v>-285.5137</v>
      </c>
      <c r="I21" s="1390">
        <v>128.1953</v>
      </c>
      <c r="J21" s="1366">
        <v>0</v>
      </c>
      <c r="K21" s="1366">
        <v>-29.091660000000047</v>
      </c>
      <c r="L21" s="1367">
        <v>99.10363999999996</v>
      </c>
      <c r="M21" s="1368"/>
      <c r="N21" s="1369">
        <v>1136.10364</v>
      </c>
      <c r="O21" s="1370"/>
    </row>
    <row r="22" spans="2:15" ht="9" customHeight="1">
      <c r="B22" s="1371"/>
      <c r="C22" s="1372"/>
      <c r="D22" s="1373" t="s">
        <v>723</v>
      </c>
      <c r="E22" s="1379">
        <v>7638</v>
      </c>
      <c r="F22" s="1375"/>
      <c r="G22" s="1391">
        <v>3853.566</v>
      </c>
      <c r="H22" s="1376">
        <v>-2454.9837</v>
      </c>
      <c r="I22" s="1392">
        <v>1398.5823</v>
      </c>
      <c r="J22" s="1376">
        <v>-300.155</v>
      </c>
      <c r="K22" s="1376">
        <v>-663.32366</v>
      </c>
      <c r="L22" s="1377">
        <v>435.10364000000004</v>
      </c>
      <c r="M22" s="1378"/>
      <c r="N22" s="1379">
        <v>8073.10364</v>
      </c>
      <c r="O22" s="1380"/>
    </row>
    <row r="23" spans="2:15" ht="9" customHeight="1">
      <c r="B23" s="1381"/>
      <c r="C23" s="1382"/>
      <c r="D23" s="1382"/>
      <c r="E23" s="1383"/>
      <c r="F23" s="1384"/>
      <c r="G23" s="1393"/>
      <c r="H23" s="1385"/>
      <c r="I23" s="1386"/>
      <c r="J23" s="1385"/>
      <c r="K23" s="1385"/>
      <c r="L23" s="1386"/>
      <c r="M23" s="1386"/>
      <c r="N23" s="1383"/>
      <c r="O23" s="1387"/>
    </row>
    <row r="24" spans="2:15" ht="9" customHeight="1">
      <c r="B24" s="1381"/>
      <c r="C24" s="1382"/>
      <c r="D24" s="1394" t="s">
        <v>724</v>
      </c>
      <c r="E24" s="1364"/>
      <c r="F24" s="1384"/>
      <c r="G24" s="1389"/>
      <c r="H24" s="1366"/>
      <c r="I24" s="1390"/>
      <c r="J24" s="1366"/>
      <c r="K24" s="1385"/>
      <c r="L24" s="1386"/>
      <c r="M24" s="1386"/>
      <c r="N24" s="1369"/>
      <c r="O24" s="1387"/>
    </row>
    <row r="25" spans="2:15" ht="9" customHeight="1">
      <c r="B25" s="1381"/>
      <c r="C25" s="1382"/>
      <c r="D25" s="1363" t="s">
        <v>721</v>
      </c>
      <c r="E25" s="1369">
        <v>460</v>
      </c>
      <c r="F25" s="1384"/>
      <c r="G25" s="1389">
        <v>4228.745</v>
      </c>
      <c r="H25" s="1366">
        <v>-3838.4449999999997</v>
      </c>
      <c r="I25" s="1390">
        <v>390.3</v>
      </c>
      <c r="J25" s="1366">
        <v>46.472</v>
      </c>
      <c r="K25" s="1366">
        <v>82.22800000000007</v>
      </c>
      <c r="L25" s="1367">
        <v>519</v>
      </c>
      <c r="M25" s="1386"/>
      <c r="N25" s="1369">
        <v>979</v>
      </c>
      <c r="O25" s="1387"/>
    </row>
    <row r="26" spans="2:15" ht="9" customHeight="1">
      <c r="B26" s="1381"/>
      <c r="C26" s="1382"/>
      <c r="D26" s="1363" t="s">
        <v>513</v>
      </c>
      <c r="E26" s="1369">
        <v>667</v>
      </c>
      <c r="F26" s="1384"/>
      <c r="G26" s="1389">
        <v>779.46</v>
      </c>
      <c r="H26" s="1366">
        <v>-866.863</v>
      </c>
      <c r="I26" s="1390">
        <v>-87.403</v>
      </c>
      <c r="J26" s="1366">
        <v>0</v>
      </c>
      <c r="K26" s="1366">
        <v>-31.875999999999976</v>
      </c>
      <c r="L26" s="1367">
        <v>-119.27899999999998</v>
      </c>
      <c r="M26" s="1386"/>
      <c r="N26" s="1369">
        <v>547.721</v>
      </c>
      <c r="O26" s="1387"/>
    </row>
    <row r="27" spans="2:15" ht="9" customHeight="1">
      <c r="B27" s="1381"/>
      <c r="C27" s="1382"/>
      <c r="D27" s="1363" t="s">
        <v>519</v>
      </c>
      <c r="E27" s="1369">
        <v>534</v>
      </c>
      <c r="F27" s="1384"/>
      <c r="G27" s="1389">
        <v>1064.755</v>
      </c>
      <c r="H27" s="1366">
        <v>-1056.8680000000002</v>
      </c>
      <c r="I27" s="1390">
        <v>7.887</v>
      </c>
      <c r="J27" s="1366">
        <v>-17.251</v>
      </c>
      <c r="K27" s="1366">
        <v>4.364000000000033</v>
      </c>
      <c r="L27" s="1367">
        <v>-4.999999999999968</v>
      </c>
      <c r="M27" s="1386"/>
      <c r="N27" s="1369">
        <v>529</v>
      </c>
      <c r="O27" s="1387"/>
    </row>
    <row r="28" spans="2:15" ht="9" customHeight="1">
      <c r="B28" s="1381"/>
      <c r="C28" s="1382"/>
      <c r="D28" s="1363" t="s">
        <v>518</v>
      </c>
      <c r="E28" s="1369">
        <v>0</v>
      </c>
      <c r="F28" s="1384"/>
      <c r="G28" s="1389">
        <v>0</v>
      </c>
      <c r="H28" s="1366">
        <v>0</v>
      </c>
      <c r="I28" s="1390">
        <v>0</v>
      </c>
      <c r="J28" s="1366">
        <v>0</v>
      </c>
      <c r="K28" s="1366">
        <v>0</v>
      </c>
      <c r="L28" s="1367">
        <v>0</v>
      </c>
      <c r="M28" s="1386"/>
      <c r="N28" s="1369">
        <v>0</v>
      </c>
      <c r="O28" s="1387"/>
    </row>
    <row r="29" spans="2:15" ht="9" customHeight="1">
      <c r="B29" s="1381"/>
      <c r="C29" s="1382"/>
      <c r="D29" s="1363" t="s">
        <v>722</v>
      </c>
      <c r="E29" s="1369">
        <v>142</v>
      </c>
      <c r="F29" s="1384"/>
      <c r="G29" s="1389">
        <v>91.415</v>
      </c>
      <c r="H29" s="1366">
        <v>-92.37299999999999</v>
      </c>
      <c r="I29" s="1390">
        <v>-0.9580000000000002</v>
      </c>
      <c r="J29" s="1366">
        <v>0</v>
      </c>
      <c r="K29" s="1366">
        <v>-7.488439999999997</v>
      </c>
      <c r="L29" s="1367">
        <v>-8.446439999999997</v>
      </c>
      <c r="M29" s="1386"/>
      <c r="N29" s="1369">
        <v>133.55356</v>
      </c>
      <c r="O29" s="1387"/>
    </row>
    <row r="30" spans="2:15" ht="9" customHeight="1">
      <c r="B30" s="1381"/>
      <c r="C30" s="1382"/>
      <c r="D30" s="1373" t="s">
        <v>725</v>
      </c>
      <c r="E30" s="1395">
        <v>1803</v>
      </c>
      <c r="F30" s="1396"/>
      <c r="G30" s="1397">
        <v>6164.375</v>
      </c>
      <c r="H30" s="1398">
        <v>-5854.549</v>
      </c>
      <c r="I30" s="1399">
        <v>309.82599999999996</v>
      </c>
      <c r="J30" s="1398">
        <v>29.221</v>
      </c>
      <c r="K30" s="1398">
        <v>47.227560000000125</v>
      </c>
      <c r="L30" s="1399">
        <v>386.27456000000006</v>
      </c>
      <c r="M30" s="1400"/>
      <c r="N30" s="1395">
        <v>2189.27456</v>
      </c>
      <c r="O30" s="1401"/>
    </row>
    <row r="31" spans="2:15" ht="9" customHeight="1">
      <c r="B31" s="1381"/>
      <c r="C31" s="1382"/>
      <c r="D31" s="1382"/>
      <c r="E31" s="1383"/>
      <c r="F31" s="1384"/>
      <c r="G31" s="1393"/>
      <c r="H31" s="1385"/>
      <c r="I31" s="1386"/>
      <c r="J31" s="1385"/>
      <c r="K31" s="1385"/>
      <c r="L31" s="1386"/>
      <c r="M31" s="1386"/>
      <c r="N31" s="1383"/>
      <c r="O31" s="1387"/>
    </row>
    <row r="32" spans="2:15" ht="9" customHeight="1">
      <c r="B32" s="1381"/>
      <c r="C32" s="1382"/>
      <c r="D32" s="1349" t="s">
        <v>726</v>
      </c>
      <c r="E32" s="1402">
        <v>9441</v>
      </c>
      <c r="F32" s="1396"/>
      <c r="G32" s="1403">
        <v>10017.940999999999</v>
      </c>
      <c r="H32" s="1404">
        <v>-8309.5327</v>
      </c>
      <c r="I32" s="1405">
        <v>1708.4083</v>
      </c>
      <c r="J32" s="1404">
        <v>-270.93399999999997</v>
      </c>
      <c r="K32" s="1404">
        <v>-616.0960999999999</v>
      </c>
      <c r="L32" s="1405">
        <v>821.3782000000001</v>
      </c>
      <c r="M32" s="1400"/>
      <c r="N32" s="1402">
        <v>10262.3782</v>
      </c>
      <c r="O32" s="1401"/>
    </row>
    <row r="33" spans="2:15" ht="9" customHeight="1">
      <c r="B33" s="1381"/>
      <c r="C33" s="1382"/>
      <c r="D33" s="1382"/>
      <c r="E33" s="1383"/>
      <c r="F33" s="1384"/>
      <c r="G33" s="1393"/>
      <c r="H33" s="1385"/>
      <c r="I33" s="1386"/>
      <c r="J33" s="1385"/>
      <c r="K33" s="1385"/>
      <c r="L33" s="1386"/>
      <c r="M33" s="1386"/>
      <c r="N33" s="1383"/>
      <c r="O33" s="1387"/>
    </row>
    <row r="34" spans="2:15" ht="9" customHeight="1">
      <c r="B34" s="1361"/>
      <c r="C34" s="1362"/>
      <c r="D34" s="1363" t="s">
        <v>727</v>
      </c>
      <c r="E34" s="1369">
        <v>691</v>
      </c>
      <c r="F34" s="1365"/>
      <c r="G34" s="1389">
        <v>8.872</v>
      </c>
      <c r="H34" s="1366">
        <v>-8.244</v>
      </c>
      <c r="I34" s="1390">
        <v>0.578</v>
      </c>
      <c r="J34" s="1366">
        <v>0</v>
      </c>
      <c r="K34" s="1366">
        <v>-18.535859999999957</v>
      </c>
      <c r="L34" s="1367">
        <v>-17.957859999999958</v>
      </c>
      <c r="M34" s="1368"/>
      <c r="N34" s="1369">
        <v>673.04214</v>
      </c>
      <c r="O34" s="1370"/>
    </row>
    <row r="35" spans="2:15" ht="6.75" customHeight="1">
      <c r="B35" s="1406"/>
      <c r="C35" s="1407"/>
      <c r="D35" s="1372"/>
      <c r="E35" s="1408"/>
      <c r="F35" s="1365"/>
      <c r="G35" s="1409"/>
      <c r="H35" s="1410"/>
      <c r="I35" s="1368"/>
      <c r="J35" s="1410"/>
      <c r="K35" s="1410"/>
      <c r="L35" s="1368"/>
      <c r="M35" s="1368"/>
      <c r="N35" s="1408"/>
      <c r="O35" s="1411"/>
    </row>
    <row r="36" spans="2:15" ht="7.5" customHeight="1">
      <c r="B36" s="1406"/>
      <c r="C36" s="1407"/>
      <c r="D36" s="1372"/>
      <c r="E36" s="1412"/>
      <c r="F36" s="1413"/>
      <c r="G36" s="1414"/>
      <c r="H36" s="1415"/>
      <c r="I36" s="1416"/>
      <c r="J36" s="1415"/>
      <c r="K36" s="1415"/>
      <c r="L36" s="1416"/>
      <c r="M36" s="1416"/>
      <c r="N36" s="1412"/>
      <c r="O36" s="1417"/>
    </row>
    <row r="37" spans="2:15" ht="9" customHeight="1">
      <c r="B37" s="1406"/>
      <c r="C37" s="1407"/>
      <c r="D37" s="1373" t="s">
        <v>728</v>
      </c>
      <c r="E37" s="1374">
        <v>10132</v>
      </c>
      <c r="F37" s="1375"/>
      <c r="G37" s="1418">
        <v>10026.812999999998</v>
      </c>
      <c r="H37" s="1419">
        <v>-8317.7767</v>
      </c>
      <c r="I37" s="1377">
        <v>1708.9863</v>
      </c>
      <c r="J37" s="1419">
        <v>-270.93399999999997</v>
      </c>
      <c r="K37" s="1419">
        <v>-634.6319599999998</v>
      </c>
      <c r="L37" s="1377">
        <v>803.4203400000001</v>
      </c>
      <c r="M37" s="1377"/>
      <c r="N37" s="1374">
        <v>10935.420339999999</v>
      </c>
      <c r="O37" s="1420"/>
    </row>
    <row r="38" spans="2:15" ht="6.75" customHeight="1">
      <c r="B38" s="1406"/>
      <c r="C38" s="1407"/>
      <c r="D38" s="1372"/>
      <c r="E38" s="1421"/>
      <c r="F38" s="1422"/>
      <c r="G38" s="1423"/>
      <c r="H38" s="1423"/>
      <c r="I38" s="1424"/>
      <c r="J38" s="1423"/>
      <c r="K38" s="1423"/>
      <c r="L38" s="1424"/>
      <c r="M38" s="1424"/>
      <c r="N38" s="1421"/>
      <c r="O38" s="1411"/>
    </row>
    <row r="39" spans="2:15" ht="7.5" customHeight="1">
      <c r="B39" s="1406"/>
      <c r="C39" s="1407"/>
      <c r="D39" s="1372"/>
      <c r="E39" s="1412"/>
      <c r="F39" s="1413"/>
      <c r="G39" s="1415"/>
      <c r="H39" s="1415"/>
      <c r="I39" s="1416"/>
      <c r="J39" s="1415"/>
      <c r="K39" s="1415"/>
      <c r="L39" s="1416"/>
      <c r="M39" s="1416"/>
      <c r="N39" s="1412"/>
      <c r="O39" s="1417"/>
    </row>
    <row r="40" spans="2:15" ht="9" customHeight="1">
      <c r="B40" s="1406"/>
      <c r="C40" s="1407"/>
      <c r="D40" s="1373" t="s">
        <v>729</v>
      </c>
      <c r="E40" s="1374">
        <v>46327</v>
      </c>
      <c r="F40" s="1375"/>
      <c r="G40" s="1376">
        <v>16821.813</v>
      </c>
      <c r="H40" s="1376">
        <v>-11517.7767</v>
      </c>
      <c r="I40" s="1377">
        <v>5303.9863000000005</v>
      </c>
      <c r="J40" s="1376">
        <v>-228.93399999999997</v>
      </c>
      <c r="K40" s="1376">
        <v>-331.6319599999998</v>
      </c>
      <c r="L40" s="1377">
        <v>4743.420340000001</v>
      </c>
      <c r="M40" s="1378"/>
      <c r="N40" s="1379">
        <v>51070.42034</v>
      </c>
      <c r="O40" s="1420"/>
    </row>
    <row r="41" spans="2:15" ht="6.75" customHeight="1">
      <c r="B41" s="1425"/>
      <c r="C41" s="1426"/>
      <c r="D41" s="1427"/>
      <c r="E41" s="1428"/>
      <c r="F41" s="1375"/>
      <c r="G41" s="1429"/>
      <c r="H41" s="1429"/>
      <c r="I41" s="1378"/>
      <c r="J41" s="1429"/>
      <c r="K41" s="1429"/>
      <c r="L41" s="1378"/>
      <c r="M41" s="1378"/>
      <c r="N41" s="1428"/>
      <c r="O41" s="1417"/>
    </row>
    <row r="42" spans="2:15" ht="13.5" customHeight="1">
      <c r="B42" s="1341"/>
      <c r="C42" s="1342"/>
      <c r="D42" s="1342"/>
      <c r="E42" s="1343"/>
      <c r="F42" s="1344"/>
      <c r="G42" s="1345"/>
      <c r="H42" s="1345"/>
      <c r="I42" s="1346"/>
      <c r="J42" s="1345"/>
      <c r="K42" s="1345"/>
      <c r="L42" s="1346"/>
      <c r="M42" s="1346"/>
      <c r="N42" s="1343"/>
      <c r="O42" s="1347"/>
    </row>
    <row r="43" spans="2:15" ht="9" customHeight="1">
      <c r="B43" s="1348"/>
      <c r="C43" s="1349"/>
      <c r="D43" s="1349"/>
      <c r="E43" s="1350"/>
      <c r="F43" s="1351"/>
      <c r="G43" s="1352"/>
      <c r="H43" s="1352"/>
      <c r="I43" s="1353"/>
      <c r="J43" s="1352"/>
      <c r="K43" s="1352" t="s">
        <v>706</v>
      </c>
      <c r="L43" s="1353" t="s">
        <v>707</v>
      </c>
      <c r="M43" s="1353"/>
      <c r="N43" s="1350"/>
      <c r="O43" s="1354"/>
    </row>
    <row r="44" spans="2:15" ht="9" customHeight="1">
      <c r="B44" s="1348"/>
      <c r="C44" s="1349"/>
      <c r="D44" s="1349"/>
      <c r="E44" s="1350" t="s">
        <v>708</v>
      </c>
      <c r="F44" s="1351"/>
      <c r="G44" s="1352"/>
      <c r="H44" s="1352"/>
      <c r="I44" s="1353"/>
      <c r="J44" s="1352" t="s">
        <v>498</v>
      </c>
      <c r="K44" s="1352" t="s">
        <v>709</v>
      </c>
      <c r="L44" s="1353" t="s">
        <v>710</v>
      </c>
      <c r="M44" s="1353"/>
      <c r="N44" s="1350" t="s">
        <v>810</v>
      </c>
      <c r="O44" s="1354"/>
    </row>
    <row r="45" spans="2:15" ht="9" customHeight="1">
      <c r="B45" s="1348"/>
      <c r="C45" s="1349"/>
      <c r="D45" s="1349"/>
      <c r="E45" s="1350" t="s">
        <v>711</v>
      </c>
      <c r="F45" s="1351"/>
      <c r="G45" s="1352" t="s">
        <v>712</v>
      </c>
      <c r="H45" s="1352" t="s">
        <v>713</v>
      </c>
      <c r="I45" s="1353" t="s">
        <v>714</v>
      </c>
      <c r="J45" s="1352" t="s">
        <v>715</v>
      </c>
      <c r="K45" s="1352" t="s">
        <v>715</v>
      </c>
      <c r="L45" s="1353" t="s">
        <v>716</v>
      </c>
      <c r="M45" s="1353"/>
      <c r="N45" s="1350" t="s">
        <v>711</v>
      </c>
      <c r="O45" s="1354"/>
    </row>
    <row r="46" spans="2:15" ht="9" customHeight="1">
      <c r="B46" s="1348"/>
      <c r="C46" s="1349"/>
      <c r="D46" s="1349"/>
      <c r="E46" s="1350" t="s">
        <v>904</v>
      </c>
      <c r="F46" s="1351"/>
      <c r="G46" s="1352" t="s">
        <v>904</v>
      </c>
      <c r="H46" s="1352" t="s">
        <v>904</v>
      </c>
      <c r="I46" s="1353" t="s">
        <v>904</v>
      </c>
      <c r="J46" s="1352" t="s">
        <v>904</v>
      </c>
      <c r="K46" s="1352" t="s">
        <v>904</v>
      </c>
      <c r="L46" s="1353" t="s">
        <v>904</v>
      </c>
      <c r="M46" s="1353"/>
      <c r="N46" s="1350" t="s">
        <v>904</v>
      </c>
      <c r="O46" s="1354"/>
    </row>
    <row r="47" spans="2:15" ht="13.5" customHeight="1">
      <c r="B47" s="1355"/>
      <c r="C47" s="1673">
        <v>2005</v>
      </c>
      <c r="D47" s="1674"/>
      <c r="E47" s="1356"/>
      <c r="F47" s="1357"/>
      <c r="G47" s="1358"/>
      <c r="H47" s="1358"/>
      <c r="I47" s="1359"/>
      <c r="J47" s="1358"/>
      <c r="K47" s="1358"/>
      <c r="L47" s="1359"/>
      <c r="M47" s="1360"/>
      <c r="N47" s="1675"/>
      <c r="O47" s="1676"/>
    </row>
    <row r="48" spans="2:15" ht="9" customHeight="1">
      <c r="B48" s="1348"/>
      <c r="C48" s="1349"/>
      <c r="D48" s="1349" t="s">
        <v>575</v>
      </c>
      <c r="E48" s="1356"/>
      <c r="F48" s="1357"/>
      <c r="G48" s="1358"/>
      <c r="H48" s="1358"/>
      <c r="I48" s="1359"/>
      <c r="J48" s="1358"/>
      <c r="K48" s="1358"/>
      <c r="L48" s="1359"/>
      <c r="M48" s="1359"/>
      <c r="N48" s="1356"/>
      <c r="O48" s="1360"/>
    </row>
    <row r="49" spans="2:15" ht="9" customHeight="1">
      <c r="B49" s="1361"/>
      <c r="C49" s="1362"/>
      <c r="D49" s="1363" t="s">
        <v>717</v>
      </c>
      <c r="E49" s="1364">
        <v>11613</v>
      </c>
      <c r="F49" s="1365"/>
      <c r="G49" s="1366">
        <v>1612</v>
      </c>
      <c r="H49" s="1366">
        <v>-1164</v>
      </c>
      <c r="I49" s="1367">
        <v>448</v>
      </c>
      <c r="J49" s="1366">
        <v>0</v>
      </c>
      <c r="K49" s="1366">
        <v>407</v>
      </c>
      <c r="L49" s="1367">
        <v>855</v>
      </c>
      <c r="M49" s="1368"/>
      <c r="N49" s="1369">
        <v>12468</v>
      </c>
      <c r="O49" s="1370"/>
    </row>
    <row r="50" spans="2:15" ht="9" customHeight="1">
      <c r="B50" s="1361"/>
      <c r="C50" s="1362"/>
      <c r="D50" s="1363" t="s">
        <v>886</v>
      </c>
      <c r="E50" s="1364">
        <v>17092</v>
      </c>
      <c r="F50" s="1365"/>
      <c r="G50" s="1366">
        <v>1967</v>
      </c>
      <c r="H50" s="1366">
        <v>-735</v>
      </c>
      <c r="I50" s="1367">
        <v>1232</v>
      </c>
      <c r="J50" s="1366">
        <v>-121</v>
      </c>
      <c r="K50" s="1366">
        <v>500</v>
      </c>
      <c r="L50" s="1367">
        <v>1611</v>
      </c>
      <c r="M50" s="1368"/>
      <c r="N50" s="1369">
        <v>18703</v>
      </c>
      <c r="O50" s="1370"/>
    </row>
    <row r="51" spans="2:15" ht="9" customHeight="1">
      <c r="B51" s="1371"/>
      <c r="C51" s="1372"/>
      <c r="D51" s="1373" t="s">
        <v>719</v>
      </c>
      <c r="E51" s="1374">
        <v>28705</v>
      </c>
      <c r="F51" s="1375"/>
      <c r="G51" s="1376">
        <v>3579</v>
      </c>
      <c r="H51" s="1376">
        <v>-1899</v>
      </c>
      <c r="I51" s="1377">
        <v>1680</v>
      </c>
      <c r="J51" s="1376">
        <v>-121</v>
      </c>
      <c r="K51" s="1376">
        <v>907</v>
      </c>
      <c r="L51" s="1377">
        <v>2466</v>
      </c>
      <c r="M51" s="1378"/>
      <c r="N51" s="1379">
        <v>31171</v>
      </c>
      <c r="O51" s="1380"/>
    </row>
    <row r="52" spans="2:15" ht="9" customHeight="1">
      <c r="B52" s="1381"/>
      <c r="C52" s="1382"/>
      <c r="D52" s="1382"/>
      <c r="E52" s="1383"/>
      <c r="F52" s="1384"/>
      <c r="G52" s="1385"/>
      <c r="H52" s="1385"/>
      <c r="I52" s="1386"/>
      <c r="J52" s="1385"/>
      <c r="K52" s="1385"/>
      <c r="L52" s="1386"/>
      <c r="M52" s="1386"/>
      <c r="N52" s="1383"/>
      <c r="O52" s="1387"/>
    </row>
    <row r="53" spans="2:15" ht="9" customHeight="1">
      <c r="B53" s="1348"/>
      <c r="C53" s="1349"/>
      <c r="D53" s="1349" t="s">
        <v>720</v>
      </c>
      <c r="E53" s="1356"/>
      <c r="F53" s="1357"/>
      <c r="G53" s="1388"/>
      <c r="H53" s="1358"/>
      <c r="I53" s="1359"/>
      <c r="J53" s="1358"/>
      <c r="K53" s="1358"/>
      <c r="L53" s="1359"/>
      <c r="M53" s="1359"/>
      <c r="N53" s="1356"/>
      <c r="O53" s="1360"/>
    </row>
    <row r="54" spans="2:15" ht="9" customHeight="1">
      <c r="B54" s="1361"/>
      <c r="C54" s="1362"/>
      <c r="D54" s="1363" t="s">
        <v>721</v>
      </c>
      <c r="E54" s="1369">
        <v>1231</v>
      </c>
      <c r="F54" s="1365"/>
      <c r="G54" s="1389">
        <v>1094</v>
      </c>
      <c r="H54" s="1366">
        <v>-1018</v>
      </c>
      <c r="I54" s="1390">
        <v>76</v>
      </c>
      <c r="J54" s="1366">
        <v>130</v>
      </c>
      <c r="K54" s="1366">
        <v>146.0993800000001</v>
      </c>
      <c r="L54" s="1367">
        <v>352.0993800000001</v>
      </c>
      <c r="M54" s="1368"/>
      <c r="N54" s="1369">
        <v>1583.09938</v>
      </c>
      <c r="O54" s="1370"/>
    </row>
    <row r="55" spans="2:15" ht="9" customHeight="1">
      <c r="B55" s="1361"/>
      <c r="C55" s="1362"/>
      <c r="D55" s="1363" t="s">
        <v>513</v>
      </c>
      <c r="E55" s="1369">
        <v>485</v>
      </c>
      <c r="F55" s="1365"/>
      <c r="G55" s="1389">
        <v>162</v>
      </c>
      <c r="H55" s="1366">
        <v>-166</v>
      </c>
      <c r="I55" s="1390">
        <v>-4</v>
      </c>
      <c r="J55" s="1366">
        <v>0</v>
      </c>
      <c r="K55" s="1366">
        <v>60.05785000000003</v>
      </c>
      <c r="L55" s="1367">
        <v>56.05785000000003</v>
      </c>
      <c r="M55" s="1368"/>
      <c r="N55" s="1369">
        <v>541.05785</v>
      </c>
      <c r="O55" s="1370"/>
    </row>
    <row r="56" spans="2:15" ht="9" customHeight="1">
      <c r="B56" s="1361"/>
      <c r="C56" s="1362"/>
      <c r="D56" s="1363" t="s">
        <v>519</v>
      </c>
      <c r="E56" s="1369">
        <v>1089</v>
      </c>
      <c r="F56" s="1365"/>
      <c r="G56" s="1389">
        <v>644</v>
      </c>
      <c r="H56" s="1366">
        <v>-279</v>
      </c>
      <c r="I56" s="1390">
        <v>365</v>
      </c>
      <c r="J56" s="1366">
        <v>-15</v>
      </c>
      <c r="K56" s="1366">
        <v>151.95409999999993</v>
      </c>
      <c r="L56" s="1367">
        <v>501.9540999999999</v>
      </c>
      <c r="M56" s="1368"/>
      <c r="N56" s="1369">
        <v>1590.9541</v>
      </c>
      <c r="O56" s="1370"/>
    </row>
    <row r="57" spans="2:15" ht="9" customHeight="1">
      <c r="B57" s="1361"/>
      <c r="C57" s="1362"/>
      <c r="D57" s="1363" t="s">
        <v>518</v>
      </c>
      <c r="E57" s="1369">
        <v>1638</v>
      </c>
      <c r="F57" s="1365"/>
      <c r="G57" s="1389">
        <v>800</v>
      </c>
      <c r="H57" s="1366">
        <v>-164</v>
      </c>
      <c r="I57" s="1390">
        <v>636</v>
      </c>
      <c r="J57" s="1366">
        <v>0</v>
      </c>
      <c r="K57" s="1366">
        <v>56.41105999999991</v>
      </c>
      <c r="L57" s="1367">
        <v>692.4110599999999</v>
      </c>
      <c r="M57" s="1368"/>
      <c r="N57" s="1369">
        <v>2330.41106</v>
      </c>
      <c r="O57" s="1370"/>
    </row>
    <row r="58" spans="2:15" ht="9" customHeight="1">
      <c r="B58" s="1361"/>
      <c r="C58" s="1362"/>
      <c r="D58" s="1363" t="s">
        <v>722</v>
      </c>
      <c r="E58" s="1369">
        <v>646</v>
      </c>
      <c r="F58" s="1365"/>
      <c r="G58" s="1389">
        <v>303</v>
      </c>
      <c r="H58" s="1366">
        <v>-149.3</v>
      </c>
      <c r="I58" s="1390">
        <v>153.7</v>
      </c>
      <c r="J58" s="1366">
        <v>0</v>
      </c>
      <c r="K58" s="1366">
        <v>43.46372999999994</v>
      </c>
      <c r="L58" s="1367">
        <v>197.16372999999993</v>
      </c>
      <c r="M58" s="1368"/>
      <c r="N58" s="1369">
        <v>843.16373</v>
      </c>
      <c r="O58" s="1370"/>
    </row>
    <row r="59" spans="2:15" ht="9" customHeight="1">
      <c r="B59" s="1406"/>
      <c r="C59" s="1407"/>
      <c r="D59" s="1373" t="s">
        <v>723</v>
      </c>
      <c r="E59" s="1379">
        <v>5089</v>
      </c>
      <c r="F59" s="1375"/>
      <c r="G59" s="1391">
        <v>3003</v>
      </c>
      <c r="H59" s="1376">
        <v>-1776.3</v>
      </c>
      <c r="I59" s="1377">
        <v>1226.7</v>
      </c>
      <c r="J59" s="1376">
        <v>115</v>
      </c>
      <c r="K59" s="1376">
        <v>457.9861199999999</v>
      </c>
      <c r="L59" s="1392">
        <v>1799.68612</v>
      </c>
      <c r="M59" s="1378"/>
      <c r="N59" s="1379">
        <v>6888.68612</v>
      </c>
      <c r="O59" s="1420"/>
    </row>
    <row r="60" spans="2:15" ht="6.75" customHeight="1">
      <c r="B60" s="1406"/>
      <c r="C60" s="1407"/>
      <c r="D60" s="1382"/>
      <c r="E60" s="1408"/>
      <c r="F60" s="1365"/>
      <c r="G60" s="1409"/>
      <c r="H60" s="1410"/>
      <c r="I60" s="1368"/>
      <c r="J60" s="1410"/>
      <c r="K60" s="1410"/>
      <c r="L60" s="1368"/>
      <c r="M60" s="1368"/>
      <c r="N60" s="1408"/>
      <c r="O60" s="1411"/>
    </row>
    <row r="61" spans="2:15" ht="9" customHeight="1">
      <c r="B61" s="1406"/>
      <c r="C61" s="1407"/>
      <c r="D61" s="1430" t="s">
        <v>724</v>
      </c>
      <c r="E61" s="1369"/>
      <c r="F61" s="1365"/>
      <c r="G61" s="1389"/>
      <c r="H61" s="1366"/>
      <c r="I61" s="1390"/>
      <c r="J61" s="1366"/>
      <c r="K61" s="1366"/>
      <c r="L61" s="1367"/>
      <c r="M61" s="1368"/>
      <c r="N61" s="1369"/>
      <c r="O61" s="1411"/>
    </row>
    <row r="62" spans="2:15" ht="9" customHeight="1">
      <c r="B62" s="1406"/>
      <c r="C62" s="1407"/>
      <c r="D62" s="1363" t="s">
        <v>721</v>
      </c>
      <c r="E62" s="1369">
        <v>913</v>
      </c>
      <c r="F62" s="1365"/>
      <c r="G62" s="1389">
        <v>4547</v>
      </c>
      <c r="H62" s="1366">
        <v>-4677</v>
      </c>
      <c r="I62" s="1390">
        <v>-130</v>
      </c>
      <c r="J62" s="1366">
        <v>-153.6</v>
      </c>
      <c r="K62" s="1366">
        <v>74.99170000000004</v>
      </c>
      <c r="L62" s="1367">
        <v>-208.60829999999999</v>
      </c>
      <c r="M62" s="1368"/>
      <c r="N62" s="1369">
        <v>704.3917</v>
      </c>
      <c r="O62" s="1411"/>
    </row>
    <row r="63" spans="2:15" ht="9" customHeight="1">
      <c r="B63" s="1406"/>
      <c r="C63" s="1407"/>
      <c r="D63" s="1363" t="s">
        <v>513</v>
      </c>
      <c r="E63" s="1369">
        <v>1312</v>
      </c>
      <c r="F63" s="1365"/>
      <c r="G63" s="1389">
        <v>1187</v>
      </c>
      <c r="H63" s="1366">
        <v>-1600</v>
      </c>
      <c r="I63" s="1390">
        <v>-413</v>
      </c>
      <c r="J63" s="1366">
        <v>0</v>
      </c>
      <c r="K63" s="1366">
        <v>91.39544999999998</v>
      </c>
      <c r="L63" s="1367">
        <v>-321.60455</v>
      </c>
      <c r="M63" s="1368"/>
      <c r="N63" s="1369">
        <v>990.39545</v>
      </c>
      <c r="O63" s="1411"/>
    </row>
    <row r="64" spans="2:15" ht="9" customHeight="1">
      <c r="B64" s="1406"/>
      <c r="C64" s="1407"/>
      <c r="D64" s="1363" t="s">
        <v>519</v>
      </c>
      <c r="E64" s="1369">
        <v>338</v>
      </c>
      <c r="F64" s="1365"/>
      <c r="G64" s="1389">
        <v>559</v>
      </c>
      <c r="H64" s="1366">
        <v>-474</v>
      </c>
      <c r="I64" s="1390">
        <v>85</v>
      </c>
      <c r="J64" s="1366">
        <v>-6</v>
      </c>
      <c r="K64" s="1366">
        <v>25.774220000000014</v>
      </c>
      <c r="L64" s="1367">
        <v>104.77422000000001</v>
      </c>
      <c r="M64" s="1368"/>
      <c r="N64" s="1369">
        <v>442.77422</v>
      </c>
      <c r="O64" s="1411"/>
    </row>
    <row r="65" spans="2:15" ht="9" customHeight="1">
      <c r="B65" s="1406"/>
      <c r="C65" s="1407"/>
      <c r="D65" s="1363" t="s">
        <v>518</v>
      </c>
      <c r="E65" s="1369">
        <v>0</v>
      </c>
      <c r="F65" s="1365"/>
      <c r="G65" s="1389">
        <v>0</v>
      </c>
      <c r="H65" s="1366">
        <v>0</v>
      </c>
      <c r="I65" s="1390">
        <v>0</v>
      </c>
      <c r="J65" s="1366">
        <v>0</v>
      </c>
      <c r="K65" s="1366">
        <v>0</v>
      </c>
      <c r="L65" s="1367">
        <v>0</v>
      </c>
      <c r="M65" s="1368"/>
      <c r="N65" s="1369">
        <v>0</v>
      </c>
      <c r="O65" s="1411"/>
    </row>
    <row r="66" spans="2:15" ht="9" customHeight="1">
      <c r="B66" s="1406"/>
      <c r="C66" s="1407"/>
      <c r="D66" s="1363" t="s">
        <v>722</v>
      </c>
      <c r="E66" s="1369">
        <v>181</v>
      </c>
      <c r="F66" s="1365"/>
      <c r="G66" s="1389">
        <v>125</v>
      </c>
      <c r="H66" s="1366">
        <v>-195.3</v>
      </c>
      <c r="I66" s="1390">
        <v>-70.3</v>
      </c>
      <c r="J66" s="1366">
        <v>0</v>
      </c>
      <c r="K66" s="1366">
        <v>3.0683199999999857</v>
      </c>
      <c r="L66" s="1367">
        <v>-67.23168000000001</v>
      </c>
      <c r="M66" s="1368"/>
      <c r="N66" s="1369">
        <v>113.76831999999999</v>
      </c>
      <c r="O66" s="1411"/>
    </row>
    <row r="67" spans="2:15" ht="9" customHeight="1">
      <c r="B67" s="1406"/>
      <c r="C67" s="1407"/>
      <c r="D67" s="1431" t="s">
        <v>725</v>
      </c>
      <c r="E67" s="1379">
        <v>2744</v>
      </c>
      <c r="F67" s="1375"/>
      <c r="G67" s="1391">
        <v>6418</v>
      </c>
      <c r="H67" s="1376">
        <v>-6946.3</v>
      </c>
      <c r="I67" s="1377">
        <v>-528.3</v>
      </c>
      <c r="J67" s="1376">
        <v>-159.6</v>
      </c>
      <c r="K67" s="1376">
        <v>195.22969</v>
      </c>
      <c r="L67" s="1392">
        <v>-492.67031</v>
      </c>
      <c r="M67" s="1378"/>
      <c r="N67" s="1379">
        <v>2251.3296900000005</v>
      </c>
      <c r="O67" s="1432"/>
    </row>
    <row r="68" spans="2:15" ht="6.75" customHeight="1">
      <c r="B68" s="1406"/>
      <c r="C68" s="1407"/>
      <c r="D68" s="1433"/>
      <c r="E68" s="1369"/>
      <c r="F68" s="1365"/>
      <c r="G68" s="1389"/>
      <c r="H68" s="1366"/>
      <c r="I68" s="1390"/>
      <c r="J68" s="1366"/>
      <c r="K68" s="1366"/>
      <c r="L68" s="1367"/>
      <c r="M68" s="1368"/>
      <c r="N68" s="1369"/>
      <c r="O68" s="1411"/>
    </row>
    <row r="69" spans="2:15" ht="9" customHeight="1">
      <c r="B69" s="1406"/>
      <c r="C69" s="1407"/>
      <c r="D69" s="1349" t="s">
        <v>726</v>
      </c>
      <c r="E69" s="1395">
        <v>7833</v>
      </c>
      <c r="F69" s="1434"/>
      <c r="G69" s="1397">
        <v>9421</v>
      </c>
      <c r="H69" s="1398">
        <v>-8722.6</v>
      </c>
      <c r="I69" s="1435">
        <v>698.4</v>
      </c>
      <c r="J69" s="1398">
        <v>-44.6</v>
      </c>
      <c r="K69" s="1398">
        <v>653.2158099999999</v>
      </c>
      <c r="L69" s="1435">
        <v>1307.01581</v>
      </c>
      <c r="M69" s="1436"/>
      <c r="N69" s="1395">
        <v>9140.01581</v>
      </c>
      <c r="O69" s="1432"/>
    </row>
    <row r="70" spans="2:15" ht="6.75" customHeight="1">
      <c r="B70" s="1406"/>
      <c r="C70" s="1407"/>
      <c r="D70" s="1382"/>
      <c r="E70" s="1408"/>
      <c r="F70" s="1365"/>
      <c r="G70" s="1409"/>
      <c r="H70" s="1410"/>
      <c r="I70" s="1368"/>
      <c r="J70" s="1410"/>
      <c r="K70" s="1410"/>
      <c r="L70" s="1368"/>
      <c r="M70" s="1368"/>
      <c r="N70" s="1408"/>
      <c r="O70" s="1411"/>
    </row>
    <row r="71" spans="2:15" ht="9" customHeight="1">
      <c r="B71" s="1361"/>
      <c r="C71" s="1362"/>
      <c r="D71" s="1363" t="s">
        <v>727</v>
      </c>
      <c r="E71" s="1369">
        <v>705</v>
      </c>
      <c r="F71" s="1365"/>
      <c r="G71" s="1389">
        <v>0</v>
      </c>
      <c r="H71" s="1366">
        <v>-150</v>
      </c>
      <c r="I71" s="1390">
        <v>-150</v>
      </c>
      <c r="J71" s="1366">
        <v>0</v>
      </c>
      <c r="K71" s="1366">
        <v>59.74764000000005</v>
      </c>
      <c r="L71" s="1367">
        <v>-90.25235999999995</v>
      </c>
      <c r="M71" s="1368"/>
      <c r="N71" s="1369">
        <v>614.74764</v>
      </c>
      <c r="O71" s="1370"/>
    </row>
    <row r="72" spans="2:15" ht="6.75" customHeight="1">
      <c r="B72" s="1406"/>
      <c r="C72" s="1407"/>
      <c r="D72" s="1372"/>
      <c r="E72" s="1408"/>
      <c r="F72" s="1365"/>
      <c r="G72" s="1409"/>
      <c r="H72" s="1410"/>
      <c r="I72" s="1368"/>
      <c r="J72" s="1410"/>
      <c r="K72" s="1410"/>
      <c r="L72" s="1368"/>
      <c r="M72" s="1368"/>
      <c r="N72" s="1408"/>
      <c r="O72" s="1411"/>
    </row>
    <row r="73" spans="2:15" ht="6" customHeight="1">
      <c r="B73" s="1406"/>
      <c r="C73" s="1407"/>
      <c r="D73" s="1372"/>
      <c r="E73" s="1408"/>
      <c r="F73" s="1365"/>
      <c r="G73" s="1409"/>
      <c r="H73" s="1410"/>
      <c r="I73" s="1368"/>
      <c r="J73" s="1410"/>
      <c r="K73" s="1410"/>
      <c r="L73" s="1368"/>
      <c r="M73" s="1368"/>
      <c r="N73" s="1408"/>
      <c r="O73" s="1411"/>
    </row>
    <row r="74" spans="2:15" ht="9" customHeight="1">
      <c r="B74" s="1406"/>
      <c r="C74" s="1407"/>
      <c r="D74" s="1373" t="s">
        <v>728</v>
      </c>
      <c r="E74" s="1374">
        <v>8538</v>
      </c>
      <c r="F74" s="1375"/>
      <c r="G74" s="1418">
        <v>9421</v>
      </c>
      <c r="H74" s="1419">
        <v>-8872.6</v>
      </c>
      <c r="I74" s="1377">
        <v>548.4</v>
      </c>
      <c r="J74" s="1419">
        <v>-44.6</v>
      </c>
      <c r="K74" s="1419">
        <v>712.96345</v>
      </c>
      <c r="L74" s="1377">
        <v>1216.7634500000001</v>
      </c>
      <c r="M74" s="1377"/>
      <c r="N74" s="1374">
        <v>9754.76345</v>
      </c>
      <c r="O74" s="1420"/>
    </row>
    <row r="75" spans="2:15" ht="6.75" customHeight="1">
      <c r="B75" s="1406"/>
      <c r="C75" s="1407"/>
      <c r="D75" s="1372"/>
      <c r="E75" s="1408"/>
      <c r="F75" s="1365"/>
      <c r="G75" s="1410"/>
      <c r="H75" s="1410"/>
      <c r="I75" s="1368"/>
      <c r="J75" s="1410"/>
      <c r="K75" s="1410"/>
      <c r="L75" s="1368"/>
      <c r="M75" s="1368"/>
      <c r="N75" s="1408"/>
      <c r="O75" s="1411"/>
    </row>
    <row r="76" spans="2:15" ht="6.75" customHeight="1">
      <c r="B76" s="1406"/>
      <c r="C76" s="1407"/>
      <c r="D76" s="1372"/>
      <c r="E76" s="1408"/>
      <c r="F76" s="1365"/>
      <c r="G76" s="1410"/>
      <c r="H76" s="1410"/>
      <c r="I76" s="1368"/>
      <c r="J76" s="1410"/>
      <c r="K76" s="1410"/>
      <c r="L76" s="1368"/>
      <c r="M76" s="1368"/>
      <c r="N76" s="1408"/>
      <c r="O76" s="1411"/>
    </row>
    <row r="77" spans="2:15" ht="9" customHeight="1">
      <c r="B77" s="1406"/>
      <c r="C77" s="1407"/>
      <c r="D77" s="1373" t="s">
        <v>729</v>
      </c>
      <c r="E77" s="1374">
        <v>37243</v>
      </c>
      <c r="F77" s="1375"/>
      <c r="G77" s="1376">
        <v>13000</v>
      </c>
      <c r="H77" s="1376">
        <v>-10771.6</v>
      </c>
      <c r="I77" s="1377">
        <v>2228.4</v>
      </c>
      <c r="J77" s="1376">
        <v>-165.6</v>
      </c>
      <c r="K77" s="1376">
        <v>1619.96345</v>
      </c>
      <c r="L77" s="1377">
        <v>3682.7634500000004</v>
      </c>
      <c r="M77" s="1378"/>
      <c r="N77" s="1379">
        <v>40925.76345</v>
      </c>
      <c r="O77" s="1420"/>
    </row>
    <row r="78" spans="2:15" ht="6.75" customHeight="1">
      <c r="B78" s="1425"/>
      <c r="C78" s="1426"/>
      <c r="D78" s="1427"/>
      <c r="E78" s="1428"/>
      <c r="F78" s="1375"/>
      <c r="G78" s="1429"/>
      <c r="H78" s="1429"/>
      <c r="I78" s="1378"/>
      <c r="J78" s="1429"/>
      <c r="K78" s="1429"/>
      <c r="L78" s="1378"/>
      <c r="M78" s="1378"/>
      <c r="N78" s="1428"/>
      <c r="O78" s="1411"/>
    </row>
    <row r="79" spans="2:15" ht="13.5" customHeight="1">
      <c r="B79" s="1341"/>
      <c r="C79" s="1342"/>
      <c r="D79" s="1342"/>
      <c r="E79" s="1343"/>
      <c r="F79" s="1344"/>
      <c r="G79" s="1345"/>
      <c r="H79" s="1345"/>
      <c r="I79" s="1346"/>
      <c r="J79" s="1345"/>
      <c r="K79" s="1345"/>
      <c r="L79" s="1346"/>
      <c r="M79" s="1346"/>
      <c r="N79" s="1343"/>
      <c r="O79" s="1347"/>
    </row>
    <row r="80" spans="2:15" ht="9" customHeight="1">
      <c r="B80" s="1348"/>
      <c r="C80" s="1349"/>
      <c r="D80" s="1349"/>
      <c r="E80" s="1350"/>
      <c r="F80" s="1351"/>
      <c r="G80" s="1352"/>
      <c r="H80" s="1352"/>
      <c r="I80" s="1353"/>
      <c r="J80" s="1352"/>
      <c r="K80" s="1352" t="s">
        <v>706</v>
      </c>
      <c r="L80" s="1353" t="s">
        <v>707</v>
      </c>
      <c r="M80" s="1353"/>
      <c r="N80" s="1350"/>
      <c r="O80" s="1354"/>
    </row>
    <row r="81" spans="2:15" ht="9" customHeight="1">
      <c r="B81" s="1348"/>
      <c r="C81" s="1349"/>
      <c r="D81" s="1349"/>
      <c r="E81" s="1350" t="s">
        <v>708</v>
      </c>
      <c r="F81" s="1351"/>
      <c r="G81" s="1352"/>
      <c r="H81" s="1352"/>
      <c r="I81" s="1353"/>
      <c r="J81" s="1352" t="s">
        <v>498</v>
      </c>
      <c r="K81" s="1352" t="s">
        <v>709</v>
      </c>
      <c r="L81" s="1353" t="s">
        <v>710</v>
      </c>
      <c r="M81" s="1353"/>
      <c r="N81" s="1350" t="s">
        <v>810</v>
      </c>
      <c r="O81" s="1354"/>
    </row>
    <row r="82" spans="2:15" ht="9" customHeight="1">
      <c r="B82" s="1348"/>
      <c r="C82" s="1349"/>
      <c r="D82" s="1349"/>
      <c r="E82" s="1350" t="s">
        <v>711</v>
      </c>
      <c r="F82" s="1351"/>
      <c r="G82" s="1352" t="s">
        <v>712</v>
      </c>
      <c r="H82" s="1352" t="s">
        <v>713</v>
      </c>
      <c r="I82" s="1353" t="s">
        <v>714</v>
      </c>
      <c r="J82" s="1352" t="s">
        <v>715</v>
      </c>
      <c r="K82" s="1352" t="s">
        <v>715</v>
      </c>
      <c r="L82" s="1353" t="s">
        <v>716</v>
      </c>
      <c r="M82" s="1353"/>
      <c r="N82" s="1350" t="s">
        <v>711</v>
      </c>
      <c r="O82" s="1354"/>
    </row>
    <row r="83" spans="2:15" ht="9" customHeight="1">
      <c r="B83" s="1348"/>
      <c r="C83" s="1349"/>
      <c r="D83" s="1349"/>
      <c r="E83" s="1350" t="s">
        <v>183</v>
      </c>
      <c r="F83" s="1351"/>
      <c r="G83" s="1352" t="s">
        <v>183</v>
      </c>
      <c r="H83" s="1352" t="s">
        <v>183</v>
      </c>
      <c r="I83" s="1353" t="s">
        <v>183</v>
      </c>
      <c r="J83" s="1352" t="s">
        <v>183</v>
      </c>
      <c r="K83" s="1352" t="s">
        <v>183</v>
      </c>
      <c r="L83" s="1353" t="s">
        <v>183</v>
      </c>
      <c r="M83" s="1353"/>
      <c r="N83" s="1350" t="s">
        <v>183</v>
      </c>
      <c r="O83" s="1354"/>
    </row>
    <row r="84" spans="2:15" ht="13.5" customHeight="1">
      <c r="B84" s="1355"/>
      <c r="C84" s="1677" t="s">
        <v>730</v>
      </c>
      <c r="D84" s="1674"/>
      <c r="E84" s="1356"/>
      <c r="F84" s="1357"/>
      <c r="G84" s="1358"/>
      <c r="H84" s="1358"/>
      <c r="I84" s="1359"/>
      <c r="J84" s="1358"/>
      <c r="K84" s="1358"/>
      <c r="L84" s="1359"/>
      <c r="M84" s="1360"/>
      <c r="N84" s="1675"/>
      <c r="O84" s="1676"/>
    </row>
    <row r="85" spans="2:15" ht="9" customHeight="1">
      <c r="B85" s="1348"/>
      <c r="C85" s="1349"/>
      <c r="D85" s="1349" t="s">
        <v>575</v>
      </c>
      <c r="E85" s="1356"/>
      <c r="F85" s="1357"/>
      <c r="G85" s="1358"/>
      <c r="H85" s="1358"/>
      <c r="I85" s="1359"/>
      <c r="J85" s="1358"/>
      <c r="K85" s="1358"/>
      <c r="L85" s="1359"/>
      <c r="M85" s="1359"/>
      <c r="N85" s="1356"/>
      <c r="O85" s="1360"/>
    </row>
    <row r="86" spans="2:15" ht="9" customHeight="1">
      <c r="B86" s="1361"/>
      <c r="C86" s="1362"/>
      <c r="D86" s="1363" t="s">
        <v>717</v>
      </c>
      <c r="E86" s="1437">
        <v>0.2595367260828382</v>
      </c>
      <c r="F86" s="1438"/>
      <c r="G86" s="1274">
        <v>1.2090570719602978</v>
      </c>
      <c r="H86" s="1274">
        <v>-0.5678694158075601</v>
      </c>
      <c r="I86" s="1439">
        <v>2.875</v>
      </c>
      <c r="J86" s="1440" t="s">
        <v>164</v>
      </c>
      <c r="K86" s="1274">
        <v>-0.05405405405405406</v>
      </c>
      <c r="L86" s="1439">
        <v>1.4807017543859649</v>
      </c>
      <c r="M86" s="1441"/>
      <c r="N86" s="1437">
        <v>0.34327879371190245</v>
      </c>
      <c r="O86" s="1370"/>
    </row>
    <row r="87" spans="2:15" ht="9" customHeight="1">
      <c r="B87" s="1361"/>
      <c r="C87" s="1362"/>
      <c r="D87" s="1363" t="s">
        <v>718</v>
      </c>
      <c r="E87" s="1437">
        <v>0.261876901474374</v>
      </c>
      <c r="F87" s="1438"/>
      <c r="G87" s="1274">
        <v>0.6441281138790036</v>
      </c>
      <c r="H87" s="1274">
        <v>-0.8707482993197279</v>
      </c>
      <c r="I87" s="1439">
        <v>0.5089285714285714</v>
      </c>
      <c r="J87" s="1274">
        <v>1.3471074380165289</v>
      </c>
      <c r="K87" s="1274">
        <v>-1.164</v>
      </c>
      <c r="L87" s="1439">
        <v>0.12911235257603973</v>
      </c>
      <c r="M87" s="1441"/>
      <c r="N87" s="1437">
        <v>0.25044110570496714</v>
      </c>
      <c r="O87" s="1370"/>
    </row>
    <row r="88" spans="2:15" ht="9" customHeight="1">
      <c r="B88" s="1371"/>
      <c r="C88" s="1372"/>
      <c r="D88" s="1373" t="s">
        <v>719</v>
      </c>
      <c r="E88" s="1442">
        <v>0.2609301515415433</v>
      </c>
      <c r="F88" s="1443"/>
      <c r="G88" s="1444">
        <v>0.8985750209555742</v>
      </c>
      <c r="H88" s="1444">
        <v>-0.685097419694576</v>
      </c>
      <c r="I88" s="1445">
        <v>1.1398809523809523</v>
      </c>
      <c r="J88" s="1444">
        <v>1.3471074380165289</v>
      </c>
      <c r="K88" s="1444">
        <v>-0.6659316427783903</v>
      </c>
      <c r="L88" s="1445">
        <v>0.5977291159772912</v>
      </c>
      <c r="M88" s="1446"/>
      <c r="N88" s="1447">
        <v>0.2875749895736422</v>
      </c>
      <c r="O88" s="1380"/>
    </row>
    <row r="89" spans="2:15" ht="9" customHeight="1">
      <c r="B89" s="1381"/>
      <c r="C89" s="1382"/>
      <c r="D89" s="1382"/>
      <c r="E89" s="1448"/>
      <c r="F89" s="1449"/>
      <c r="G89" s="1450"/>
      <c r="H89" s="1450"/>
      <c r="I89" s="1451"/>
      <c r="J89" s="1450"/>
      <c r="K89" s="1450"/>
      <c r="L89" s="1451"/>
      <c r="M89" s="1451"/>
      <c r="N89" s="1448"/>
      <c r="O89" s="1387"/>
    </row>
    <row r="90" spans="2:15" ht="9" customHeight="1">
      <c r="B90" s="1348"/>
      <c r="C90" s="1349"/>
      <c r="D90" s="1349" t="s">
        <v>720</v>
      </c>
      <c r="E90" s="1452"/>
      <c r="F90" s="1453"/>
      <c r="G90" s="1454"/>
      <c r="H90" s="1455"/>
      <c r="I90" s="1456"/>
      <c r="J90" s="1455"/>
      <c r="K90" s="1455"/>
      <c r="L90" s="1456"/>
      <c r="M90" s="1456"/>
      <c r="N90" s="1452"/>
      <c r="O90" s="1360"/>
    </row>
    <row r="91" spans="2:15" ht="9" customHeight="1">
      <c r="B91" s="1361"/>
      <c r="C91" s="1362"/>
      <c r="D91" s="1363" t="s">
        <v>721</v>
      </c>
      <c r="E91" s="1437">
        <v>-0.18359057676685622</v>
      </c>
      <c r="F91" s="1438"/>
      <c r="G91" s="1457">
        <v>-0.5685557586837294</v>
      </c>
      <c r="H91" s="1458">
        <v>0.6355599214145383</v>
      </c>
      <c r="I91" s="1459">
        <v>0.32894736842105265</v>
      </c>
      <c r="J91" s="1458">
        <v>-1.4846153846153847</v>
      </c>
      <c r="K91" s="1458">
        <v>-2.4452054794520546</v>
      </c>
      <c r="L91" s="1459">
        <v>-1.4914772727272727</v>
      </c>
      <c r="M91" s="1441"/>
      <c r="N91" s="1460">
        <v>-0.474415666456096</v>
      </c>
      <c r="O91" s="1370"/>
    </row>
    <row r="92" spans="2:15" ht="9" customHeight="1">
      <c r="B92" s="1361"/>
      <c r="C92" s="1362"/>
      <c r="D92" s="1363" t="s">
        <v>513</v>
      </c>
      <c r="E92" s="1437">
        <v>0.3030927835051546</v>
      </c>
      <c r="F92" s="1438"/>
      <c r="G92" s="1457">
        <v>2.271604938271605</v>
      </c>
      <c r="H92" s="1458">
        <v>-1.4397590361445782</v>
      </c>
      <c r="I92" s="1459">
        <v>32.25</v>
      </c>
      <c r="J92" s="1461" t="s">
        <v>164</v>
      </c>
      <c r="K92" s="1458">
        <v>-1.8333333333333333</v>
      </c>
      <c r="L92" s="1459">
        <v>0.3392857142857143</v>
      </c>
      <c r="M92" s="1441"/>
      <c r="N92" s="1460">
        <v>0.3068391866913124</v>
      </c>
      <c r="O92" s="1370"/>
    </row>
    <row r="93" spans="2:15" ht="9" customHeight="1">
      <c r="B93" s="1361"/>
      <c r="C93" s="1362"/>
      <c r="D93" s="1363" t="s">
        <v>519</v>
      </c>
      <c r="E93" s="1437">
        <v>1.08356290174472</v>
      </c>
      <c r="F93" s="1438"/>
      <c r="G93" s="1457">
        <v>1.860248447204969</v>
      </c>
      <c r="H93" s="1458">
        <v>-2.121863799283154</v>
      </c>
      <c r="I93" s="1459">
        <v>1.6602739726027398</v>
      </c>
      <c r="J93" s="1458">
        <v>-14.8</v>
      </c>
      <c r="K93" s="1458">
        <v>-1.763157894736842</v>
      </c>
      <c r="L93" s="1459">
        <v>0.23107569721115537</v>
      </c>
      <c r="M93" s="1441"/>
      <c r="N93" s="1460">
        <v>0.8145820238843494</v>
      </c>
      <c r="O93" s="1370"/>
    </row>
    <row r="94" spans="2:15" ht="9" customHeight="1">
      <c r="B94" s="1361"/>
      <c r="C94" s="1362"/>
      <c r="D94" s="1363" t="s">
        <v>518</v>
      </c>
      <c r="E94" s="1437">
        <v>0.6452991452991453</v>
      </c>
      <c r="F94" s="1438"/>
      <c r="G94" s="1457">
        <v>-0.25625</v>
      </c>
      <c r="H94" s="1458">
        <v>-2.1890243902439024</v>
      </c>
      <c r="I94" s="1459">
        <v>-0.8867924528301887</v>
      </c>
      <c r="J94" s="1461" t="s">
        <v>164</v>
      </c>
      <c r="K94" s="1458">
        <v>-5.589285714285714</v>
      </c>
      <c r="L94" s="1459">
        <v>-1.2658959537572254</v>
      </c>
      <c r="M94" s="1441"/>
      <c r="N94" s="1460">
        <v>0.07768240343347639</v>
      </c>
      <c r="O94" s="1370"/>
    </row>
    <row r="95" spans="2:15" ht="9" customHeight="1">
      <c r="B95" s="1361"/>
      <c r="C95" s="1362"/>
      <c r="D95" s="1363" t="s">
        <v>722</v>
      </c>
      <c r="E95" s="1437">
        <v>0.6052631578947368</v>
      </c>
      <c r="F95" s="1438"/>
      <c r="G95" s="1457">
        <v>0.36633663366336633</v>
      </c>
      <c r="H95" s="1458">
        <v>-0.912751677852349</v>
      </c>
      <c r="I95" s="1459">
        <v>-0.16883116883116883</v>
      </c>
      <c r="J95" s="1461" t="s">
        <v>164</v>
      </c>
      <c r="K95" s="1458">
        <v>-1.697674418604651</v>
      </c>
      <c r="L95" s="1459">
        <v>-0.49746192893401014</v>
      </c>
      <c r="M95" s="1441"/>
      <c r="N95" s="1460">
        <v>0.3475682087781732</v>
      </c>
      <c r="O95" s="1370"/>
    </row>
    <row r="96" spans="2:15" ht="9" customHeight="1">
      <c r="B96" s="1371"/>
      <c r="C96" s="1372"/>
      <c r="D96" s="1373" t="s">
        <v>723</v>
      </c>
      <c r="E96" s="1442">
        <v>0.5008842601689919</v>
      </c>
      <c r="F96" s="1443"/>
      <c r="G96" s="1462">
        <v>0.2833832833832834</v>
      </c>
      <c r="H96" s="1463">
        <v>-0.38231981981981983</v>
      </c>
      <c r="I96" s="1464">
        <v>0.1401792991035045</v>
      </c>
      <c r="J96" s="1463">
        <v>-3.608695652173913</v>
      </c>
      <c r="K96" s="1463">
        <v>-2.447598253275109</v>
      </c>
      <c r="L96" s="1464">
        <v>-0.7583333333333333</v>
      </c>
      <c r="M96" s="1446"/>
      <c r="N96" s="1465">
        <v>0.1718681956742633</v>
      </c>
      <c r="O96" s="1380"/>
    </row>
    <row r="97" spans="2:15" ht="9" customHeight="1">
      <c r="B97" s="1381"/>
      <c r="C97" s="1382"/>
      <c r="D97" s="1382"/>
      <c r="E97" s="1448"/>
      <c r="F97" s="1449"/>
      <c r="G97" s="1466"/>
      <c r="H97" s="1450"/>
      <c r="I97" s="1451"/>
      <c r="J97" s="1450"/>
      <c r="K97" s="1450"/>
      <c r="L97" s="1451"/>
      <c r="M97" s="1451"/>
      <c r="N97" s="1448"/>
      <c r="O97" s="1387"/>
    </row>
    <row r="98" spans="2:15" ht="9" customHeight="1">
      <c r="B98" s="1381"/>
      <c r="C98" s="1382"/>
      <c r="D98" s="1430" t="s">
        <v>724</v>
      </c>
      <c r="E98" s="1467"/>
      <c r="F98" s="1449"/>
      <c r="G98" s="1468"/>
      <c r="H98" s="1469"/>
      <c r="I98" s="1470"/>
      <c r="J98" s="1469"/>
      <c r="K98" s="1469"/>
      <c r="L98" s="1470"/>
      <c r="M98" s="1451"/>
      <c r="N98" s="1471"/>
      <c r="O98" s="1387"/>
    </row>
    <row r="99" spans="2:15" ht="9" customHeight="1">
      <c r="B99" s="1381"/>
      <c r="C99" s="1382"/>
      <c r="D99" s="1363" t="s">
        <v>721</v>
      </c>
      <c r="E99" s="1437">
        <v>-0.49616648411829134</v>
      </c>
      <c r="F99" s="1449"/>
      <c r="G99" s="1468">
        <v>-0.06993622168462722</v>
      </c>
      <c r="H99" s="1469">
        <v>0.17938849689972206</v>
      </c>
      <c r="I99" s="1470">
        <v>4</v>
      </c>
      <c r="J99" s="1469">
        <v>1.2987012987012987</v>
      </c>
      <c r="K99" s="1469">
        <v>0.09333333333333334</v>
      </c>
      <c r="L99" s="1470">
        <v>3.4832535885167464</v>
      </c>
      <c r="M99" s="1451"/>
      <c r="N99" s="1471">
        <v>0.390625</v>
      </c>
      <c r="O99" s="1387"/>
    </row>
    <row r="100" spans="2:15" ht="9" customHeight="1">
      <c r="B100" s="1381"/>
      <c r="C100" s="1382"/>
      <c r="D100" s="1363" t="s">
        <v>513</v>
      </c>
      <c r="E100" s="1437">
        <v>-0.4916158536585366</v>
      </c>
      <c r="F100" s="1449"/>
      <c r="G100" s="1468">
        <v>-0.34372367312552654</v>
      </c>
      <c r="H100" s="1469">
        <v>0.458125</v>
      </c>
      <c r="I100" s="1470">
        <v>0.7893462469733656</v>
      </c>
      <c r="J100" s="1472" t="s">
        <v>164</v>
      </c>
      <c r="K100" s="1469">
        <v>-1.3516483516483517</v>
      </c>
      <c r="L100" s="1470">
        <v>0.6273291925465838</v>
      </c>
      <c r="M100" s="1451"/>
      <c r="N100" s="1471">
        <v>-0.44747474747474747</v>
      </c>
      <c r="O100" s="1387"/>
    </row>
    <row r="101" spans="2:15" ht="9" customHeight="1">
      <c r="B101" s="1381"/>
      <c r="C101" s="1382"/>
      <c r="D101" s="1363" t="s">
        <v>519</v>
      </c>
      <c r="E101" s="1437">
        <v>0.5798816568047337</v>
      </c>
      <c r="F101" s="1449"/>
      <c r="G101" s="1468">
        <v>0.9051878354203936</v>
      </c>
      <c r="H101" s="1469">
        <v>-1.229957805907173</v>
      </c>
      <c r="I101" s="1470">
        <v>-0.9058823529411765</v>
      </c>
      <c r="J101" s="1473">
        <v>-1.8333333333333333</v>
      </c>
      <c r="K101" s="1469">
        <v>-0.8076923076923077</v>
      </c>
      <c r="L101" s="1470">
        <v>-1.0476190476190477</v>
      </c>
      <c r="M101" s="1451"/>
      <c r="N101" s="1471">
        <v>0.19413092550790068</v>
      </c>
      <c r="O101" s="1387"/>
    </row>
    <row r="102" spans="2:15" ht="9" customHeight="1">
      <c r="B102" s="1381"/>
      <c r="C102" s="1382"/>
      <c r="D102" s="1363" t="s">
        <v>518</v>
      </c>
      <c r="E102" s="1474" t="s">
        <v>164</v>
      </c>
      <c r="F102" s="1449"/>
      <c r="G102" s="1474" t="s">
        <v>164</v>
      </c>
      <c r="H102" s="1475" t="s">
        <v>164</v>
      </c>
      <c r="I102" s="1475" t="s">
        <v>164</v>
      </c>
      <c r="J102" s="1472" t="s">
        <v>164</v>
      </c>
      <c r="K102" s="1475" t="s">
        <v>164</v>
      </c>
      <c r="L102" s="1475" t="s">
        <v>164</v>
      </c>
      <c r="M102" s="1476"/>
      <c r="N102" s="1475" t="s">
        <v>164</v>
      </c>
      <c r="O102" s="1387"/>
    </row>
    <row r="103" spans="2:15" ht="9" customHeight="1">
      <c r="B103" s="1381"/>
      <c r="C103" s="1382"/>
      <c r="D103" s="1363" t="s">
        <v>722</v>
      </c>
      <c r="E103" s="1437">
        <v>-0.2154696132596685</v>
      </c>
      <c r="F103" s="1449"/>
      <c r="G103" s="1468">
        <v>-0.272</v>
      </c>
      <c r="H103" s="1469">
        <v>0.5282051282051282</v>
      </c>
      <c r="I103" s="1470">
        <v>0.9857142857142858</v>
      </c>
      <c r="J103" s="1472" t="s">
        <v>164</v>
      </c>
      <c r="K103" s="1469">
        <v>-3.6666666666666665</v>
      </c>
      <c r="L103" s="1470">
        <v>0.8805970149253731</v>
      </c>
      <c r="M103" s="1451"/>
      <c r="N103" s="1471">
        <v>0.17543859649122806</v>
      </c>
      <c r="O103" s="1387"/>
    </row>
    <row r="104" spans="2:15" ht="9" customHeight="1">
      <c r="B104" s="1381"/>
      <c r="C104" s="1382"/>
      <c r="D104" s="1373" t="s">
        <v>725</v>
      </c>
      <c r="E104" s="1442">
        <v>-0.3429300291545189</v>
      </c>
      <c r="F104" s="1477"/>
      <c r="G104" s="1478">
        <v>-0.03957619196011219</v>
      </c>
      <c r="H104" s="1479">
        <v>0.15721278433630867</v>
      </c>
      <c r="I104" s="1480">
        <v>1.5871212121212122</v>
      </c>
      <c r="J104" s="1479">
        <v>1.18125</v>
      </c>
      <c r="K104" s="1479">
        <v>-0.7589743589743589</v>
      </c>
      <c r="L104" s="1480">
        <v>1.7829614604462474</v>
      </c>
      <c r="M104" s="1481"/>
      <c r="N104" s="1482">
        <v>-0.027543314082629944</v>
      </c>
      <c r="O104" s="1401"/>
    </row>
    <row r="105" spans="2:15" ht="9" customHeight="1">
      <c r="B105" s="1381"/>
      <c r="C105" s="1382"/>
      <c r="D105" s="1373"/>
      <c r="E105" s="1483"/>
      <c r="F105" s="1449"/>
      <c r="G105" s="1468"/>
      <c r="H105" s="1469"/>
      <c r="I105" s="1470"/>
      <c r="J105" s="1469"/>
      <c r="K105" s="1469"/>
      <c r="L105" s="1470"/>
      <c r="M105" s="1451"/>
      <c r="N105" s="1482"/>
      <c r="O105" s="1387"/>
    </row>
    <row r="106" spans="2:15" ht="9" customHeight="1">
      <c r="B106" s="1381"/>
      <c r="C106" s="1382"/>
      <c r="D106" s="1349" t="s">
        <v>726</v>
      </c>
      <c r="E106" s="1442">
        <v>0.20528533129069323</v>
      </c>
      <c r="F106" s="1484"/>
      <c r="G106" s="1462">
        <v>0.0633690691009447</v>
      </c>
      <c r="H106" s="1463">
        <v>0.047346096526424394</v>
      </c>
      <c r="I106" s="1464">
        <v>1.4469914040114613</v>
      </c>
      <c r="J106" s="1463">
        <v>-5.022222222222222</v>
      </c>
      <c r="K106" s="1463">
        <v>-1.9433384379785605</v>
      </c>
      <c r="L106" s="1464">
        <v>-0.37184391736801836</v>
      </c>
      <c r="M106" s="1446"/>
      <c r="N106" s="1465">
        <v>0.12275711159737418</v>
      </c>
      <c r="O106" s="1432"/>
    </row>
    <row r="107" spans="2:15" ht="9" customHeight="1">
      <c r="B107" s="1381"/>
      <c r="C107" s="1382"/>
      <c r="D107" s="1382"/>
      <c r="E107" s="1448"/>
      <c r="F107" s="1449"/>
      <c r="G107" s="1466"/>
      <c r="H107" s="1450"/>
      <c r="I107" s="1451"/>
      <c r="J107" s="1450"/>
      <c r="K107" s="1450"/>
      <c r="L107" s="1451"/>
      <c r="M107" s="1451"/>
      <c r="N107" s="1448"/>
      <c r="O107" s="1387"/>
    </row>
    <row r="108" spans="2:15" ht="9" customHeight="1">
      <c r="B108" s="1361"/>
      <c r="C108" s="1362"/>
      <c r="D108" s="1363" t="s">
        <v>727</v>
      </c>
      <c r="E108" s="1437">
        <v>-0.019858156028368795</v>
      </c>
      <c r="F108" s="1438"/>
      <c r="G108" s="1472" t="s">
        <v>164</v>
      </c>
      <c r="H108" s="1469">
        <v>0.9466666666666667</v>
      </c>
      <c r="I108" s="1470">
        <v>1.0066666666666666</v>
      </c>
      <c r="J108" s="1472" t="s">
        <v>164</v>
      </c>
      <c r="K108" s="1458">
        <v>-1.3</v>
      </c>
      <c r="L108" s="1459">
        <v>0.8</v>
      </c>
      <c r="M108" s="1441"/>
      <c r="N108" s="1460">
        <v>0.0943089430894309</v>
      </c>
      <c r="O108" s="1370"/>
    </row>
    <row r="109" spans="2:15" ht="6" customHeight="1">
      <c r="B109" s="1406"/>
      <c r="C109" s="1407"/>
      <c r="D109" s="1372"/>
      <c r="E109" s="1485"/>
      <c r="F109" s="1438"/>
      <c r="G109" s="1486"/>
      <c r="H109" s="1487"/>
      <c r="I109" s="1441"/>
      <c r="J109" s="1487"/>
      <c r="K109" s="1487"/>
      <c r="L109" s="1441"/>
      <c r="M109" s="1441"/>
      <c r="N109" s="1485"/>
      <c r="O109" s="1411"/>
    </row>
    <row r="110" spans="2:15" ht="8.25" customHeight="1">
      <c r="B110" s="1406"/>
      <c r="C110" s="1407"/>
      <c r="D110" s="1372"/>
      <c r="E110" s="1488"/>
      <c r="F110" s="1489"/>
      <c r="G110" s="1490"/>
      <c r="H110" s="1491"/>
      <c r="I110" s="1492"/>
      <c r="J110" s="1491"/>
      <c r="K110" s="1491"/>
      <c r="L110" s="1492"/>
      <c r="M110" s="1492"/>
      <c r="N110" s="1488"/>
      <c r="O110" s="1417"/>
    </row>
    <row r="111" spans="2:15" ht="9" customHeight="1">
      <c r="B111" s="1406"/>
      <c r="C111" s="1407"/>
      <c r="D111" s="1373" t="s">
        <v>728</v>
      </c>
      <c r="E111" s="1437">
        <v>0.1866947762942141</v>
      </c>
      <c r="F111" s="1443"/>
      <c r="G111" s="1462">
        <v>0.06432438170045643</v>
      </c>
      <c r="H111" s="1463">
        <v>0.06254930688605884</v>
      </c>
      <c r="I111" s="1464">
        <v>2.1186131386861313</v>
      </c>
      <c r="J111" s="1463">
        <v>-5.022222222222222</v>
      </c>
      <c r="K111" s="1463">
        <v>-1.8906030855539973</v>
      </c>
      <c r="L111" s="1464">
        <v>-0.33935907970419066</v>
      </c>
      <c r="M111" s="1446"/>
      <c r="N111" s="1465">
        <v>0.12106611993849307</v>
      </c>
      <c r="O111" s="1420"/>
    </row>
    <row r="112" spans="2:15" ht="6" customHeight="1">
      <c r="B112" s="1406"/>
      <c r="C112" s="1407"/>
      <c r="D112" s="1372"/>
      <c r="E112" s="1493"/>
      <c r="F112" s="1494"/>
      <c r="G112" s="1495"/>
      <c r="H112" s="1495"/>
      <c r="I112" s="1496"/>
      <c r="J112" s="1495"/>
      <c r="K112" s="1495"/>
      <c r="L112" s="1496"/>
      <c r="M112" s="1496"/>
      <c r="N112" s="1493"/>
      <c r="O112" s="1411"/>
    </row>
    <row r="113" spans="2:15" ht="8.25" customHeight="1">
      <c r="B113" s="1406"/>
      <c r="C113" s="1407"/>
      <c r="D113" s="1372"/>
      <c r="E113" s="1488"/>
      <c r="F113" s="1489"/>
      <c r="G113" s="1491"/>
      <c r="H113" s="1491"/>
      <c r="I113" s="1492"/>
      <c r="J113" s="1491"/>
      <c r="K113" s="1491"/>
      <c r="L113" s="1492"/>
      <c r="M113" s="1492"/>
      <c r="N113" s="1488"/>
      <c r="O113" s="1417"/>
    </row>
    <row r="114" spans="2:15" ht="9" customHeight="1">
      <c r="B114" s="1406"/>
      <c r="C114" s="1407"/>
      <c r="D114" s="1373" t="s">
        <v>729</v>
      </c>
      <c r="E114" s="1437">
        <v>0.24391160755041216</v>
      </c>
      <c r="F114" s="1443"/>
      <c r="G114" s="1444">
        <v>0.294</v>
      </c>
      <c r="H114" s="1444">
        <v>-0.06925362049758634</v>
      </c>
      <c r="I114" s="1445">
        <v>1.3806104129263914</v>
      </c>
      <c r="J114" s="1444">
        <v>-0.3795180722891566</v>
      </c>
      <c r="K114" s="1444">
        <v>-1.2049382716049384</v>
      </c>
      <c r="L114" s="1445">
        <v>0.2880803692641868</v>
      </c>
      <c r="M114" s="1446"/>
      <c r="N114" s="1447">
        <v>0.24788642916483408</v>
      </c>
      <c r="O114" s="1420"/>
    </row>
    <row r="115" spans="2:15" ht="6" customHeight="1">
      <c r="B115" s="1425"/>
      <c r="C115" s="1426"/>
      <c r="D115" s="1427"/>
      <c r="E115" s="1428"/>
      <c r="F115" s="1375"/>
      <c r="G115" s="1429"/>
      <c r="H115" s="1429"/>
      <c r="I115" s="1378"/>
      <c r="J115" s="1429"/>
      <c r="K115" s="1429"/>
      <c r="L115" s="1378"/>
      <c r="M115" s="1378"/>
      <c r="N115" s="1428"/>
      <c r="O115" s="1417"/>
    </row>
    <row r="116" spans="2:15" ht="18" customHeight="1">
      <c r="B116" s="1497"/>
      <c r="C116" s="1497"/>
      <c r="D116" s="1497"/>
      <c r="E116" s="1497"/>
      <c r="F116" s="1497"/>
      <c r="G116" s="1497"/>
      <c r="H116" s="1497"/>
      <c r="I116" s="1497"/>
      <c r="J116" s="1497"/>
      <c r="K116" s="1497"/>
      <c r="L116" s="1497"/>
      <c r="M116" s="1497"/>
      <c r="N116" s="1497"/>
      <c r="O116" s="1497"/>
    </row>
    <row r="117" spans="2:15" ht="9" customHeight="1">
      <c r="B117" s="1341"/>
      <c r="C117" s="1678"/>
      <c r="D117" s="1679"/>
      <c r="E117" s="1343"/>
      <c r="F117" s="1344"/>
      <c r="G117" s="1345"/>
      <c r="H117" s="1345"/>
      <c r="I117" s="1346"/>
      <c r="J117" s="1345"/>
      <c r="K117" s="1346"/>
      <c r="L117" s="1346"/>
      <c r="M117" s="1346"/>
      <c r="N117" s="1343"/>
      <c r="O117" s="1347"/>
    </row>
    <row r="118" spans="2:15" ht="9" customHeight="1">
      <c r="B118" s="1348"/>
      <c r="C118" s="1680"/>
      <c r="D118" s="1681"/>
      <c r="E118" s="1350"/>
      <c r="F118" s="1351"/>
      <c r="G118" s="1352"/>
      <c r="H118" s="1352"/>
      <c r="I118" s="1353"/>
      <c r="J118" s="1352"/>
      <c r="K118" s="1353" t="s">
        <v>731</v>
      </c>
      <c r="L118" s="1353" t="s">
        <v>732</v>
      </c>
      <c r="M118" s="1353"/>
      <c r="N118" s="1350"/>
      <c r="O118" s="1354"/>
    </row>
    <row r="119" spans="2:15" ht="13.5" customHeight="1">
      <c r="B119" s="1348"/>
      <c r="C119" s="1677" t="s">
        <v>887</v>
      </c>
      <c r="D119" s="1674"/>
      <c r="E119" s="1350"/>
      <c r="F119" s="1351"/>
      <c r="G119" s="1352"/>
      <c r="H119" s="1352"/>
      <c r="I119" s="1353"/>
      <c r="J119" s="1352"/>
      <c r="K119" s="1353" t="s">
        <v>733</v>
      </c>
      <c r="L119" s="1353" t="s">
        <v>733</v>
      </c>
      <c r="M119" s="1353"/>
      <c r="N119" s="1350" t="s">
        <v>734</v>
      </c>
      <c r="O119" s="1354"/>
    </row>
    <row r="120" spans="2:15" ht="9" customHeight="1">
      <c r="B120" s="1348"/>
      <c r="C120" s="1680"/>
      <c r="D120" s="1681"/>
      <c r="E120" s="1350"/>
      <c r="F120" s="1351"/>
      <c r="G120" s="1352"/>
      <c r="H120" s="1352"/>
      <c r="I120" s="1353"/>
      <c r="J120" s="1352"/>
      <c r="K120" s="1353" t="s">
        <v>904</v>
      </c>
      <c r="L120" s="1353" t="s">
        <v>904</v>
      </c>
      <c r="M120" s="1353"/>
      <c r="N120" s="1350"/>
      <c r="O120" s="1354"/>
    </row>
    <row r="121" spans="2:15" ht="13.5" customHeight="1">
      <c r="B121" s="1348"/>
      <c r="C121" s="1680" t="s">
        <v>735</v>
      </c>
      <c r="D121" s="1681"/>
      <c r="E121" s="1356"/>
      <c r="F121" s="1357"/>
      <c r="G121" s="1358"/>
      <c r="H121" s="1358"/>
      <c r="I121" s="1359"/>
      <c r="J121" s="1358"/>
      <c r="K121" s="1359"/>
      <c r="L121" s="1359"/>
      <c r="M121" s="1359"/>
      <c r="N121" s="1356"/>
      <c r="O121" s="1360"/>
    </row>
    <row r="122" spans="2:15" ht="13.5" customHeight="1">
      <c r="B122" s="1361"/>
      <c r="C122" s="1684" t="s">
        <v>736</v>
      </c>
      <c r="D122" s="1685"/>
      <c r="E122" s="1408"/>
      <c r="F122" s="1365"/>
      <c r="G122" s="1410"/>
      <c r="H122" s="1410"/>
      <c r="I122" s="1368"/>
      <c r="J122" s="1410"/>
      <c r="K122" s="1367">
        <v>1070</v>
      </c>
      <c r="L122" s="1366">
        <v>731</v>
      </c>
      <c r="M122" s="1498"/>
      <c r="N122" s="1499">
        <v>46.37482900136799</v>
      </c>
      <c r="O122" s="1500"/>
    </row>
    <row r="123" spans="2:15" ht="13.5" customHeight="1">
      <c r="B123" s="1501"/>
      <c r="C123" s="1682"/>
      <c r="D123" s="1683"/>
      <c r="E123" s="1412"/>
      <c r="F123" s="1413"/>
      <c r="G123" s="1415"/>
      <c r="H123" s="1415"/>
      <c r="I123" s="1416"/>
      <c r="J123" s="1415"/>
      <c r="K123" s="1416"/>
      <c r="L123" s="1416"/>
      <c r="M123" s="1416"/>
      <c r="N123" s="1412"/>
      <c r="O123" s="1502"/>
    </row>
  </sheetData>
  <mergeCells count="16">
    <mergeCell ref="C117:D117"/>
    <mergeCell ref="C118:D118"/>
    <mergeCell ref="C123:D123"/>
    <mergeCell ref="C121:D121"/>
    <mergeCell ref="C122:D122"/>
    <mergeCell ref="C119:D119"/>
    <mergeCell ref="C120:D120"/>
    <mergeCell ref="C47:D47"/>
    <mergeCell ref="N47:O47"/>
    <mergeCell ref="C84:D84"/>
    <mergeCell ref="B2:O2"/>
    <mergeCell ref="B3:O3"/>
    <mergeCell ref="B4:O4"/>
    <mergeCell ref="C10:D10"/>
    <mergeCell ref="N10:O10"/>
    <mergeCell ref="N84:O84"/>
  </mergeCells>
  <printOptions horizontalCentered="1" verticalCentered="1"/>
  <pageMargins left="0.31496062992125984" right="0.31496062992125984" top="0.31496062992125984" bottom="0.31496062992125984" header="0.31496062992125984" footer="0.31496062992125984"/>
  <pageSetup fitToHeight="1" fitToWidth="1" horizontalDpi="600" verticalDpi="600" orientation="portrait" paperSize="9" scale="71" r:id="rId1"/>
</worksheet>
</file>

<file path=xl/worksheets/sheet33.xml><?xml version="1.0" encoding="utf-8"?>
<worksheet xmlns="http://schemas.openxmlformats.org/spreadsheetml/2006/main" xmlns:r="http://schemas.openxmlformats.org/officeDocument/2006/relationships">
  <sheetPr>
    <pageSetUpPr fitToPage="1"/>
  </sheetPr>
  <dimension ref="B2:Q104"/>
  <sheetViews>
    <sheetView showGridLines="0" zoomScaleSheetLayoutView="100" workbookViewId="0" topLeftCell="A1">
      <selection activeCell="C73" sqref="C73"/>
    </sheetView>
  </sheetViews>
  <sheetFormatPr defaultColWidth="9.00390625" defaultRowHeight="14.25"/>
  <cols>
    <col min="1" max="1" width="5.375" style="850" customWidth="1"/>
    <col min="2" max="2" width="0.875" style="850" customWidth="1"/>
    <col min="3" max="3" width="26.125" style="850" customWidth="1"/>
    <col min="4" max="5" width="6.00390625" style="850" customWidth="1"/>
    <col min="6" max="6" width="5.375" style="850" customWidth="1"/>
    <col min="7" max="8" width="6.00390625" style="850" customWidth="1"/>
    <col min="9" max="9" width="5.375" style="850" customWidth="1"/>
    <col min="10" max="11" width="6.00390625" style="850" customWidth="1"/>
    <col min="12" max="12" width="5.375" style="850" customWidth="1"/>
    <col min="13" max="13" width="0.875" style="850" customWidth="1"/>
    <col min="14" max="15" width="6.00390625" style="850" customWidth="1"/>
    <col min="16" max="16" width="5.375" style="850" customWidth="1"/>
    <col min="17" max="17" width="0.875" style="850" customWidth="1"/>
    <col min="18" max="16384" width="8.75390625" style="850" customWidth="1"/>
  </cols>
  <sheetData>
    <row r="1" ht="33" customHeight="1"/>
    <row r="2" spans="2:17" ht="13.5" customHeight="1">
      <c r="B2" s="1634" t="s">
        <v>13</v>
      </c>
      <c r="C2" s="1635"/>
      <c r="D2" s="1635"/>
      <c r="E2" s="1635"/>
      <c r="F2" s="1635"/>
      <c r="G2" s="1635"/>
      <c r="H2" s="1635"/>
      <c r="I2" s="1635"/>
      <c r="J2" s="1635"/>
      <c r="K2" s="1635"/>
      <c r="L2" s="1635"/>
      <c r="M2" s="1635"/>
      <c r="N2" s="1635"/>
      <c r="O2" s="1635"/>
      <c r="P2" s="1635"/>
      <c r="Q2" s="1635"/>
    </row>
    <row r="3" spans="2:17" ht="22.5" customHeight="1">
      <c r="B3" s="1636" t="s">
        <v>737</v>
      </c>
      <c r="C3" s="1637"/>
      <c r="D3" s="1637"/>
      <c r="E3" s="1637"/>
      <c r="F3" s="1637"/>
      <c r="G3" s="1637"/>
      <c r="H3" s="1637"/>
      <c r="I3" s="1637"/>
      <c r="J3" s="1637"/>
      <c r="K3" s="1637"/>
      <c r="L3" s="1637"/>
      <c r="M3" s="1637"/>
      <c r="N3" s="1637"/>
      <c r="O3" s="1637"/>
      <c r="P3" s="1637"/>
      <c r="Q3" s="1638"/>
    </row>
    <row r="4" spans="2:17" ht="18" customHeight="1">
      <c r="B4" s="1639" t="s">
        <v>677</v>
      </c>
      <c r="C4" s="1635"/>
      <c r="D4" s="1635"/>
      <c r="E4" s="1635"/>
      <c r="F4" s="1635"/>
      <c r="G4" s="1635"/>
      <c r="H4" s="1635"/>
      <c r="I4" s="1635"/>
      <c r="J4" s="1635"/>
      <c r="K4" s="1635"/>
      <c r="L4" s="1635"/>
      <c r="M4" s="1635"/>
      <c r="N4" s="1635"/>
      <c r="O4" s="1635"/>
      <c r="P4" s="1635"/>
      <c r="Q4" s="1635"/>
    </row>
    <row r="5" spans="2:17" ht="16.5" customHeight="1">
      <c r="B5" s="851"/>
      <c r="C5" s="852"/>
      <c r="D5" s="852"/>
      <c r="E5" s="853" t="s">
        <v>595</v>
      </c>
      <c r="F5" s="852"/>
      <c r="G5" s="852"/>
      <c r="H5" s="853" t="s">
        <v>596</v>
      </c>
      <c r="I5" s="852"/>
      <c r="J5" s="852"/>
      <c r="K5" s="853" t="s">
        <v>601</v>
      </c>
      <c r="L5" s="852"/>
      <c r="M5" s="852"/>
      <c r="N5" s="1631" t="s">
        <v>865</v>
      </c>
      <c r="O5" s="1632"/>
      <c r="P5" s="1632"/>
      <c r="Q5" s="1633"/>
    </row>
    <row r="6" spans="2:17" ht="9.75" customHeight="1">
      <c r="B6" s="856"/>
      <c r="C6" s="857"/>
      <c r="D6" s="858" t="s">
        <v>738</v>
      </c>
      <c r="E6" s="858" t="s">
        <v>739</v>
      </c>
      <c r="F6" s="858" t="s">
        <v>488</v>
      </c>
      <c r="G6" s="858" t="s">
        <v>738</v>
      </c>
      <c r="H6" s="858" t="s">
        <v>739</v>
      </c>
      <c r="I6" s="858" t="s">
        <v>488</v>
      </c>
      <c r="J6" s="858" t="s">
        <v>738</v>
      </c>
      <c r="K6" s="858" t="s">
        <v>739</v>
      </c>
      <c r="L6" s="858" t="s">
        <v>488</v>
      </c>
      <c r="M6" s="960"/>
      <c r="N6" s="859" t="s">
        <v>738</v>
      </c>
      <c r="O6" s="858" t="s">
        <v>739</v>
      </c>
      <c r="P6" s="858" t="s">
        <v>488</v>
      </c>
      <c r="Q6" s="974"/>
    </row>
    <row r="7" spans="2:17" ht="9.75" customHeight="1">
      <c r="B7" s="865"/>
      <c r="C7" s="866"/>
      <c r="D7" s="894" t="s">
        <v>904</v>
      </c>
      <c r="E7" s="894" t="s">
        <v>904</v>
      </c>
      <c r="F7" s="894"/>
      <c r="G7" s="894" t="s">
        <v>904</v>
      </c>
      <c r="H7" s="894" t="s">
        <v>904</v>
      </c>
      <c r="I7" s="894"/>
      <c r="J7" s="894" t="s">
        <v>904</v>
      </c>
      <c r="K7" s="894" t="s">
        <v>904</v>
      </c>
      <c r="L7" s="894"/>
      <c r="M7" s="894"/>
      <c r="N7" s="895" t="s">
        <v>904</v>
      </c>
      <c r="O7" s="894" t="s">
        <v>904</v>
      </c>
      <c r="P7" s="894"/>
      <c r="Q7" s="896"/>
    </row>
    <row r="8" spans="2:17" ht="11.25" customHeight="1">
      <c r="B8" s="856"/>
      <c r="C8" s="857" t="s">
        <v>184</v>
      </c>
      <c r="D8" s="862"/>
      <c r="E8" s="862"/>
      <c r="F8" s="1021"/>
      <c r="G8" s="862"/>
      <c r="H8" s="862"/>
      <c r="I8" s="862"/>
      <c r="J8" s="862"/>
      <c r="K8" s="862"/>
      <c r="L8" s="862"/>
      <c r="M8" s="862"/>
      <c r="N8" s="897"/>
      <c r="O8" s="862"/>
      <c r="P8" s="862"/>
      <c r="Q8" s="864"/>
    </row>
    <row r="9" spans="2:17" ht="11.25" customHeight="1">
      <c r="B9" s="898"/>
      <c r="C9" s="899" t="s">
        <v>678</v>
      </c>
      <c r="D9" s="900"/>
      <c r="E9" s="1022"/>
      <c r="F9" s="1023"/>
      <c r="G9" s="900"/>
      <c r="H9" s="900"/>
      <c r="I9" s="900"/>
      <c r="J9" s="900"/>
      <c r="K9" s="900"/>
      <c r="L9" s="900"/>
      <c r="M9" s="900"/>
      <c r="N9" s="901"/>
      <c r="O9" s="900"/>
      <c r="P9" s="900"/>
      <c r="Q9" s="902"/>
    </row>
    <row r="10" spans="2:17" ht="9" customHeight="1">
      <c r="B10" s="903"/>
      <c r="C10" s="904" t="s">
        <v>679</v>
      </c>
      <c r="D10" s="872">
        <v>4</v>
      </c>
      <c r="E10" s="1024">
        <v>4</v>
      </c>
      <c r="F10" s="1257">
        <v>0</v>
      </c>
      <c r="G10" s="872">
        <v>2</v>
      </c>
      <c r="H10" s="1024">
        <v>2</v>
      </c>
      <c r="I10" s="1257">
        <v>0</v>
      </c>
      <c r="J10" s="872">
        <v>6</v>
      </c>
      <c r="K10" s="1024">
        <v>6</v>
      </c>
      <c r="L10" s="1257">
        <v>0</v>
      </c>
      <c r="M10" s="906"/>
      <c r="N10" s="876">
        <v>2</v>
      </c>
      <c r="O10" s="1024">
        <v>2</v>
      </c>
      <c r="P10" s="1257">
        <v>0</v>
      </c>
      <c r="Q10" s="907"/>
    </row>
    <row r="11" spans="2:17" ht="9" customHeight="1">
      <c r="B11" s="903"/>
      <c r="C11" s="904" t="s">
        <v>680</v>
      </c>
      <c r="D11" s="872">
        <v>7</v>
      </c>
      <c r="E11" s="1024">
        <v>4</v>
      </c>
      <c r="F11" s="1257">
        <v>0.75</v>
      </c>
      <c r="G11" s="872">
        <v>0</v>
      </c>
      <c r="H11" s="1024">
        <v>0</v>
      </c>
      <c r="I11" s="1257" t="s">
        <v>164</v>
      </c>
      <c r="J11" s="872">
        <v>7</v>
      </c>
      <c r="K11" s="1024">
        <v>4</v>
      </c>
      <c r="L11" s="1257">
        <v>0.75</v>
      </c>
      <c r="M11" s="906"/>
      <c r="N11" s="876">
        <v>1</v>
      </c>
      <c r="O11" s="1024">
        <v>0</v>
      </c>
      <c r="P11" s="1257" t="s">
        <v>164</v>
      </c>
      <c r="Q11" s="907"/>
    </row>
    <row r="12" spans="2:17" ht="9" customHeight="1">
      <c r="B12" s="903"/>
      <c r="C12" s="904" t="s">
        <v>681</v>
      </c>
      <c r="D12" s="872">
        <v>5</v>
      </c>
      <c r="E12" s="1024">
        <v>0</v>
      </c>
      <c r="F12" s="1257" t="s">
        <v>164</v>
      </c>
      <c r="G12" s="872">
        <v>0</v>
      </c>
      <c r="H12" s="1024">
        <v>0</v>
      </c>
      <c r="I12" s="1257" t="s">
        <v>164</v>
      </c>
      <c r="J12" s="872">
        <v>5</v>
      </c>
      <c r="K12" s="1024">
        <v>0</v>
      </c>
      <c r="L12" s="1257" t="s">
        <v>164</v>
      </c>
      <c r="M12" s="906"/>
      <c r="N12" s="876">
        <v>1</v>
      </c>
      <c r="O12" s="1024">
        <v>0</v>
      </c>
      <c r="P12" s="1257" t="s">
        <v>164</v>
      </c>
      <c r="Q12" s="907"/>
    </row>
    <row r="13" spans="2:17" ht="9" customHeight="1">
      <c r="B13" s="903"/>
      <c r="C13" s="904" t="s">
        <v>682</v>
      </c>
      <c r="D13" s="872">
        <v>247</v>
      </c>
      <c r="E13" s="1024">
        <v>198</v>
      </c>
      <c r="F13" s="1257">
        <v>0.2474747474747475</v>
      </c>
      <c r="G13" s="872">
        <v>0</v>
      </c>
      <c r="H13" s="1024">
        <v>0</v>
      </c>
      <c r="I13" s="1257" t="s">
        <v>164</v>
      </c>
      <c r="J13" s="872">
        <v>247</v>
      </c>
      <c r="K13" s="1024">
        <v>198</v>
      </c>
      <c r="L13" s="1257">
        <v>0.2474747474747475</v>
      </c>
      <c r="M13" s="906"/>
      <c r="N13" s="876">
        <v>25</v>
      </c>
      <c r="O13" s="1024">
        <v>20</v>
      </c>
      <c r="P13" s="1257">
        <v>0.25</v>
      </c>
      <c r="Q13" s="907"/>
    </row>
    <row r="14" spans="2:17" ht="9.75" customHeight="1">
      <c r="B14" s="870"/>
      <c r="C14" s="871" t="s">
        <v>683</v>
      </c>
      <c r="D14" s="908">
        <v>263</v>
      </c>
      <c r="E14" s="995">
        <v>206</v>
      </c>
      <c r="F14" s="1258">
        <v>0.2766990291262136</v>
      </c>
      <c r="G14" s="908">
        <v>2</v>
      </c>
      <c r="H14" s="995">
        <v>2</v>
      </c>
      <c r="I14" s="1258">
        <v>0</v>
      </c>
      <c r="J14" s="908">
        <v>265</v>
      </c>
      <c r="K14" s="995">
        <v>208</v>
      </c>
      <c r="L14" s="1258">
        <v>0.27403846153846156</v>
      </c>
      <c r="M14" s="910"/>
      <c r="N14" s="911">
        <v>28</v>
      </c>
      <c r="O14" s="995">
        <v>23</v>
      </c>
      <c r="P14" s="1258">
        <v>0.21739130434782608</v>
      </c>
      <c r="Q14" s="912"/>
    </row>
    <row r="15" spans="2:17" ht="9" customHeight="1">
      <c r="B15" s="903"/>
      <c r="C15" s="904" t="s">
        <v>684</v>
      </c>
      <c r="D15" s="872">
        <v>0</v>
      </c>
      <c r="E15" s="1024">
        <v>0</v>
      </c>
      <c r="F15" s="1257" t="s">
        <v>164</v>
      </c>
      <c r="G15" s="872">
        <v>0</v>
      </c>
      <c r="H15" s="1024">
        <v>0</v>
      </c>
      <c r="I15" s="1257" t="s">
        <v>164</v>
      </c>
      <c r="J15" s="872">
        <v>0</v>
      </c>
      <c r="K15" s="1024">
        <v>0</v>
      </c>
      <c r="L15" s="1257" t="s">
        <v>164</v>
      </c>
      <c r="M15" s="906"/>
      <c r="N15" s="876">
        <v>0</v>
      </c>
      <c r="O15" s="1024">
        <v>0</v>
      </c>
      <c r="P15" s="1257" t="s">
        <v>164</v>
      </c>
      <c r="Q15" s="907"/>
    </row>
    <row r="16" spans="2:17" ht="9" customHeight="1">
      <c r="B16" s="870"/>
      <c r="C16" s="871" t="s">
        <v>601</v>
      </c>
      <c r="D16" s="913">
        <v>263</v>
      </c>
      <c r="E16" s="991">
        <v>206</v>
      </c>
      <c r="F16" s="923">
        <v>0.2766990291262136</v>
      </c>
      <c r="G16" s="914">
        <v>2</v>
      </c>
      <c r="H16" s="991">
        <v>2</v>
      </c>
      <c r="I16" s="923">
        <v>0</v>
      </c>
      <c r="J16" s="914">
        <v>265</v>
      </c>
      <c r="K16" s="991">
        <v>208</v>
      </c>
      <c r="L16" s="923">
        <v>0.27403846153846156</v>
      </c>
      <c r="M16" s="916"/>
      <c r="N16" s="930">
        <v>28</v>
      </c>
      <c r="O16" s="991">
        <v>23</v>
      </c>
      <c r="P16" s="923">
        <v>0.21739130434782608</v>
      </c>
      <c r="Q16" s="918"/>
    </row>
    <row r="17" spans="2:17" ht="9" customHeight="1">
      <c r="B17" s="870"/>
      <c r="C17" s="871"/>
      <c r="D17" s="920"/>
      <c r="E17" s="1028"/>
      <c r="F17" s="1270"/>
      <c r="G17" s="932"/>
      <c r="H17" s="1028"/>
      <c r="I17" s="1028"/>
      <c r="J17" s="932"/>
      <c r="K17" s="1028"/>
      <c r="L17" s="1028"/>
      <c r="M17" s="920"/>
      <c r="N17" s="933"/>
      <c r="O17" s="1028"/>
      <c r="P17" s="1028"/>
      <c r="Q17" s="921"/>
    </row>
    <row r="18" spans="2:17" ht="11.25" customHeight="1">
      <c r="B18" s="898"/>
      <c r="C18" s="899" t="s">
        <v>685</v>
      </c>
      <c r="D18" s="900"/>
      <c r="E18" s="1022"/>
      <c r="F18" s="1260"/>
      <c r="G18" s="900"/>
      <c r="H18" s="1022"/>
      <c r="I18" s="1022"/>
      <c r="J18" s="900"/>
      <c r="K18" s="1022"/>
      <c r="L18" s="1022"/>
      <c r="M18" s="900"/>
      <c r="N18" s="901"/>
      <c r="O18" s="1022"/>
      <c r="P18" s="1022"/>
      <c r="Q18" s="902"/>
    </row>
    <row r="19" spans="2:17" ht="9" customHeight="1">
      <c r="B19" s="903"/>
      <c r="C19" s="904" t="s">
        <v>686</v>
      </c>
      <c r="D19" s="872">
        <v>59</v>
      </c>
      <c r="E19" s="1024">
        <v>58</v>
      </c>
      <c r="F19" s="1257">
        <v>0.017241379310344827</v>
      </c>
      <c r="G19" s="872">
        <v>48</v>
      </c>
      <c r="H19" s="1024">
        <v>36</v>
      </c>
      <c r="I19" s="1257">
        <v>0.3333333333333333</v>
      </c>
      <c r="J19" s="872">
        <v>107</v>
      </c>
      <c r="K19" s="1024">
        <v>94</v>
      </c>
      <c r="L19" s="1257">
        <v>0.13829787234042554</v>
      </c>
      <c r="M19" s="906"/>
      <c r="N19" s="876">
        <v>54</v>
      </c>
      <c r="O19" s="1024">
        <v>42</v>
      </c>
      <c r="P19" s="1257">
        <v>0.2857142857142857</v>
      </c>
      <c r="Q19" s="907"/>
    </row>
    <row r="20" spans="2:17" ht="9" customHeight="1">
      <c r="B20" s="903"/>
      <c r="C20" s="904" t="s">
        <v>682</v>
      </c>
      <c r="D20" s="872">
        <v>58</v>
      </c>
      <c r="E20" s="1024">
        <v>48</v>
      </c>
      <c r="F20" s="1257">
        <v>0.20833333333333334</v>
      </c>
      <c r="G20" s="872">
        <v>0</v>
      </c>
      <c r="H20" s="1024">
        <v>0</v>
      </c>
      <c r="I20" s="1257" t="s">
        <v>164</v>
      </c>
      <c r="J20" s="872">
        <v>58</v>
      </c>
      <c r="K20" s="1024">
        <v>48</v>
      </c>
      <c r="L20" s="1257">
        <v>0.20833333333333334</v>
      </c>
      <c r="M20" s="906"/>
      <c r="N20" s="876">
        <v>6</v>
      </c>
      <c r="O20" s="1024">
        <v>5</v>
      </c>
      <c r="P20" s="1257">
        <v>0.2</v>
      </c>
      <c r="Q20" s="907"/>
    </row>
    <row r="21" spans="2:17" ht="9" customHeight="1">
      <c r="B21" s="903"/>
      <c r="C21" s="904" t="s">
        <v>687</v>
      </c>
      <c r="D21" s="872">
        <v>22</v>
      </c>
      <c r="E21" s="1024">
        <v>106</v>
      </c>
      <c r="F21" s="1257">
        <v>-0.7924528301886793</v>
      </c>
      <c r="G21" s="872">
        <v>0</v>
      </c>
      <c r="H21" s="1024">
        <v>0</v>
      </c>
      <c r="I21" s="1257" t="s">
        <v>164</v>
      </c>
      <c r="J21" s="872">
        <v>22</v>
      </c>
      <c r="K21" s="1024">
        <v>106</v>
      </c>
      <c r="L21" s="1257">
        <v>-0.7924528301886793</v>
      </c>
      <c r="M21" s="906"/>
      <c r="N21" s="876">
        <v>2</v>
      </c>
      <c r="O21" s="1024">
        <v>11</v>
      </c>
      <c r="P21" s="1257">
        <v>-0.8181818181818182</v>
      </c>
      <c r="Q21" s="907"/>
    </row>
    <row r="22" spans="2:17" ht="9" customHeight="1">
      <c r="B22" s="870"/>
      <c r="C22" s="871" t="s">
        <v>601</v>
      </c>
      <c r="D22" s="913">
        <v>139</v>
      </c>
      <c r="E22" s="991">
        <v>212</v>
      </c>
      <c r="F22" s="923">
        <v>-0.3443396226415094</v>
      </c>
      <c r="G22" s="914">
        <v>48</v>
      </c>
      <c r="H22" s="991">
        <v>36</v>
      </c>
      <c r="I22" s="923">
        <v>0.3333333333333333</v>
      </c>
      <c r="J22" s="914">
        <v>187</v>
      </c>
      <c r="K22" s="991">
        <v>248</v>
      </c>
      <c r="L22" s="923">
        <v>-0.24596774193548387</v>
      </c>
      <c r="M22" s="916"/>
      <c r="N22" s="930">
        <v>62</v>
      </c>
      <c r="O22" s="991">
        <v>57</v>
      </c>
      <c r="P22" s="923">
        <v>0.08771929824561403</v>
      </c>
      <c r="Q22" s="918"/>
    </row>
    <row r="23" spans="2:17" ht="9" customHeight="1">
      <c r="B23" s="870"/>
      <c r="C23" s="871"/>
      <c r="D23" s="920"/>
      <c r="E23" s="1028"/>
      <c r="F23" s="1270"/>
      <c r="G23" s="932"/>
      <c r="H23" s="1028"/>
      <c r="I23" s="1028"/>
      <c r="J23" s="932"/>
      <c r="K23" s="1028"/>
      <c r="L23" s="1028"/>
      <c r="M23" s="920"/>
      <c r="N23" s="933"/>
      <c r="O23" s="1028"/>
      <c r="P23" s="1028"/>
      <c r="Q23" s="921"/>
    </row>
    <row r="24" spans="2:17" ht="11.25" customHeight="1">
      <c r="B24" s="898"/>
      <c r="C24" s="899" t="s">
        <v>688</v>
      </c>
      <c r="D24" s="900"/>
      <c r="E24" s="1022"/>
      <c r="F24" s="1260"/>
      <c r="G24" s="900"/>
      <c r="H24" s="1022"/>
      <c r="I24" s="1022"/>
      <c r="J24" s="900"/>
      <c r="K24" s="1022"/>
      <c r="L24" s="1022"/>
      <c r="M24" s="900"/>
      <c r="N24" s="901"/>
      <c r="O24" s="1022"/>
      <c r="P24" s="1022"/>
      <c r="Q24" s="902"/>
    </row>
    <row r="25" spans="2:17" ht="9" customHeight="1">
      <c r="B25" s="903"/>
      <c r="C25" s="904" t="s">
        <v>679</v>
      </c>
      <c r="D25" s="872">
        <v>27</v>
      </c>
      <c r="E25" s="1024">
        <v>18</v>
      </c>
      <c r="F25" s="1257">
        <v>0.5</v>
      </c>
      <c r="G25" s="872">
        <v>5</v>
      </c>
      <c r="H25" s="1024">
        <v>5</v>
      </c>
      <c r="I25" s="1257">
        <v>0</v>
      </c>
      <c r="J25" s="872">
        <v>32</v>
      </c>
      <c r="K25" s="1024">
        <v>23</v>
      </c>
      <c r="L25" s="1257">
        <v>0.391304347826087</v>
      </c>
      <c r="M25" s="906"/>
      <c r="N25" s="876">
        <v>8</v>
      </c>
      <c r="O25" s="1024">
        <v>7</v>
      </c>
      <c r="P25" s="1257">
        <v>0.14285714285714285</v>
      </c>
      <c r="Q25" s="907"/>
    </row>
    <row r="26" spans="2:17" ht="9" customHeight="1">
      <c r="B26" s="903"/>
      <c r="C26" s="904" t="s">
        <v>686</v>
      </c>
      <c r="D26" s="872">
        <v>12</v>
      </c>
      <c r="E26" s="1024">
        <v>13</v>
      </c>
      <c r="F26" s="1257">
        <v>-0.07692307692307693</v>
      </c>
      <c r="G26" s="872">
        <v>1</v>
      </c>
      <c r="H26" s="1024">
        <v>2</v>
      </c>
      <c r="I26" s="1257">
        <v>-0.5</v>
      </c>
      <c r="J26" s="872">
        <v>13</v>
      </c>
      <c r="K26" s="1024">
        <v>15</v>
      </c>
      <c r="L26" s="1257">
        <v>-0.13333333333333333</v>
      </c>
      <c r="M26" s="906"/>
      <c r="N26" s="876">
        <v>2</v>
      </c>
      <c r="O26" s="1024">
        <v>3</v>
      </c>
      <c r="P26" s="1257">
        <v>-0.3333333333333333</v>
      </c>
      <c r="Q26" s="907"/>
    </row>
    <row r="27" spans="2:17" ht="9" customHeight="1">
      <c r="B27" s="903"/>
      <c r="C27" s="904" t="s">
        <v>680</v>
      </c>
      <c r="D27" s="872">
        <v>48</v>
      </c>
      <c r="E27" s="1024">
        <v>42</v>
      </c>
      <c r="F27" s="1257">
        <v>0.14285714285714285</v>
      </c>
      <c r="G27" s="872">
        <v>0</v>
      </c>
      <c r="H27" s="1024">
        <v>0</v>
      </c>
      <c r="I27" s="1257" t="s">
        <v>164</v>
      </c>
      <c r="J27" s="872">
        <v>48</v>
      </c>
      <c r="K27" s="1024">
        <v>42</v>
      </c>
      <c r="L27" s="1257">
        <v>0.14285714285714285</v>
      </c>
      <c r="M27" s="906"/>
      <c r="N27" s="876">
        <v>5</v>
      </c>
      <c r="O27" s="1024">
        <v>4</v>
      </c>
      <c r="P27" s="1257">
        <v>0.25</v>
      </c>
      <c r="Q27" s="907"/>
    </row>
    <row r="28" spans="2:17" ht="9" customHeight="1">
      <c r="B28" s="903"/>
      <c r="C28" s="904" t="s">
        <v>689</v>
      </c>
      <c r="D28" s="872">
        <v>218</v>
      </c>
      <c r="E28" s="1024">
        <v>247</v>
      </c>
      <c r="F28" s="1257">
        <v>-0.11740890688259109</v>
      </c>
      <c r="G28" s="872">
        <v>0</v>
      </c>
      <c r="H28" s="1024">
        <v>0</v>
      </c>
      <c r="I28" s="1257" t="s">
        <v>164</v>
      </c>
      <c r="J28" s="872">
        <v>218</v>
      </c>
      <c r="K28" s="1024">
        <v>247</v>
      </c>
      <c r="L28" s="1257">
        <v>-0.11740890688259109</v>
      </c>
      <c r="M28" s="906"/>
      <c r="N28" s="876">
        <v>22</v>
      </c>
      <c r="O28" s="1024">
        <v>25</v>
      </c>
      <c r="P28" s="1257">
        <v>-0.12</v>
      </c>
      <c r="Q28" s="907"/>
    </row>
    <row r="29" spans="2:17" ht="9" customHeight="1">
      <c r="B29" s="903"/>
      <c r="C29" s="904" t="s">
        <v>681</v>
      </c>
      <c r="D29" s="872">
        <v>15</v>
      </c>
      <c r="E29" s="1024">
        <v>3</v>
      </c>
      <c r="F29" s="1257">
        <v>4</v>
      </c>
      <c r="G29" s="872">
        <v>1</v>
      </c>
      <c r="H29" s="1024">
        <v>1</v>
      </c>
      <c r="I29" s="1257">
        <v>0</v>
      </c>
      <c r="J29" s="872">
        <v>16</v>
      </c>
      <c r="K29" s="1024">
        <v>4</v>
      </c>
      <c r="L29" s="1257">
        <v>3</v>
      </c>
      <c r="M29" s="906"/>
      <c r="N29" s="876">
        <v>3</v>
      </c>
      <c r="O29" s="1024">
        <v>1</v>
      </c>
      <c r="P29" s="1257">
        <v>2</v>
      </c>
      <c r="Q29" s="907"/>
    </row>
    <row r="30" spans="2:17" ht="9" customHeight="1">
      <c r="B30" s="903"/>
      <c r="C30" s="904" t="s">
        <v>682</v>
      </c>
      <c r="D30" s="872">
        <v>169</v>
      </c>
      <c r="E30" s="1024">
        <v>288</v>
      </c>
      <c r="F30" s="1257">
        <v>-0.4131944444444444</v>
      </c>
      <c r="G30" s="872">
        <v>0</v>
      </c>
      <c r="H30" s="1024">
        <v>0</v>
      </c>
      <c r="I30" s="1257" t="s">
        <v>164</v>
      </c>
      <c r="J30" s="872">
        <v>169</v>
      </c>
      <c r="K30" s="1024">
        <v>288</v>
      </c>
      <c r="L30" s="1257">
        <v>-0.4131944444444444</v>
      </c>
      <c r="M30" s="906"/>
      <c r="N30" s="876">
        <v>17</v>
      </c>
      <c r="O30" s="1024">
        <v>29</v>
      </c>
      <c r="P30" s="1257">
        <v>-0.41379310344827586</v>
      </c>
      <c r="Q30" s="907"/>
    </row>
    <row r="31" spans="2:17" ht="9" customHeight="1">
      <c r="B31" s="870"/>
      <c r="C31" s="871" t="s">
        <v>601</v>
      </c>
      <c r="D31" s="913">
        <v>489</v>
      </c>
      <c r="E31" s="991">
        <v>611</v>
      </c>
      <c r="F31" s="923">
        <v>-0.19967266775777415</v>
      </c>
      <c r="G31" s="914">
        <v>7</v>
      </c>
      <c r="H31" s="991">
        <v>8</v>
      </c>
      <c r="I31" s="923">
        <v>-0.125</v>
      </c>
      <c r="J31" s="914">
        <v>496</v>
      </c>
      <c r="K31" s="991">
        <v>619</v>
      </c>
      <c r="L31" s="923">
        <v>-0.1987075928917609</v>
      </c>
      <c r="M31" s="916"/>
      <c r="N31" s="930">
        <v>56</v>
      </c>
      <c r="O31" s="991">
        <v>69</v>
      </c>
      <c r="P31" s="923">
        <v>-0.18840579710144928</v>
      </c>
      <c r="Q31" s="918"/>
    </row>
    <row r="32" spans="2:17" ht="9" customHeight="1">
      <c r="B32" s="870"/>
      <c r="C32" s="871"/>
      <c r="D32" s="920"/>
      <c r="E32" s="1028"/>
      <c r="F32" s="1270"/>
      <c r="G32" s="932"/>
      <c r="H32" s="1028"/>
      <c r="I32" s="1028"/>
      <c r="J32" s="932"/>
      <c r="K32" s="1028"/>
      <c r="L32" s="1028"/>
      <c r="M32" s="920"/>
      <c r="N32" s="933"/>
      <c r="O32" s="1028"/>
      <c r="P32" s="1028"/>
      <c r="Q32" s="921"/>
    </row>
    <row r="33" spans="2:17" ht="11.25" customHeight="1">
      <c r="B33" s="898"/>
      <c r="C33" s="899" t="s">
        <v>690</v>
      </c>
      <c r="D33" s="900"/>
      <c r="E33" s="1022"/>
      <c r="F33" s="1260"/>
      <c r="G33" s="900"/>
      <c r="H33" s="1022"/>
      <c r="I33" s="1022"/>
      <c r="J33" s="900"/>
      <c r="K33" s="1022"/>
      <c r="L33" s="1022"/>
      <c r="M33" s="900"/>
      <c r="N33" s="901"/>
      <c r="O33" s="1022"/>
      <c r="P33" s="1022"/>
      <c r="Q33" s="902"/>
    </row>
    <row r="34" spans="2:17" ht="9" customHeight="1">
      <c r="B34" s="903"/>
      <c r="C34" s="904" t="s">
        <v>679</v>
      </c>
      <c r="D34" s="872">
        <v>0</v>
      </c>
      <c r="E34" s="1024">
        <v>0</v>
      </c>
      <c r="F34" s="1257" t="s">
        <v>164</v>
      </c>
      <c r="G34" s="872">
        <v>0</v>
      </c>
      <c r="H34" s="1024">
        <v>0</v>
      </c>
      <c r="I34" s="1257" t="s">
        <v>164</v>
      </c>
      <c r="J34" s="872">
        <v>0</v>
      </c>
      <c r="K34" s="1024">
        <v>0</v>
      </c>
      <c r="L34" s="1257" t="s">
        <v>164</v>
      </c>
      <c r="M34" s="906"/>
      <c r="N34" s="876">
        <v>0</v>
      </c>
      <c r="O34" s="1024">
        <v>0</v>
      </c>
      <c r="P34" s="1257" t="s">
        <v>164</v>
      </c>
      <c r="Q34" s="907"/>
    </row>
    <row r="35" spans="2:17" ht="9" customHeight="1">
      <c r="B35" s="903"/>
      <c r="C35" s="904" t="s">
        <v>680</v>
      </c>
      <c r="D35" s="872">
        <v>2</v>
      </c>
      <c r="E35" s="1024">
        <v>0</v>
      </c>
      <c r="F35" s="1257" t="s">
        <v>164</v>
      </c>
      <c r="G35" s="872">
        <v>0</v>
      </c>
      <c r="H35" s="1024">
        <v>0</v>
      </c>
      <c r="I35" s="1257" t="s">
        <v>164</v>
      </c>
      <c r="J35" s="872">
        <v>2</v>
      </c>
      <c r="K35" s="1024">
        <v>0</v>
      </c>
      <c r="L35" s="1257" t="s">
        <v>164</v>
      </c>
      <c r="M35" s="906"/>
      <c r="N35" s="876">
        <v>0</v>
      </c>
      <c r="O35" s="1024">
        <v>0</v>
      </c>
      <c r="P35" s="1257" t="s">
        <v>164</v>
      </c>
      <c r="Q35" s="907"/>
    </row>
    <row r="36" spans="2:17" ht="9" customHeight="1">
      <c r="B36" s="903"/>
      <c r="C36" s="904" t="s">
        <v>689</v>
      </c>
      <c r="D36" s="872">
        <v>33</v>
      </c>
      <c r="E36" s="1024">
        <v>0</v>
      </c>
      <c r="F36" s="1257" t="s">
        <v>164</v>
      </c>
      <c r="G36" s="872">
        <v>0</v>
      </c>
      <c r="H36" s="1024">
        <v>0</v>
      </c>
      <c r="I36" s="1257" t="s">
        <v>164</v>
      </c>
      <c r="J36" s="872">
        <v>33</v>
      </c>
      <c r="K36" s="1024">
        <v>0</v>
      </c>
      <c r="L36" s="1257" t="s">
        <v>164</v>
      </c>
      <c r="M36" s="906"/>
      <c r="N36" s="876">
        <v>3</v>
      </c>
      <c r="O36" s="1024">
        <v>0</v>
      </c>
      <c r="P36" s="1257" t="s">
        <v>164</v>
      </c>
      <c r="Q36" s="907"/>
    </row>
    <row r="37" spans="2:17" ht="9" customHeight="1">
      <c r="B37" s="903"/>
      <c r="C37" s="904" t="s">
        <v>681</v>
      </c>
      <c r="D37" s="872">
        <v>159</v>
      </c>
      <c r="E37" s="1024">
        <v>228</v>
      </c>
      <c r="F37" s="1257">
        <v>-0.3026315789473684</v>
      </c>
      <c r="G37" s="872">
        <v>1</v>
      </c>
      <c r="H37" s="1024">
        <v>0</v>
      </c>
      <c r="I37" s="1257" t="s">
        <v>164</v>
      </c>
      <c r="J37" s="872">
        <v>160</v>
      </c>
      <c r="K37" s="1024">
        <v>228</v>
      </c>
      <c r="L37" s="1257">
        <v>-0.2982456140350877</v>
      </c>
      <c r="M37" s="906"/>
      <c r="N37" s="876">
        <v>17</v>
      </c>
      <c r="O37" s="1024">
        <v>23</v>
      </c>
      <c r="P37" s="1257">
        <v>-0.2608695652173913</v>
      </c>
      <c r="Q37" s="907"/>
    </row>
    <row r="38" spans="2:17" ht="9" customHeight="1">
      <c r="B38" s="903"/>
      <c r="C38" s="904" t="s">
        <v>682</v>
      </c>
      <c r="D38" s="872">
        <v>172</v>
      </c>
      <c r="E38" s="1024">
        <v>50</v>
      </c>
      <c r="F38" s="1257">
        <v>2.44</v>
      </c>
      <c r="G38" s="872">
        <v>0</v>
      </c>
      <c r="H38" s="1024">
        <v>0</v>
      </c>
      <c r="I38" s="1257" t="s">
        <v>164</v>
      </c>
      <c r="J38" s="872">
        <v>172</v>
      </c>
      <c r="K38" s="1024">
        <v>50</v>
      </c>
      <c r="L38" s="1257">
        <v>2.44</v>
      </c>
      <c r="M38" s="906"/>
      <c r="N38" s="876">
        <v>17</v>
      </c>
      <c r="O38" s="1024">
        <v>5</v>
      </c>
      <c r="P38" s="1257">
        <v>2.4</v>
      </c>
      <c r="Q38" s="907"/>
    </row>
    <row r="39" spans="2:17" ht="18.75" customHeight="1">
      <c r="B39" s="903"/>
      <c r="C39" s="1314" t="s">
        <v>615</v>
      </c>
      <c r="D39" s="1315">
        <v>592</v>
      </c>
      <c r="E39" s="1263">
        <v>0</v>
      </c>
      <c r="F39" s="1316" t="s">
        <v>164</v>
      </c>
      <c r="G39" s="1315">
        <v>0</v>
      </c>
      <c r="H39" s="1263">
        <v>0</v>
      </c>
      <c r="I39" s="1316" t="s">
        <v>164</v>
      </c>
      <c r="J39" s="1315">
        <v>592</v>
      </c>
      <c r="K39" s="1263">
        <v>0</v>
      </c>
      <c r="L39" s="1316" t="s">
        <v>164</v>
      </c>
      <c r="M39" s="1317"/>
      <c r="N39" s="1264">
        <v>59.2</v>
      </c>
      <c r="O39" s="1263">
        <v>0</v>
      </c>
      <c r="P39" s="1316" t="s">
        <v>164</v>
      </c>
      <c r="Q39" s="907"/>
    </row>
    <row r="40" spans="2:17" ht="9.75" customHeight="1">
      <c r="B40" s="903"/>
      <c r="C40" s="904" t="s">
        <v>616</v>
      </c>
      <c r="D40" s="872">
        <v>0</v>
      </c>
      <c r="E40" s="1024">
        <v>1450</v>
      </c>
      <c r="F40" s="1257" t="s">
        <v>164</v>
      </c>
      <c r="G40" s="872">
        <v>0</v>
      </c>
      <c r="H40" s="1024">
        <v>0</v>
      </c>
      <c r="I40" s="1257" t="s">
        <v>164</v>
      </c>
      <c r="J40" s="872">
        <v>0</v>
      </c>
      <c r="K40" s="1024">
        <v>1450</v>
      </c>
      <c r="L40" s="1257" t="s">
        <v>164</v>
      </c>
      <c r="M40" s="906"/>
      <c r="N40" s="1264">
        <v>0</v>
      </c>
      <c r="O40" s="1286">
        <v>145</v>
      </c>
      <c r="P40" s="1257" t="s">
        <v>164</v>
      </c>
      <c r="Q40" s="907"/>
    </row>
    <row r="41" spans="2:17" ht="9" customHeight="1">
      <c r="B41" s="870"/>
      <c r="C41" s="871" t="s">
        <v>601</v>
      </c>
      <c r="D41" s="913">
        <v>958</v>
      </c>
      <c r="E41" s="991">
        <v>1728</v>
      </c>
      <c r="F41" s="923">
        <v>-0.44560185185185186</v>
      </c>
      <c r="G41" s="914">
        <v>1</v>
      </c>
      <c r="H41" s="991">
        <v>0</v>
      </c>
      <c r="I41" s="1318" t="s">
        <v>164</v>
      </c>
      <c r="J41" s="914">
        <v>959</v>
      </c>
      <c r="K41" s="991">
        <v>1728</v>
      </c>
      <c r="L41" s="923">
        <v>-0.44502314814814814</v>
      </c>
      <c r="M41" s="916"/>
      <c r="N41" s="930">
        <v>96.8</v>
      </c>
      <c r="O41" s="991">
        <v>172.8</v>
      </c>
      <c r="P41" s="923">
        <v>-0.4393063583815029</v>
      </c>
      <c r="Q41" s="918"/>
    </row>
    <row r="42" spans="2:17" ht="9" customHeight="1">
      <c r="B42" s="870"/>
      <c r="C42" s="871"/>
      <c r="D42" s="920"/>
      <c r="E42" s="1028"/>
      <c r="F42" s="1270"/>
      <c r="G42" s="932"/>
      <c r="H42" s="1028"/>
      <c r="I42" s="1028"/>
      <c r="J42" s="932"/>
      <c r="K42" s="1028"/>
      <c r="L42" s="1028"/>
      <c r="M42" s="920"/>
      <c r="N42" s="933"/>
      <c r="O42" s="1028"/>
      <c r="P42" s="1028"/>
      <c r="Q42" s="921"/>
    </row>
    <row r="43" spans="2:17" ht="13.5" customHeight="1">
      <c r="B43" s="935"/>
      <c r="C43" s="936" t="s">
        <v>691</v>
      </c>
      <c r="D43" s="931"/>
      <c r="E43" s="1030"/>
      <c r="F43" s="1259"/>
      <c r="G43" s="931"/>
      <c r="H43" s="1030"/>
      <c r="I43" s="1030"/>
      <c r="J43" s="931"/>
      <c r="K43" s="1030"/>
      <c r="L43" s="1030"/>
      <c r="M43" s="875"/>
      <c r="N43" s="939"/>
      <c r="O43" s="1030"/>
      <c r="P43" s="1030"/>
      <c r="Q43" s="877"/>
    </row>
    <row r="44" spans="2:17" ht="9" customHeight="1">
      <c r="B44" s="903"/>
      <c r="C44" s="904" t="s">
        <v>679</v>
      </c>
      <c r="D44" s="872">
        <v>31</v>
      </c>
      <c r="E44" s="1024">
        <v>22</v>
      </c>
      <c r="F44" s="1257">
        <v>0.4090909090909091</v>
      </c>
      <c r="G44" s="872">
        <v>7</v>
      </c>
      <c r="H44" s="1024">
        <v>7</v>
      </c>
      <c r="I44" s="1257">
        <v>0</v>
      </c>
      <c r="J44" s="872">
        <v>38</v>
      </c>
      <c r="K44" s="1024">
        <v>29</v>
      </c>
      <c r="L44" s="1257">
        <v>0.3103448275862069</v>
      </c>
      <c r="M44" s="906"/>
      <c r="N44" s="876">
        <v>10</v>
      </c>
      <c r="O44" s="1024">
        <v>9</v>
      </c>
      <c r="P44" s="1259">
        <v>0.1111111111111111</v>
      </c>
      <c r="Q44" s="907"/>
    </row>
    <row r="45" spans="2:17" ht="9" customHeight="1">
      <c r="B45" s="903"/>
      <c r="C45" s="904" t="s">
        <v>686</v>
      </c>
      <c r="D45" s="872">
        <v>71</v>
      </c>
      <c r="E45" s="1024">
        <v>71</v>
      </c>
      <c r="F45" s="1257">
        <v>0</v>
      </c>
      <c r="G45" s="872">
        <v>49</v>
      </c>
      <c r="H45" s="1024">
        <v>38</v>
      </c>
      <c r="I45" s="1257">
        <v>0.2894736842105263</v>
      </c>
      <c r="J45" s="872">
        <v>120</v>
      </c>
      <c r="K45" s="1024">
        <v>109</v>
      </c>
      <c r="L45" s="1257">
        <v>0.10091743119266056</v>
      </c>
      <c r="M45" s="906"/>
      <c r="N45" s="876">
        <v>56</v>
      </c>
      <c r="O45" s="1024">
        <v>45</v>
      </c>
      <c r="P45" s="1259">
        <v>0.24444444444444444</v>
      </c>
      <c r="Q45" s="907"/>
    </row>
    <row r="46" spans="2:17" ht="9" customHeight="1">
      <c r="B46" s="903"/>
      <c r="C46" s="904" t="s">
        <v>680</v>
      </c>
      <c r="D46" s="872">
        <v>57</v>
      </c>
      <c r="E46" s="1024">
        <v>46</v>
      </c>
      <c r="F46" s="1257">
        <v>0.2391304347826087</v>
      </c>
      <c r="G46" s="872">
        <v>0</v>
      </c>
      <c r="H46" s="1024">
        <v>0</v>
      </c>
      <c r="I46" s="1257" t="s">
        <v>164</v>
      </c>
      <c r="J46" s="872">
        <v>57</v>
      </c>
      <c r="K46" s="1024">
        <v>46</v>
      </c>
      <c r="L46" s="1257">
        <v>0.2391304347826087</v>
      </c>
      <c r="M46" s="906"/>
      <c r="N46" s="876">
        <v>6</v>
      </c>
      <c r="O46" s="1024">
        <v>5</v>
      </c>
      <c r="P46" s="1259">
        <v>0.2</v>
      </c>
      <c r="Q46" s="907"/>
    </row>
    <row r="47" spans="2:17" ht="9" customHeight="1">
      <c r="B47" s="903"/>
      <c r="C47" s="904" t="s">
        <v>689</v>
      </c>
      <c r="D47" s="872">
        <v>251</v>
      </c>
      <c r="E47" s="1024">
        <v>247</v>
      </c>
      <c r="F47" s="1257">
        <v>0.016194331983805668</v>
      </c>
      <c r="G47" s="872">
        <v>0</v>
      </c>
      <c r="H47" s="1024">
        <v>0</v>
      </c>
      <c r="I47" s="1257" t="s">
        <v>164</v>
      </c>
      <c r="J47" s="872">
        <v>251</v>
      </c>
      <c r="K47" s="1024">
        <v>247</v>
      </c>
      <c r="L47" s="1257">
        <v>0.016194331983805668</v>
      </c>
      <c r="M47" s="906"/>
      <c r="N47" s="876">
        <v>25</v>
      </c>
      <c r="O47" s="1024">
        <v>25</v>
      </c>
      <c r="P47" s="1259">
        <v>0</v>
      </c>
      <c r="Q47" s="907"/>
    </row>
    <row r="48" spans="2:17" ht="9" customHeight="1">
      <c r="B48" s="903"/>
      <c r="C48" s="904" t="s">
        <v>681</v>
      </c>
      <c r="D48" s="872">
        <v>179</v>
      </c>
      <c r="E48" s="1024">
        <v>231</v>
      </c>
      <c r="F48" s="1257">
        <v>-0.22510822510822512</v>
      </c>
      <c r="G48" s="872">
        <v>2</v>
      </c>
      <c r="H48" s="1024">
        <v>1</v>
      </c>
      <c r="I48" s="1257">
        <v>1</v>
      </c>
      <c r="J48" s="872">
        <v>181</v>
      </c>
      <c r="K48" s="1024">
        <v>232</v>
      </c>
      <c r="L48" s="1257">
        <v>-0.21982758620689655</v>
      </c>
      <c r="M48" s="906"/>
      <c r="N48" s="876">
        <v>20</v>
      </c>
      <c r="O48" s="1024">
        <v>24</v>
      </c>
      <c r="P48" s="1259">
        <v>-0.16666666666666666</v>
      </c>
      <c r="Q48" s="907"/>
    </row>
    <row r="49" spans="2:17" ht="9" customHeight="1">
      <c r="B49" s="903"/>
      <c r="C49" s="904" t="s">
        <v>682</v>
      </c>
      <c r="D49" s="872">
        <v>646</v>
      </c>
      <c r="E49" s="1024">
        <v>584</v>
      </c>
      <c r="F49" s="1257">
        <v>0.10616438356164383</v>
      </c>
      <c r="G49" s="872">
        <v>0</v>
      </c>
      <c r="H49" s="1024">
        <v>0</v>
      </c>
      <c r="I49" s="1257" t="s">
        <v>164</v>
      </c>
      <c r="J49" s="872">
        <v>646</v>
      </c>
      <c r="K49" s="1024">
        <v>584</v>
      </c>
      <c r="L49" s="1257">
        <v>0.10616438356164383</v>
      </c>
      <c r="M49" s="906"/>
      <c r="N49" s="876">
        <v>65</v>
      </c>
      <c r="O49" s="1024">
        <v>58</v>
      </c>
      <c r="P49" s="1259">
        <v>0.1206896551724138</v>
      </c>
      <c r="Q49" s="907"/>
    </row>
    <row r="50" spans="2:17" ht="9" customHeight="1">
      <c r="B50" s="903"/>
      <c r="C50" s="904" t="s">
        <v>687</v>
      </c>
      <c r="D50" s="872">
        <v>614</v>
      </c>
      <c r="E50" s="1024">
        <v>1556</v>
      </c>
      <c r="F50" s="1257">
        <v>-0.6053984575835476</v>
      </c>
      <c r="G50" s="872">
        <v>0</v>
      </c>
      <c r="H50" s="1024">
        <v>0</v>
      </c>
      <c r="I50" s="1257" t="s">
        <v>164</v>
      </c>
      <c r="J50" s="872">
        <v>614</v>
      </c>
      <c r="K50" s="1024">
        <v>1556</v>
      </c>
      <c r="L50" s="1257">
        <v>-0.6053984575835476</v>
      </c>
      <c r="M50" s="906"/>
      <c r="N50" s="876">
        <v>61</v>
      </c>
      <c r="O50" s="1024">
        <v>156</v>
      </c>
      <c r="P50" s="1267">
        <v>-0.6089743589743589</v>
      </c>
      <c r="Q50" s="907"/>
    </row>
    <row r="51" spans="2:17" ht="9" customHeight="1">
      <c r="B51" s="975" t="s">
        <v>740</v>
      </c>
      <c r="C51" s="871" t="s">
        <v>683</v>
      </c>
      <c r="D51" s="908">
        <v>1849</v>
      </c>
      <c r="E51" s="995">
        <v>2757</v>
      </c>
      <c r="F51" s="1258">
        <v>-0.3293434892999637</v>
      </c>
      <c r="G51" s="908">
        <v>58</v>
      </c>
      <c r="H51" s="995">
        <v>46</v>
      </c>
      <c r="I51" s="1258">
        <v>0.2608695652173913</v>
      </c>
      <c r="J51" s="908">
        <v>1907</v>
      </c>
      <c r="K51" s="995">
        <v>2803</v>
      </c>
      <c r="L51" s="1258">
        <v>-0.3196575098109169</v>
      </c>
      <c r="M51" s="910"/>
      <c r="N51" s="911">
        <v>243</v>
      </c>
      <c r="O51" s="995">
        <v>322</v>
      </c>
      <c r="P51" s="1259">
        <v>-0.2453416149068323</v>
      </c>
      <c r="Q51" s="912"/>
    </row>
    <row r="52" spans="2:17" ht="9" customHeight="1">
      <c r="B52" s="903"/>
      <c r="C52" s="904" t="s">
        <v>684</v>
      </c>
      <c r="D52" s="872">
        <v>0</v>
      </c>
      <c r="E52" s="1024">
        <v>0</v>
      </c>
      <c r="F52" s="1257" t="s">
        <v>164</v>
      </c>
      <c r="G52" s="872">
        <v>0</v>
      </c>
      <c r="H52" s="1024">
        <v>0</v>
      </c>
      <c r="I52" s="1257" t="s">
        <v>164</v>
      </c>
      <c r="J52" s="872">
        <v>0</v>
      </c>
      <c r="K52" s="1024">
        <v>0</v>
      </c>
      <c r="L52" s="1257" t="s">
        <v>164</v>
      </c>
      <c r="M52" s="906"/>
      <c r="N52" s="876">
        <v>0</v>
      </c>
      <c r="O52" s="1024">
        <v>0</v>
      </c>
      <c r="P52" s="1257" t="s">
        <v>164</v>
      </c>
      <c r="Q52" s="907"/>
    </row>
    <row r="53" spans="2:17" ht="8.25" customHeight="1">
      <c r="B53" s="935"/>
      <c r="C53" s="936"/>
      <c r="D53" s="931"/>
      <c r="E53" s="1030"/>
      <c r="F53" s="1259"/>
      <c r="G53" s="931"/>
      <c r="H53" s="1030"/>
      <c r="I53" s="1030"/>
      <c r="J53" s="931"/>
      <c r="K53" s="1030"/>
      <c r="L53" s="1281"/>
      <c r="M53" s="875"/>
      <c r="N53" s="939"/>
      <c r="O53" s="1030"/>
      <c r="P53" s="1259"/>
      <c r="Q53" s="877"/>
    </row>
    <row r="54" spans="2:17" ht="13.5" customHeight="1">
      <c r="B54" s="935"/>
      <c r="C54" s="936" t="s">
        <v>692</v>
      </c>
      <c r="D54" s="914">
        <v>1849</v>
      </c>
      <c r="E54" s="991">
        <v>2757</v>
      </c>
      <c r="F54" s="1280">
        <v>-0.3293434892999637</v>
      </c>
      <c r="G54" s="914">
        <v>58</v>
      </c>
      <c r="H54" s="991">
        <v>46</v>
      </c>
      <c r="I54" s="1280">
        <v>0.2608695652173913</v>
      </c>
      <c r="J54" s="914">
        <v>1907</v>
      </c>
      <c r="K54" s="991">
        <v>2803</v>
      </c>
      <c r="L54" s="1280">
        <v>-0.3196575098109169</v>
      </c>
      <c r="M54" s="937"/>
      <c r="N54" s="930">
        <v>243</v>
      </c>
      <c r="O54" s="991">
        <v>322</v>
      </c>
      <c r="P54" s="1280">
        <v>-0.2453416149068323</v>
      </c>
      <c r="Q54" s="938"/>
    </row>
    <row r="55" spans="2:17" ht="9" customHeight="1">
      <c r="B55" s="935"/>
      <c r="C55" s="936"/>
      <c r="D55" s="931"/>
      <c r="E55" s="1030"/>
      <c r="F55" s="1259"/>
      <c r="G55" s="931"/>
      <c r="H55" s="1030"/>
      <c r="I55" s="1030"/>
      <c r="J55" s="931"/>
      <c r="K55" s="1030"/>
      <c r="L55" s="1030"/>
      <c r="M55" s="875"/>
      <c r="N55" s="939"/>
      <c r="O55" s="1030"/>
      <c r="P55" s="1030"/>
      <c r="Q55" s="877"/>
    </row>
    <row r="56" spans="2:17" ht="9.75" customHeight="1">
      <c r="B56" s="856"/>
      <c r="C56" s="857" t="s">
        <v>693</v>
      </c>
      <c r="D56" s="862"/>
      <c r="E56" s="1027"/>
      <c r="F56" s="1269"/>
      <c r="G56" s="862"/>
      <c r="H56" s="1027"/>
      <c r="I56" s="1027"/>
      <c r="J56" s="862"/>
      <c r="K56" s="1027"/>
      <c r="L56" s="1027"/>
      <c r="M56" s="862"/>
      <c r="N56" s="897"/>
      <c r="O56" s="1027"/>
      <c r="P56" s="1027"/>
      <c r="Q56" s="864"/>
    </row>
    <row r="57" spans="2:17" ht="9" customHeight="1">
      <c r="B57" s="903"/>
      <c r="C57" s="904" t="s">
        <v>694</v>
      </c>
      <c r="D57" s="872">
        <v>29</v>
      </c>
      <c r="E57" s="1024">
        <v>81</v>
      </c>
      <c r="F57" s="1257">
        <v>-0.6419753086419753</v>
      </c>
      <c r="G57" s="872">
        <v>0</v>
      </c>
      <c r="H57" s="1024">
        <v>0</v>
      </c>
      <c r="I57" s="1257" t="s">
        <v>164</v>
      </c>
      <c r="J57" s="872">
        <v>29</v>
      </c>
      <c r="K57" s="1024">
        <v>81</v>
      </c>
      <c r="L57" s="1257">
        <v>-0.6419753086419753</v>
      </c>
      <c r="M57" s="906"/>
      <c r="N57" s="876">
        <v>3</v>
      </c>
      <c r="O57" s="1024">
        <v>8</v>
      </c>
      <c r="P57" s="1257">
        <v>-0.625</v>
      </c>
      <c r="Q57" s="907"/>
    </row>
    <row r="58" spans="2:17" ht="9" customHeight="1">
      <c r="B58" s="935"/>
      <c r="C58" s="936" t="s">
        <v>695</v>
      </c>
      <c r="D58" s="914">
        <v>29</v>
      </c>
      <c r="E58" s="991">
        <v>81</v>
      </c>
      <c r="F58" s="923">
        <v>-0.6419753086419753</v>
      </c>
      <c r="G58" s="914">
        <v>0</v>
      </c>
      <c r="H58" s="991">
        <v>0</v>
      </c>
      <c r="I58" s="1318" t="s">
        <v>164</v>
      </c>
      <c r="J58" s="914">
        <v>29</v>
      </c>
      <c r="K58" s="991">
        <v>81</v>
      </c>
      <c r="L58" s="923">
        <v>-0.6419753086419753</v>
      </c>
      <c r="M58" s="937"/>
      <c r="N58" s="930">
        <v>3</v>
      </c>
      <c r="O58" s="991">
        <v>8</v>
      </c>
      <c r="P58" s="923">
        <v>-0.625</v>
      </c>
      <c r="Q58" s="938"/>
    </row>
    <row r="59" spans="2:17" ht="13.5" customHeight="1">
      <c r="B59" s="935"/>
      <c r="C59" s="936"/>
      <c r="D59" s="976"/>
      <c r="E59" s="1032"/>
      <c r="F59" s="1266"/>
      <c r="G59" s="976"/>
      <c r="H59" s="1032"/>
      <c r="I59" s="1032"/>
      <c r="J59" s="976"/>
      <c r="K59" s="1032"/>
      <c r="L59" s="1032"/>
      <c r="M59" s="977"/>
      <c r="N59" s="978"/>
      <c r="O59" s="1032"/>
      <c r="P59" s="1032"/>
      <c r="Q59" s="979"/>
    </row>
    <row r="60" spans="2:17" ht="13.5" customHeight="1">
      <c r="B60" s="935"/>
      <c r="C60" s="936" t="s">
        <v>741</v>
      </c>
      <c r="D60" s="914">
        <v>1878</v>
      </c>
      <c r="E60" s="991">
        <v>2838</v>
      </c>
      <c r="F60" s="1280">
        <v>-0.3382663847780127</v>
      </c>
      <c r="G60" s="914">
        <v>58</v>
      </c>
      <c r="H60" s="991">
        <v>46</v>
      </c>
      <c r="I60" s="1280">
        <v>0.2608695652173913</v>
      </c>
      <c r="J60" s="914">
        <v>1936</v>
      </c>
      <c r="K60" s="991">
        <v>2884</v>
      </c>
      <c r="L60" s="1280">
        <v>-0.3287101248266297</v>
      </c>
      <c r="M60" s="937"/>
      <c r="N60" s="930">
        <v>246</v>
      </c>
      <c r="O60" s="991">
        <v>330</v>
      </c>
      <c r="P60" s="1280">
        <v>-0.2545454545454545</v>
      </c>
      <c r="Q60" s="938"/>
    </row>
    <row r="61" spans="2:17" ht="9" customHeight="1">
      <c r="B61" s="935"/>
      <c r="C61" s="936"/>
      <c r="D61" s="957"/>
      <c r="E61" s="992"/>
      <c r="F61" s="1258"/>
      <c r="G61" s="957"/>
      <c r="H61" s="992"/>
      <c r="I61" s="992"/>
      <c r="J61" s="957"/>
      <c r="K61" s="992"/>
      <c r="L61" s="992"/>
      <c r="M61" s="885"/>
      <c r="N61" s="980"/>
      <c r="O61" s="992"/>
      <c r="P61" s="992"/>
      <c r="Q61" s="887"/>
    </row>
    <row r="62" spans="2:17" ht="15" customHeight="1">
      <c r="B62" s="870"/>
      <c r="C62" s="871" t="s">
        <v>888</v>
      </c>
      <c r="D62" s="871"/>
      <c r="E62" s="1033"/>
      <c r="F62" s="1273"/>
      <c r="G62" s="871"/>
      <c r="H62" s="1033"/>
      <c r="I62" s="1033"/>
      <c r="J62" s="871"/>
      <c r="K62" s="1033"/>
      <c r="L62" s="1033"/>
      <c r="M62" s="871"/>
      <c r="N62" s="870"/>
      <c r="O62" s="1033"/>
      <c r="P62" s="1033"/>
      <c r="Q62" s="940"/>
    </row>
    <row r="63" spans="2:17" ht="9" customHeight="1">
      <c r="B63" s="903"/>
      <c r="C63" s="904" t="s">
        <v>697</v>
      </c>
      <c r="D63" s="872">
        <v>164</v>
      </c>
      <c r="E63" s="1024">
        <v>245</v>
      </c>
      <c r="F63" s="1257">
        <v>-0.3306122448979592</v>
      </c>
      <c r="G63" s="872">
        <v>0</v>
      </c>
      <c r="H63" s="1024">
        <v>0</v>
      </c>
      <c r="I63" s="1257" t="s">
        <v>164</v>
      </c>
      <c r="J63" s="872">
        <v>164</v>
      </c>
      <c r="K63" s="1024">
        <v>245</v>
      </c>
      <c r="L63" s="1257">
        <v>-0.3306122448979592</v>
      </c>
      <c r="M63" s="906"/>
      <c r="N63" s="876">
        <v>16</v>
      </c>
      <c r="O63" s="1024">
        <v>25</v>
      </c>
      <c r="P63" s="1257">
        <v>-0.36</v>
      </c>
      <c r="Q63" s="907"/>
    </row>
    <row r="64" spans="2:17" ht="9" customHeight="1">
      <c r="B64" s="903"/>
      <c r="C64" s="904" t="s">
        <v>698</v>
      </c>
      <c r="D64" s="872">
        <v>160</v>
      </c>
      <c r="E64" s="1024">
        <v>169</v>
      </c>
      <c r="F64" s="1257">
        <v>-0.05325443786982249</v>
      </c>
      <c r="G64" s="872">
        <v>0</v>
      </c>
      <c r="H64" s="1024">
        <v>0</v>
      </c>
      <c r="I64" s="1257" t="s">
        <v>164</v>
      </c>
      <c r="J64" s="872">
        <v>160</v>
      </c>
      <c r="K64" s="1024">
        <v>169</v>
      </c>
      <c r="L64" s="1257">
        <v>-0.05325443786982249</v>
      </c>
      <c r="M64" s="906"/>
      <c r="N64" s="876">
        <v>16</v>
      </c>
      <c r="O64" s="1024">
        <v>17</v>
      </c>
      <c r="P64" s="1257">
        <v>-0.058823529411764705</v>
      </c>
      <c r="Q64" s="907"/>
    </row>
    <row r="65" spans="2:17" ht="9" customHeight="1">
      <c r="B65" s="903"/>
      <c r="C65" s="904" t="s">
        <v>699</v>
      </c>
      <c r="D65" s="872">
        <v>993</v>
      </c>
      <c r="E65" s="1024">
        <v>637</v>
      </c>
      <c r="F65" s="1257">
        <v>0.5588697017268446</v>
      </c>
      <c r="G65" s="872">
        <v>0</v>
      </c>
      <c r="H65" s="1024">
        <v>0</v>
      </c>
      <c r="I65" s="1257" t="s">
        <v>164</v>
      </c>
      <c r="J65" s="872">
        <v>993</v>
      </c>
      <c r="K65" s="1024">
        <v>637</v>
      </c>
      <c r="L65" s="1257">
        <v>0.5588697017268446</v>
      </c>
      <c r="M65" s="906"/>
      <c r="N65" s="876">
        <v>99</v>
      </c>
      <c r="O65" s="1024">
        <v>64</v>
      </c>
      <c r="P65" s="1257">
        <v>0.546875</v>
      </c>
      <c r="Q65" s="907"/>
    </row>
    <row r="66" spans="2:17" ht="9" customHeight="1">
      <c r="B66" s="903"/>
      <c r="C66" s="904" t="s">
        <v>100</v>
      </c>
      <c r="D66" s="872">
        <v>2</v>
      </c>
      <c r="E66" s="1024">
        <v>2</v>
      </c>
      <c r="F66" s="1257">
        <v>0</v>
      </c>
      <c r="G66" s="872">
        <v>5</v>
      </c>
      <c r="H66" s="1024">
        <v>3</v>
      </c>
      <c r="I66" s="1257">
        <v>0.6666666666666666</v>
      </c>
      <c r="J66" s="872">
        <v>7</v>
      </c>
      <c r="K66" s="1024">
        <v>5</v>
      </c>
      <c r="L66" s="1257">
        <v>0.4</v>
      </c>
      <c r="M66" s="906"/>
      <c r="N66" s="876">
        <v>5</v>
      </c>
      <c r="O66" s="1024">
        <v>3</v>
      </c>
      <c r="P66" s="1257">
        <v>0.6666666666666666</v>
      </c>
      <c r="Q66" s="907"/>
    </row>
    <row r="67" spans="2:17" ht="9" customHeight="1">
      <c r="B67" s="870"/>
      <c r="C67" s="871" t="s">
        <v>700</v>
      </c>
      <c r="D67" s="908">
        <v>1319</v>
      </c>
      <c r="E67" s="995">
        <v>1053</v>
      </c>
      <c r="F67" s="1258">
        <v>0.2526115859449193</v>
      </c>
      <c r="G67" s="908">
        <v>5</v>
      </c>
      <c r="H67" s="995">
        <v>3</v>
      </c>
      <c r="I67" s="1258">
        <v>0.6666666666666666</v>
      </c>
      <c r="J67" s="908">
        <v>1324</v>
      </c>
      <c r="K67" s="995">
        <v>1056</v>
      </c>
      <c r="L67" s="1258">
        <v>0.2537878787878788</v>
      </c>
      <c r="M67" s="910"/>
      <c r="N67" s="911">
        <v>137</v>
      </c>
      <c r="O67" s="995">
        <v>108</v>
      </c>
      <c r="P67" s="1258">
        <v>0.26851851851851855</v>
      </c>
      <c r="Q67" s="912"/>
    </row>
    <row r="68" spans="2:17" ht="9" customHeight="1">
      <c r="B68" s="903"/>
      <c r="C68" s="904" t="s">
        <v>701</v>
      </c>
      <c r="D68" s="872">
        <v>37</v>
      </c>
      <c r="E68" s="1024">
        <v>137</v>
      </c>
      <c r="F68" s="1257">
        <v>-0.7299270072992701</v>
      </c>
      <c r="G68" s="872">
        <v>0</v>
      </c>
      <c r="H68" s="1024">
        <v>0</v>
      </c>
      <c r="I68" s="1257" t="s">
        <v>164</v>
      </c>
      <c r="J68" s="872">
        <v>37</v>
      </c>
      <c r="K68" s="1024">
        <v>137</v>
      </c>
      <c r="L68" s="1257">
        <v>-0.7299270072992701</v>
      </c>
      <c r="M68" s="906"/>
      <c r="N68" s="876">
        <v>4</v>
      </c>
      <c r="O68" s="1024">
        <v>14</v>
      </c>
      <c r="P68" s="1257">
        <v>-0.7142857142857143</v>
      </c>
      <c r="Q68" s="907"/>
    </row>
    <row r="69" spans="2:17" ht="9" customHeight="1">
      <c r="B69" s="903"/>
      <c r="C69" s="904" t="s">
        <v>702</v>
      </c>
      <c r="D69" s="872">
        <v>164</v>
      </c>
      <c r="E69" s="1024">
        <v>256</v>
      </c>
      <c r="F69" s="1257">
        <v>-0.359375</v>
      </c>
      <c r="G69" s="872">
        <v>0</v>
      </c>
      <c r="H69" s="1024">
        <v>0</v>
      </c>
      <c r="I69" s="1257" t="s">
        <v>164</v>
      </c>
      <c r="J69" s="872">
        <v>164</v>
      </c>
      <c r="K69" s="1024">
        <v>256</v>
      </c>
      <c r="L69" s="1257">
        <v>-0.359375</v>
      </c>
      <c r="M69" s="906"/>
      <c r="N69" s="876">
        <v>16</v>
      </c>
      <c r="O69" s="1024">
        <v>26</v>
      </c>
      <c r="P69" s="1257">
        <v>-0.38461538461538464</v>
      </c>
      <c r="Q69" s="907"/>
    </row>
    <row r="70" spans="2:17" ht="9" customHeight="1">
      <c r="B70" s="870"/>
      <c r="C70" s="871" t="s">
        <v>703</v>
      </c>
      <c r="D70" s="914">
        <v>1520</v>
      </c>
      <c r="E70" s="991">
        <v>1446</v>
      </c>
      <c r="F70" s="923">
        <v>0.051175656984785614</v>
      </c>
      <c r="G70" s="914">
        <v>5</v>
      </c>
      <c r="H70" s="991">
        <v>3</v>
      </c>
      <c r="I70" s="923">
        <v>0.6666666666666666</v>
      </c>
      <c r="J70" s="914">
        <v>1525</v>
      </c>
      <c r="K70" s="991">
        <v>1449</v>
      </c>
      <c r="L70" s="923">
        <v>0.05244996549344375</v>
      </c>
      <c r="M70" s="937"/>
      <c r="N70" s="930">
        <v>157</v>
      </c>
      <c r="O70" s="991">
        <v>148</v>
      </c>
      <c r="P70" s="923">
        <v>0.060810810810810814</v>
      </c>
      <c r="Q70" s="938"/>
    </row>
    <row r="71" spans="2:17" ht="9" customHeight="1">
      <c r="B71" s="870"/>
      <c r="C71" s="871"/>
      <c r="D71" s="931"/>
      <c r="E71" s="1030"/>
      <c r="F71" s="1259"/>
      <c r="G71" s="931"/>
      <c r="H71" s="1030"/>
      <c r="I71" s="1030"/>
      <c r="J71" s="931"/>
      <c r="K71" s="1030"/>
      <c r="L71" s="1030"/>
      <c r="M71" s="875"/>
      <c r="N71" s="939"/>
      <c r="O71" s="1030"/>
      <c r="P71" s="1030"/>
      <c r="Q71" s="877"/>
    </row>
    <row r="72" spans="2:17" ht="15" customHeight="1">
      <c r="B72" s="870"/>
      <c r="C72" s="871" t="s">
        <v>885</v>
      </c>
      <c r="D72" s="871"/>
      <c r="E72" s="1033"/>
      <c r="F72" s="1273"/>
      <c r="G72" s="871"/>
      <c r="H72" s="1033"/>
      <c r="I72" s="1033"/>
      <c r="J72" s="871"/>
      <c r="K72" s="1033"/>
      <c r="L72" s="1033"/>
      <c r="M72" s="871"/>
      <c r="N72" s="870"/>
      <c r="O72" s="1033"/>
      <c r="P72" s="1033"/>
      <c r="Q72" s="940"/>
    </row>
    <row r="73" spans="2:17" ht="9" customHeight="1">
      <c r="B73" s="903"/>
      <c r="C73" s="904" t="s">
        <v>514</v>
      </c>
      <c r="D73" s="872">
        <v>6</v>
      </c>
      <c r="E73" s="1024">
        <v>4</v>
      </c>
      <c r="F73" s="1257">
        <v>0.5</v>
      </c>
      <c r="G73" s="872">
        <v>8</v>
      </c>
      <c r="H73" s="1024">
        <v>5</v>
      </c>
      <c r="I73" s="1257">
        <v>0.6</v>
      </c>
      <c r="J73" s="872">
        <v>14</v>
      </c>
      <c r="K73" s="1024">
        <v>9</v>
      </c>
      <c r="L73" s="1257">
        <v>0.5555555555555556</v>
      </c>
      <c r="M73" s="906"/>
      <c r="N73" s="876">
        <v>9</v>
      </c>
      <c r="O73" s="1024">
        <v>5</v>
      </c>
      <c r="P73" s="1257">
        <v>0.8</v>
      </c>
      <c r="Q73" s="907"/>
    </row>
    <row r="74" spans="2:17" ht="9" customHeight="1">
      <c r="B74" s="903"/>
      <c r="C74" s="904" t="s">
        <v>512</v>
      </c>
      <c r="D74" s="872">
        <v>73</v>
      </c>
      <c r="E74" s="1024">
        <v>95</v>
      </c>
      <c r="F74" s="1257">
        <v>-0.23157894736842105</v>
      </c>
      <c r="G74" s="872">
        <v>22</v>
      </c>
      <c r="H74" s="1024">
        <v>18</v>
      </c>
      <c r="I74" s="1257">
        <v>0.2222222222222222</v>
      </c>
      <c r="J74" s="872">
        <v>95</v>
      </c>
      <c r="K74" s="1024">
        <v>113</v>
      </c>
      <c r="L74" s="1257">
        <v>-0.1592920353982301</v>
      </c>
      <c r="M74" s="906"/>
      <c r="N74" s="876">
        <v>29</v>
      </c>
      <c r="O74" s="1024">
        <v>28</v>
      </c>
      <c r="P74" s="1257">
        <v>0.03571428571428571</v>
      </c>
      <c r="Q74" s="907"/>
    </row>
    <row r="75" spans="2:17" ht="9" customHeight="1">
      <c r="B75" s="903"/>
      <c r="C75" s="904" t="s">
        <v>869</v>
      </c>
      <c r="D75" s="872">
        <v>3</v>
      </c>
      <c r="E75" s="1024">
        <v>0</v>
      </c>
      <c r="F75" s="1257" t="s">
        <v>164</v>
      </c>
      <c r="G75" s="872">
        <v>23</v>
      </c>
      <c r="H75" s="1024">
        <v>9</v>
      </c>
      <c r="I75" s="1257">
        <v>1.5555555555555556</v>
      </c>
      <c r="J75" s="872">
        <v>26</v>
      </c>
      <c r="K75" s="1024">
        <v>9</v>
      </c>
      <c r="L75" s="1257">
        <v>1.8888888888888888</v>
      </c>
      <c r="M75" s="906"/>
      <c r="N75" s="876">
        <v>23</v>
      </c>
      <c r="O75" s="1024">
        <v>9</v>
      </c>
      <c r="P75" s="1257">
        <v>1.5555555555555556</v>
      </c>
      <c r="Q75" s="907"/>
    </row>
    <row r="76" spans="2:17" ht="9" customHeight="1">
      <c r="B76" s="903"/>
      <c r="C76" s="904" t="s">
        <v>517</v>
      </c>
      <c r="D76" s="872">
        <v>7</v>
      </c>
      <c r="E76" s="1024">
        <v>12</v>
      </c>
      <c r="F76" s="1257">
        <v>-0.4166666666666667</v>
      </c>
      <c r="G76" s="872">
        <v>17</v>
      </c>
      <c r="H76" s="1024">
        <v>10</v>
      </c>
      <c r="I76" s="1257">
        <v>0.7</v>
      </c>
      <c r="J76" s="872">
        <v>24</v>
      </c>
      <c r="K76" s="1024">
        <v>22</v>
      </c>
      <c r="L76" s="1257">
        <v>0.09090909090909091</v>
      </c>
      <c r="M76" s="906"/>
      <c r="N76" s="876">
        <v>18</v>
      </c>
      <c r="O76" s="1024">
        <v>11</v>
      </c>
      <c r="P76" s="1257">
        <v>0.6363636363636364</v>
      </c>
      <c r="Q76" s="907"/>
    </row>
    <row r="77" spans="2:17" ht="9" customHeight="1">
      <c r="B77" s="903"/>
      <c r="C77" s="904" t="s">
        <v>518</v>
      </c>
      <c r="D77" s="872">
        <v>12</v>
      </c>
      <c r="E77" s="1024">
        <v>6</v>
      </c>
      <c r="F77" s="1257">
        <v>1</v>
      </c>
      <c r="G77" s="872">
        <v>1</v>
      </c>
      <c r="H77" s="1024">
        <v>1</v>
      </c>
      <c r="I77" s="1257">
        <v>0</v>
      </c>
      <c r="J77" s="872">
        <v>13</v>
      </c>
      <c r="K77" s="1024">
        <v>7</v>
      </c>
      <c r="L77" s="1257">
        <v>0.8571428571428571</v>
      </c>
      <c r="M77" s="906"/>
      <c r="N77" s="876">
        <v>2</v>
      </c>
      <c r="O77" s="1024">
        <v>2</v>
      </c>
      <c r="P77" s="1257">
        <v>0</v>
      </c>
      <c r="Q77" s="907"/>
    </row>
    <row r="78" spans="2:17" ht="9" customHeight="1">
      <c r="B78" s="903"/>
      <c r="C78" s="904" t="s">
        <v>519</v>
      </c>
      <c r="D78" s="872">
        <v>28</v>
      </c>
      <c r="E78" s="1024">
        <v>6</v>
      </c>
      <c r="F78" s="1257">
        <v>3.6666666666666665</v>
      </c>
      <c r="G78" s="872">
        <v>51</v>
      </c>
      <c r="H78" s="1024">
        <v>32</v>
      </c>
      <c r="I78" s="1257">
        <v>0.59375</v>
      </c>
      <c r="J78" s="872">
        <v>79</v>
      </c>
      <c r="K78" s="1024">
        <v>38</v>
      </c>
      <c r="L78" s="1257">
        <v>1.0789473684210527</v>
      </c>
      <c r="M78" s="906"/>
      <c r="N78" s="876">
        <v>54</v>
      </c>
      <c r="O78" s="1024">
        <v>33</v>
      </c>
      <c r="P78" s="1257">
        <v>0.6363636363636364</v>
      </c>
      <c r="Q78" s="907"/>
    </row>
    <row r="79" spans="2:17" ht="9" customHeight="1">
      <c r="B79" s="903"/>
      <c r="C79" s="904" t="s">
        <v>520</v>
      </c>
      <c r="D79" s="872">
        <v>1</v>
      </c>
      <c r="E79" s="1024">
        <v>4</v>
      </c>
      <c r="F79" s="1257">
        <v>-0.75</v>
      </c>
      <c r="G79" s="872">
        <v>16</v>
      </c>
      <c r="H79" s="1024">
        <v>16</v>
      </c>
      <c r="I79" s="1257">
        <v>0</v>
      </c>
      <c r="J79" s="872">
        <v>17</v>
      </c>
      <c r="K79" s="1024">
        <v>20</v>
      </c>
      <c r="L79" s="1257">
        <v>-0.15</v>
      </c>
      <c r="M79" s="906"/>
      <c r="N79" s="876">
        <v>16</v>
      </c>
      <c r="O79" s="1024">
        <v>16</v>
      </c>
      <c r="P79" s="1257">
        <v>0</v>
      </c>
      <c r="Q79" s="907"/>
    </row>
    <row r="80" spans="2:17" ht="9" customHeight="1">
      <c r="B80" s="903"/>
      <c r="C80" s="904" t="s">
        <v>522</v>
      </c>
      <c r="D80" s="872">
        <v>118</v>
      </c>
      <c r="E80" s="1024">
        <v>72</v>
      </c>
      <c r="F80" s="1257">
        <v>0.6388888888888888</v>
      </c>
      <c r="G80" s="872">
        <v>15</v>
      </c>
      <c r="H80" s="1024">
        <v>12</v>
      </c>
      <c r="I80" s="1257">
        <v>0.25</v>
      </c>
      <c r="J80" s="872">
        <v>133</v>
      </c>
      <c r="K80" s="1024">
        <v>84</v>
      </c>
      <c r="L80" s="1257">
        <v>0.5833333333333334</v>
      </c>
      <c r="M80" s="906"/>
      <c r="N80" s="876">
        <v>27</v>
      </c>
      <c r="O80" s="1024">
        <v>19</v>
      </c>
      <c r="P80" s="1257">
        <v>0.42105263157894735</v>
      </c>
      <c r="Q80" s="907"/>
    </row>
    <row r="81" spans="2:17" ht="9" customHeight="1">
      <c r="B81" s="903"/>
      <c r="C81" s="904" t="s">
        <v>513</v>
      </c>
      <c r="D81" s="872">
        <v>16</v>
      </c>
      <c r="E81" s="1024">
        <v>48</v>
      </c>
      <c r="F81" s="1257">
        <v>-0.6666666666666666</v>
      </c>
      <c r="G81" s="872">
        <v>32</v>
      </c>
      <c r="H81" s="1024">
        <v>33</v>
      </c>
      <c r="I81" s="1257">
        <v>-0.030303030303030304</v>
      </c>
      <c r="J81" s="872">
        <v>48</v>
      </c>
      <c r="K81" s="1024">
        <v>81</v>
      </c>
      <c r="L81" s="1257">
        <v>-0.4074074074074074</v>
      </c>
      <c r="M81" s="906"/>
      <c r="N81" s="876">
        <v>34</v>
      </c>
      <c r="O81" s="1024">
        <v>38</v>
      </c>
      <c r="P81" s="1257">
        <v>-0.10526315789473684</v>
      </c>
      <c r="Q81" s="907"/>
    </row>
    <row r="82" spans="2:17" ht="9" customHeight="1">
      <c r="B82" s="903"/>
      <c r="C82" s="904" t="s">
        <v>870</v>
      </c>
      <c r="D82" s="872">
        <v>3</v>
      </c>
      <c r="E82" s="1024">
        <v>2</v>
      </c>
      <c r="F82" s="1257">
        <v>0.5</v>
      </c>
      <c r="G82" s="872">
        <v>9</v>
      </c>
      <c r="H82" s="1024">
        <v>8</v>
      </c>
      <c r="I82" s="1257">
        <v>0.125</v>
      </c>
      <c r="J82" s="872">
        <v>12</v>
      </c>
      <c r="K82" s="1024">
        <v>10</v>
      </c>
      <c r="L82" s="1257">
        <v>0.2</v>
      </c>
      <c r="M82" s="906"/>
      <c r="N82" s="876">
        <v>9</v>
      </c>
      <c r="O82" s="1024">
        <v>8</v>
      </c>
      <c r="P82" s="1257">
        <v>0.125</v>
      </c>
      <c r="Q82" s="907"/>
    </row>
    <row r="83" spans="2:17" ht="9" customHeight="1">
      <c r="B83" s="870"/>
      <c r="C83" s="871" t="s">
        <v>704</v>
      </c>
      <c r="D83" s="914">
        <v>267</v>
      </c>
      <c r="E83" s="991">
        <v>249</v>
      </c>
      <c r="F83" s="923">
        <v>0.07228915662650602</v>
      </c>
      <c r="G83" s="914">
        <v>194</v>
      </c>
      <c r="H83" s="991">
        <v>144</v>
      </c>
      <c r="I83" s="923">
        <v>0.3472222222222222</v>
      </c>
      <c r="J83" s="914">
        <v>461</v>
      </c>
      <c r="K83" s="991">
        <v>393</v>
      </c>
      <c r="L83" s="923">
        <v>0.17302798982188294</v>
      </c>
      <c r="M83" s="937"/>
      <c r="N83" s="930">
        <v>221</v>
      </c>
      <c r="O83" s="991">
        <v>169</v>
      </c>
      <c r="P83" s="923">
        <v>0.3076923076923077</v>
      </c>
      <c r="Q83" s="938"/>
    </row>
    <row r="84" spans="2:17" ht="9" customHeight="1">
      <c r="B84" s="870"/>
      <c r="C84" s="871"/>
      <c r="D84" s="931"/>
      <c r="E84" s="1030"/>
      <c r="F84" s="1259"/>
      <c r="G84" s="931"/>
      <c r="H84" s="1030"/>
      <c r="I84" s="1030"/>
      <c r="J84" s="931"/>
      <c r="K84" s="1030"/>
      <c r="L84" s="1030"/>
      <c r="M84" s="875"/>
      <c r="N84" s="939"/>
      <c r="O84" s="1030"/>
      <c r="P84" s="1030"/>
      <c r="Q84" s="877"/>
    </row>
    <row r="85" spans="2:17" ht="8.25" customHeight="1">
      <c r="B85" s="935"/>
      <c r="C85" s="936"/>
      <c r="D85" s="976"/>
      <c r="E85" s="1032"/>
      <c r="F85" s="1266"/>
      <c r="G85" s="976"/>
      <c r="H85" s="1032"/>
      <c r="I85" s="1032"/>
      <c r="J85" s="976"/>
      <c r="K85" s="1032"/>
      <c r="L85" s="1032"/>
      <c r="M85" s="977"/>
      <c r="N85" s="978"/>
      <c r="O85" s="1032"/>
      <c r="P85" s="1032"/>
      <c r="Q85" s="979"/>
    </row>
    <row r="86" spans="2:17" ht="13.5" customHeight="1">
      <c r="B86" s="935"/>
      <c r="C86" s="936" t="s">
        <v>676</v>
      </c>
      <c r="D86" s="914">
        <v>3665</v>
      </c>
      <c r="E86" s="991">
        <v>4533</v>
      </c>
      <c r="F86" s="923">
        <v>-0.1914846679902934</v>
      </c>
      <c r="G86" s="914">
        <v>257</v>
      </c>
      <c r="H86" s="991">
        <v>193</v>
      </c>
      <c r="I86" s="923">
        <v>0.3316062176165803</v>
      </c>
      <c r="J86" s="914">
        <v>3922</v>
      </c>
      <c r="K86" s="991">
        <v>4726</v>
      </c>
      <c r="L86" s="923">
        <v>-0.17012272534913245</v>
      </c>
      <c r="M86" s="937"/>
      <c r="N86" s="930">
        <v>624</v>
      </c>
      <c r="O86" s="991">
        <v>646</v>
      </c>
      <c r="P86" s="923">
        <v>-0.034055727554179564</v>
      </c>
      <c r="Q86" s="938"/>
    </row>
    <row r="87" spans="2:17" ht="9" customHeight="1">
      <c r="B87" s="981"/>
      <c r="C87" s="942"/>
      <c r="D87" s="982"/>
      <c r="E87" s="937"/>
      <c r="F87" s="937"/>
      <c r="G87" s="982"/>
      <c r="H87" s="937"/>
      <c r="I87" s="937"/>
      <c r="J87" s="982"/>
      <c r="K87" s="937"/>
      <c r="L87" s="937"/>
      <c r="M87" s="937"/>
      <c r="N87" s="983"/>
      <c r="O87" s="937"/>
      <c r="P87" s="937"/>
      <c r="Q87" s="938"/>
    </row>
    <row r="88" spans="2:17" ht="18" customHeight="1">
      <c r="B88" s="1640" t="s">
        <v>705</v>
      </c>
      <c r="C88" s="1641"/>
      <c r="D88" s="1641"/>
      <c r="E88" s="1641"/>
      <c r="F88" s="1641"/>
      <c r="G88" s="1641"/>
      <c r="H88" s="1641"/>
      <c r="I88" s="1641"/>
      <c r="J88" s="1641"/>
      <c r="K88" s="1641"/>
      <c r="L88" s="1641"/>
      <c r="M88" s="1641"/>
      <c r="N88" s="1641"/>
      <c r="O88" s="1641"/>
      <c r="P88" s="1641"/>
      <c r="Q88" s="1641"/>
    </row>
    <row r="89" spans="2:17" ht="13.5" customHeight="1">
      <c r="B89" s="851"/>
      <c r="C89" s="852"/>
      <c r="D89" s="1642" t="s">
        <v>889</v>
      </c>
      <c r="E89" s="1632"/>
      <c r="F89" s="1632"/>
      <c r="G89" s="1642" t="s">
        <v>742</v>
      </c>
      <c r="H89" s="1632"/>
      <c r="I89" s="1632"/>
      <c r="J89" s="1642" t="s">
        <v>743</v>
      </c>
      <c r="K89" s="1632"/>
      <c r="L89" s="1632"/>
      <c r="M89" s="1632"/>
      <c r="N89" s="1631" t="s">
        <v>729</v>
      </c>
      <c r="O89" s="1632"/>
      <c r="P89" s="1632"/>
      <c r="Q89" s="1633"/>
    </row>
    <row r="90" spans="2:17" ht="9" customHeight="1">
      <c r="B90" s="856"/>
      <c r="C90" s="857"/>
      <c r="D90" s="858" t="s">
        <v>738</v>
      </c>
      <c r="E90" s="858" t="s">
        <v>739</v>
      </c>
      <c r="F90" s="858" t="s">
        <v>488</v>
      </c>
      <c r="G90" s="858" t="s">
        <v>738</v>
      </c>
      <c r="H90" s="858" t="s">
        <v>739</v>
      </c>
      <c r="I90" s="858" t="s">
        <v>488</v>
      </c>
      <c r="J90" s="858" t="s">
        <v>738</v>
      </c>
      <c r="K90" s="858" t="s">
        <v>739</v>
      </c>
      <c r="L90" s="858" t="s">
        <v>488</v>
      </c>
      <c r="M90" s="960"/>
      <c r="N90" s="859" t="s">
        <v>738</v>
      </c>
      <c r="O90" s="858" t="s">
        <v>739</v>
      </c>
      <c r="P90" s="858" t="s">
        <v>488</v>
      </c>
      <c r="Q90" s="974"/>
    </row>
    <row r="91" spans="2:17" ht="9" customHeight="1">
      <c r="B91" s="865"/>
      <c r="C91" s="866"/>
      <c r="D91" s="861" t="s">
        <v>904</v>
      </c>
      <c r="E91" s="861" t="s">
        <v>904</v>
      </c>
      <c r="F91" s="861"/>
      <c r="G91" s="861" t="s">
        <v>904</v>
      </c>
      <c r="H91" s="861" t="s">
        <v>904</v>
      </c>
      <c r="I91" s="861"/>
      <c r="J91" s="861" t="s">
        <v>904</v>
      </c>
      <c r="K91" s="861" t="s">
        <v>904</v>
      </c>
      <c r="L91" s="861"/>
      <c r="M91" s="861"/>
      <c r="N91" s="863"/>
      <c r="O91" s="861"/>
      <c r="P91" s="861"/>
      <c r="Q91" s="867"/>
    </row>
    <row r="92" spans="2:17" ht="9.75" customHeight="1">
      <c r="B92" s="984"/>
      <c r="C92" s="985"/>
      <c r="D92" s="957"/>
      <c r="E92" s="957"/>
      <c r="F92" s="957"/>
      <c r="G92" s="957"/>
      <c r="H92" s="957"/>
      <c r="I92" s="957"/>
      <c r="J92" s="957"/>
      <c r="K92" s="957"/>
      <c r="L92" s="957"/>
      <c r="M92" s="957"/>
      <c r="N92" s="980"/>
      <c r="O92" s="957"/>
      <c r="P92" s="957"/>
      <c r="Q92" s="986"/>
    </row>
    <row r="93" spans="2:17" ht="9" customHeight="1">
      <c r="B93" s="870"/>
      <c r="C93" s="871" t="s">
        <v>744</v>
      </c>
      <c r="D93" s="872">
        <v>39669</v>
      </c>
      <c r="E93" s="873">
        <v>30061</v>
      </c>
      <c r="F93" s="987">
        <v>0.31961677921559495</v>
      </c>
      <c r="G93" s="872">
        <v>10172</v>
      </c>
      <c r="H93" s="873">
        <v>8091</v>
      </c>
      <c r="I93" s="987">
        <v>0.257199357310592</v>
      </c>
      <c r="J93" s="872">
        <v>732</v>
      </c>
      <c r="K93" s="873">
        <v>717</v>
      </c>
      <c r="L93" s="987">
        <v>0.02092050209205021</v>
      </c>
      <c r="M93" s="906"/>
      <c r="N93" s="876">
        <v>50573</v>
      </c>
      <c r="O93" s="873">
        <v>38869</v>
      </c>
      <c r="P93" s="966">
        <v>0.3011139983019887</v>
      </c>
      <c r="Q93" s="907"/>
    </row>
    <row r="94" spans="2:17" ht="9" customHeight="1">
      <c r="B94" s="870"/>
      <c r="C94" s="871"/>
      <c r="D94" s="931"/>
      <c r="E94" s="931"/>
      <c r="F94" s="880"/>
      <c r="G94" s="931"/>
      <c r="H94" s="931"/>
      <c r="I94" s="880"/>
      <c r="J94" s="931"/>
      <c r="K94" s="931"/>
      <c r="L94" s="880"/>
      <c r="M94" s="875"/>
      <c r="N94" s="939"/>
      <c r="O94" s="931"/>
      <c r="P94" s="969"/>
      <c r="Q94" s="877"/>
    </row>
    <row r="95" spans="2:17" ht="9" customHeight="1">
      <c r="B95" s="870"/>
      <c r="C95" s="871" t="s">
        <v>712</v>
      </c>
      <c r="D95" s="878">
        <v>3880</v>
      </c>
      <c r="E95" s="879">
        <v>1487</v>
      </c>
      <c r="F95" s="880">
        <v>1.609280430396772</v>
      </c>
      <c r="G95" s="878">
        <v>5617</v>
      </c>
      <c r="H95" s="879">
        <v>4786</v>
      </c>
      <c r="I95" s="880">
        <v>0.17363142498955286</v>
      </c>
      <c r="J95" s="878">
        <v>4</v>
      </c>
      <c r="K95" s="879">
        <v>0</v>
      </c>
      <c r="L95" s="972" t="s">
        <v>164</v>
      </c>
      <c r="M95" s="875"/>
      <c r="N95" s="881">
        <v>9501</v>
      </c>
      <c r="O95" s="879">
        <v>6273</v>
      </c>
      <c r="P95" s="880">
        <v>0.5145863223338115</v>
      </c>
      <c r="Q95" s="877"/>
    </row>
    <row r="96" spans="2:17" ht="10.5" customHeight="1">
      <c r="B96" s="870"/>
      <c r="C96" s="871" t="s">
        <v>745</v>
      </c>
      <c r="D96" s="878">
        <v>-2030</v>
      </c>
      <c r="E96" s="879">
        <v>-1067</v>
      </c>
      <c r="F96" s="874">
        <v>-0.9025304592314901</v>
      </c>
      <c r="G96" s="878">
        <v>-4418</v>
      </c>
      <c r="H96" s="879">
        <v>-4297</v>
      </c>
      <c r="I96" s="874">
        <v>-0.02815918082383058</v>
      </c>
      <c r="J96" s="878">
        <v>-3</v>
      </c>
      <c r="K96" s="879">
        <v>-150</v>
      </c>
      <c r="L96" s="874">
        <v>0.98</v>
      </c>
      <c r="M96" s="875"/>
      <c r="N96" s="881">
        <v>-6451</v>
      </c>
      <c r="O96" s="879">
        <v>-5514</v>
      </c>
      <c r="P96" s="880">
        <v>-0.1699310845121509</v>
      </c>
      <c r="Q96" s="877"/>
    </row>
    <row r="97" spans="2:17" ht="10.5" customHeight="1">
      <c r="B97" s="870"/>
      <c r="C97" s="871" t="s">
        <v>746</v>
      </c>
      <c r="D97" s="908">
        <v>1850</v>
      </c>
      <c r="E97" s="909">
        <v>420</v>
      </c>
      <c r="F97" s="988">
        <v>3.4047619047619047</v>
      </c>
      <c r="G97" s="908">
        <v>1199</v>
      </c>
      <c r="H97" s="909">
        <v>489</v>
      </c>
      <c r="I97" s="988">
        <v>1.4519427402862985</v>
      </c>
      <c r="J97" s="908">
        <v>1</v>
      </c>
      <c r="K97" s="909">
        <v>-150</v>
      </c>
      <c r="L97" s="988">
        <v>1.0066666666666666</v>
      </c>
      <c r="M97" s="885"/>
      <c r="N97" s="911">
        <v>3050</v>
      </c>
      <c r="O97" s="909">
        <v>759</v>
      </c>
      <c r="P97" s="884">
        <v>3.018445322793149</v>
      </c>
      <c r="Q97" s="887"/>
    </row>
    <row r="98" spans="2:17" ht="10.5" customHeight="1">
      <c r="B98" s="870"/>
      <c r="C98" s="871" t="s">
        <v>747</v>
      </c>
      <c r="D98" s="878">
        <v>-8</v>
      </c>
      <c r="E98" s="879">
        <v>-190</v>
      </c>
      <c r="F98" s="874">
        <v>0.9578947368421052</v>
      </c>
      <c r="G98" s="878">
        <v>-144</v>
      </c>
      <c r="H98" s="879">
        <v>-6</v>
      </c>
      <c r="I98" s="874">
        <v>-23</v>
      </c>
      <c r="J98" s="878">
        <v>0</v>
      </c>
      <c r="K98" s="879">
        <v>0</v>
      </c>
      <c r="L98" s="989" t="s">
        <v>164</v>
      </c>
      <c r="M98" s="875"/>
      <c r="N98" s="881">
        <v>-152</v>
      </c>
      <c r="O98" s="879">
        <v>-196</v>
      </c>
      <c r="P98" s="880">
        <v>0.22448979591836735</v>
      </c>
      <c r="Q98" s="877"/>
    </row>
    <row r="99" spans="2:17" ht="10.5" customHeight="1">
      <c r="B99" s="870"/>
      <c r="C99" s="871" t="s">
        <v>748</v>
      </c>
      <c r="D99" s="878">
        <v>-1376</v>
      </c>
      <c r="E99" s="879">
        <v>880</v>
      </c>
      <c r="F99" s="874">
        <v>-2.5636363636363635</v>
      </c>
      <c r="G99" s="878">
        <v>-965</v>
      </c>
      <c r="H99" s="879">
        <v>566</v>
      </c>
      <c r="I99" s="874">
        <v>-2.704946996466431</v>
      </c>
      <c r="J99" s="878">
        <v>-60</v>
      </c>
      <c r="K99" s="879">
        <v>48</v>
      </c>
      <c r="L99" s="874">
        <v>-2.25</v>
      </c>
      <c r="M99" s="875"/>
      <c r="N99" s="881">
        <v>-2401</v>
      </c>
      <c r="O99" s="879">
        <v>1494</v>
      </c>
      <c r="P99" s="880">
        <v>-2.607095046854083</v>
      </c>
      <c r="Q99" s="877"/>
    </row>
    <row r="100" spans="2:17" ht="10.5" customHeight="1">
      <c r="B100" s="870"/>
      <c r="C100" s="871"/>
      <c r="D100" s="957"/>
      <c r="E100" s="957"/>
      <c r="F100" s="884"/>
      <c r="G100" s="957"/>
      <c r="H100" s="957"/>
      <c r="I100" s="884"/>
      <c r="J100" s="957"/>
      <c r="K100" s="957"/>
      <c r="L100" s="884"/>
      <c r="M100" s="885"/>
      <c r="N100" s="980"/>
      <c r="O100" s="957"/>
      <c r="P100" s="884"/>
      <c r="Q100" s="887"/>
    </row>
    <row r="101" spans="2:17" ht="10.5" customHeight="1">
      <c r="B101" s="870"/>
      <c r="C101" s="871" t="s">
        <v>9</v>
      </c>
      <c r="D101" s="878">
        <v>466</v>
      </c>
      <c r="E101" s="879">
        <v>1110</v>
      </c>
      <c r="F101" s="874">
        <v>-0.5801801801801801</v>
      </c>
      <c r="G101" s="878">
        <v>90</v>
      </c>
      <c r="H101" s="879">
        <v>1049</v>
      </c>
      <c r="I101" s="874">
        <v>-0.9142040038131554</v>
      </c>
      <c r="J101" s="878">
        <v>-59</v>
      </c>
      <c r="K101" s="879">
        <v>-102</v>
      </c>
      <c r="L101" s="874">
        <v>0.4215686274509804</v>
      </c>
      <c r="M101" s="875"/>
      <c r="N101" s="881">
        <v>497</v>
      </c>
      <c r="O101" s="879">
        <v>2057</v>
      </c>
      <c r="P101" s="880">
        <v>-0.7583859990277103</v>
      </c>
      <c r="Q101" s="877"/>
    </row>
    <row r="102" spans="2:17" ht="9" customHeight="1">
      <c r="B102" s="870"/>
      <c r="C102" s="871"/>
      <c r="D102" s="931"/>
      <c r="E102" s="931"/>
      <c r="F102" s="880"/>
      <c r="G102" s="931"/>
      <c r="H102" s="931"/>
      <c r="I102" s="880"/>
      <c r="J102" s="931"/>
      <c r="K102" s="931"/>
      <c r="L102" s="880"/>
      <c r="M102" s="875"/>
      <c r="N102" s="939"/>
      <c r="O102" s="931"/>
      <c r="P102" s="880"/>
      <c r="Q102" s="877"/>
    </row>
    <row r="103" spans="2:17" ht="10.5" customHeight="1">
      <c r="B103" s="870"/>
      <c r="C103" s="871" t="s">
        <v>10</v>
      </c>
      <c r="D103" s="913">
        <v>40135</v>
      </c>
      <c r="E103" s="962">
        <v>31171</v>
      </c>
      <c r="F103" s="990">
        <v>0.2875749895736422</v>
      </c>
      <c r="G103" s="913">
        <v>10262</v>
      </c>
      <c r="H103" s="962">
        <v>9140</v>
      </c>
      <c r="I103" s="990">
        <v>0.12275711159737418</v>
      </c>
      <c r="J103" s="913">
        <v>673</v>
      </c>
      <c r="K103" s="962">
        <v>615</v>
      </c>
      <c r="L103" s="990">
        <v>0.0943089430894309</v>
      </c>
      <c r="M103" s="964"/>
      <c r="N103" s="917">
        <v>51070</v>
      </c>
      <c r="O103" s="962">
        <v>40926</v>
      </c>
      <c r="P103" s="967">
        <v>0.24786199481991888</v>
      </c>
      <c r="Q103" s="961"/>
    </row>
    <row r="104" spans="2:17" ht="9" customHeight="1">
      <c r="B104" s="888"/>
      <c r="C104" s="889"/>
      <c r="D104" s="894"/>
      <c r="E104" s="894"/>
      <c r="F104" s="894"/>
      <c r="G104" s="894"/>
      <c r="H104" s="894"/>
      <c r="I104" s="894"/>
      <c r="J104" s="894"/>
      <c r="K104" s="894"/>
      <c r="L104" s="894"/>
      <c r="M104" s="894"/>
      <c r="N104" s="895"/>
      <c r="O104" s="894"/>
      <c r="P104" s="894"/>
      <c r="Q104" s="896"/>
    </row>
  </sheetData>
  <mergeCells count="9">
    <mergeCell ref="B88:Q88"/>
    <mergeCell ref="B2:Q2"/>
    <mergeCell ref="B3:Q3"/>
    <mergeCell ref="B4:Q4"/>
    <mergeCell ref="N5:Q5"/>
    <mergeCell ref="D89:F89"/>
    <mergeCell ref="G89:I89"/>
    <mergeCell ref="J89:M89"/>
    <mergeCell ref="N89:Q89"/>
  </mergeCells>
  <printOptions horizontalCentered="1" verticalCentered="1"/>
  <pageMargins left="0.11811023622047245" right="0.31496062992125984" top="0.31496062992125984" bottom="0.31496062992125984" header="0.31496062992125984" footer="0.31496062992125984"/>
  <pageSetup fitToHeight="1" fitToWidth="1" horizontalDpi="600" verticalDpi="600" orientation="portrait" paperSize="9" scale="77" r:id="rId1"/>
</worksheet>
</file>

<file path=xl/worksheets/sheet34.xml><?xml version="1.0" encoding="utf-8"?>
<worksheet xmlns="http://schemas.openxmlformats.org/spreadsheetml/2006/main" xmlns:r="http://schemas.openxmlformats.org/officeDocument/2006/relationships">
  <sheetPr>
    <pageSetUpPr fitToPage="1"/>
  </sheetPr>
  <dimension ref="B2:Q104"/>
  <sheetViews>
    <sheetView showGridLines="0" zoomScaleSheetLayoutView="100" workbookViewId="0" topLeftCell="A1">
      <selection activeCell="C73" sqref="C73"/>
    </sheetView>
  </sheetViews>
  <sheetFormatPr defaultColWidth="9.00390625" defaultRowHeight="14.25"/>
  <cols>
    <col min="1" max="1" width="6.25390625" style="850" customWidth="1"/>
    <col min="2" max="2" width="0.875" style="850" customWidth="1"/>
    <col min="3" max="3" width="26.125" style="850" customWidth="1"/>
    <col min="4" max="5" width="6.00390625" style="850" customWidth="1"/>
    <col min="6" max="6" width="5.375" style="850" customWidth="1"/>
    <col min="7" max="8" width="6.00390625" style="850" customWidth="1"/>
    <col min="9" max="9" width="5.375" style="850" customWidth="1"/>
    <col min="10" max="11" width="6.00390625" style="850" customWidth="1"/>
    <col min="12" max="12" width="5.375" style="850" customWidth="1"/>
    <col min="13" max="13" width="0.875" style="850" customWidth="1"/>
    <col min="14" max="15" width="6.00390625" style="850" customWidth="1"/>
    <col min="16" max="16" width="5.375" style="850" customWidth="1"/>
    <col min="17" max="17" width="0.875" style="850" customWidth="1"/>
    <col min="18" max="16384" width="8.75390625" style="850" customWidth="1"/>
  </cols>
  <sheetData>
    <row r="1" ht="33.75" customHeight="1"/>
    <row r="2" spans="2:17" ht="13.5" customHeight="1">
      <c r="B2" s="1634" t="s">
        <v>14</v>
      </c>
      <c r="C2" s="1635"/>
      <c r="D2" s="1635"/>
      <c r="E2" s="1635"/>
      <c r="F2" s="1635"/>
      <c r="G2" s="1635"/>
      <c r="H2" s="1635"/>
      <c r="I2" s="1635"/>
      <c r="J2" s="1635"/>
      <c r="K2" s="1635"/>
      <c r="L2" s="1635"/>
      <c r="M2" s="1635"/>
      <c r="N2" s="1635"/>
      <c r="O2" s="1635"/>
      <c r="P2" s="1635"/>
      <c r="Q2" s="1635"/>
    </row>
    <row r="3" spans="2:17" ht="22.5" customHeight="1">
      <c r="B3" s="1636" t="s">
        <v>11</v>
      </c>
      <c r="C3" s="1637"/>
      <c r="D3" s="1637"/>
      <c r="E3" s="1637"/>
      <c r="F3" s="1637"/>
      <c r="G3" s="1637"/>
      <c r="H3" s="1637"/>
      <c r="I3" s="1637"/>
      <c r="J3" s="1637"/>
      <c r="K3" s="1637"/>
      <c r="L3" s="1637"/>
      <c r="M3" s="1637"/>
      <c r="N3" s="1637"/>
      <c r="O3" s="1637"/>
      <c r="P3" s="1637"/>
      <c r="Q3" s="1638"/>
    </row>
    <row r="4" spans="2:17" ht="18" customHeight="1">
      <c r="B4" s="1639" t="s">
        <v>677</v>
      </c>
      <c r="C4" s="1635"/>
      <c r="D4" s="1635"/>
      <c r="E4" s="1635"/>
      <c r="F4" s="1635"/>
      <c r="G4" s="1635"/>
      <c r="H4" s="1635"/>
      <c r="I4" s="1635"/>
      <c r="J4" s="1635"/>
      <c r="K4" s="1635"/>
      <c r="L4" s="1635"/>
      <c r="M4" s="1635"/>
      <c r="N4" s="1635"/>
      <c r="O4" s="1635"/>
      <c r="P4" s="1635"/>
      <c r="Q4" s="1635"/>
    </row>
    <row r="5" spans="2:17" ht="15.75" customHeight="1">
      <c r="B5" s="851"/>
      <c r="C5" s="852"/>
      <c r="D5" s="852"/>
      <c r="E5" s="853" t="s">
        <v>595</v>
      </c>
      <c r="F5" s="852"/>
      <c r="G5" s="852"/>
      <c r="H5" s="853" t="s">
        <v>596</v>
      </c>
      <c r="I5" s="852"/>
      <c r="J5" s="852"/>
      <c r="K5" s="853" t="s">
        <v>601</v>
      </c>
      <c r="L5" s="852"/>
      <c r="M5" s="852"/>
      <c r="N5" s="1631" t="s">
        <v>865</v>
      </c>
      <c r="O5" s="1632"/>
      <c r="P5" s="1632"/>
      <c r="Q5" s="1633"/>
    </row>
    <row r="6" spans="2:17" ht="9.75" customHeight="1">
      <c r="B6" s="856"/>
      <c r="C6" s="857"/>
      <c r="D6" s="858" t="s">
        <v>738</v>
      </c>
      <c r="E6" s="858" t="s">
        <v>12</v>
      </c>
      <c r="F6" s="858" t="s">
        <v>488</v>
      </c>
      <c r="G6" s="858" t="s">
        <v>738</v>
      </c>
      <c r="H6" s="858" t="s">
        <v>12</v>
      </c>
      <c r="I6" s="858" t="s">
        <v>488</v>
      </c>
      <c r="J6" s="858" t="s">
        <v>738</v>
      </c>
      <c r="K6" s="858" t="s">
        <v>12</v>
      </c>
      <c r="L6" s="858" t="s">
        <v>488</v>
      </c>
      <c r="M6" s="960"/>
      <c r="N6" s="859" t="s">
        <v>738</v>
      </c>
      <c r="O6" s="858" t="s">
        <v>12</v>
      </c>
      <c r="P6" s="858" t="s">
        <v>488</v>
      </c>
      <c r="Q6" s="974"/>
    </row>
    <row r="7" spans="2:17" ht="9.75" customHeight="1">
      <c r="B7" s="865"/>
      <c r="C7" s="866"/>
      <c r="D7" s="894" t="s">
        <v>904</v>
      </c>
      <c r="E7" s="894" t="s">
        <v>904</v>
      </c>
      <c r="F7" s="894"/>
      <c r="G7" s="894" t="s">
        <v>904</v>
      </c>
      <c r="H7" s="894" t="s">
        <v>904</v>
      </c>
      <c r="I7" s="894"/>
      <c r="J7" s="894" t="s">
        <v>904</v>
      </c>
      <c r="K7" s="894" t="s">
        <v>904</v>
      </c>
      <c r="L7" s="894"/>
      <c r="M7" s="894"/>
      <c r="N7" s="895" t="s">
        <v>904</v>
      </c>
      <c r="O7" s="894" t="s">
        <v>904</v>
      </c>
      <c r="P7" s="894"/>
      <c r="Q7" s="896"/>
    </row>
    <row r="8" spans="2:17" ht="13.5" customHeight="1">
      <c r="B8" s="935"/>
      <c r="C8" s="857" t="s">
        <v>184</v>
      </c>
      <c r="D8" s="931"/>
      <c r="E8" s="875"/>
      <c r="F8" s="875"/>
      <c r="G8" s="931"/>
      <c r="H8" s="875"/>
      <c r="I8" s="875"/>
      <c r="J8" s="931"/>
      <c r="K8" s="875"/>
      <c r="L8" s="875"/>
      <c r="M8" s="875"/>
      <c r="N8" s="939"/>
      <c r="O8" s="875"/>
      <c r="P8" s="875"/>
      <c r="Q8" s="877"/>
    </row>
    <row r="9" spans="2:17" ht="12" customHeight="1">
      <c r="B9" s="898"/>
      <c r="C9" s="899" t="s">
        <v>678</v>
      </c>
      <c r="D9" s="900"/>
      <c r="E9" s="900"/>
      <c r="F9" s="900"/>
      <c r="G9" s="900"/>
      <c r="H9" s="900"/>
      <c r="I9" s="900"/>
      <c r="J9" s="900"/>
      <c r="K9" s="900"/>
      <c r="L9" s="900"/>
      <c r="M9" s="900"/>
      <c r="N9" s="901"/>
      <c r="O9" s="900"/>
      <c r="P9" s="900"/>
      <c r="Q9" s="902"/>
    </row>
    <row r="10" spans="2:17" ht="9" customHeight="1">
      <c r="B10" s="903"/>
      <c r="C10" s="904" t="s">
        <v>679</v>
      </c>
      <c r="D10" s="872">
        <v>4</v>
      </c>
      <c r="E10" s="1024">
        <v>5</v>
      </c>
      <c r="F10" s="1257">
        <v>-0.2</v>
      </c>
      <c r="G10" s="872">
        <v>2</v>
      </c>
      <c r="H10" s="1024">
        <v>2</v>
      </c>
      <c r="I10" s="1257">
        <v>0</v>
      </c>
      <c r="J10" s="872">
        <v>6</v>
      </c>
      <c r="K10" s="1024">
        <v>7</v>
      </c>
      <c r="L10" s="1257">
        <v>-0.14285714285714285</v>
      </c>
      <c r="M10" s="906"/>
      <c r="N10" s="876">
        <v>2</v>
      </c>
      <c r="O10" s="1024">
        <v>3</v>
      </c>
      <c r="P10" s="1257">
        <v>-0.3333333333333333</v>
      </c>
      <c r="Q10" s="965"/>
    </row>
    <row r="11" spans="2:17" ht="9" customHeight="1">
      <c r="B11" s="903"/>
      <c r="C11" s="904" t="s">
        <v>680</v>
      </c>
      <c r="D11" s="872">
        <v>7</v>
      </c>
      <c r="E11" s="1024">
        <v>4</v>
      </c>
      <c r="F11" s="1257">
        <v>0.75</v>
      </c>
      <c r="G11" s="872">
        <v>0</v>
      </c>
      <c r="H11" s="1024">
        <v>0</v>
      </c>
      <c r="I11" s="1257" t="s">
        <v>164</v>
      </c>
      <c r="J11" s="872">
        <v>7</v>
      </c>
      <c r="K11" s="1024">
        <v>4</v>
      </c>
      <c r="L11" s="1257">
        <v>0.75</v>
      </c>
      <c r="M11" s="906"/>
      <c r="N11" s="876">
        <v>1</v>
      </c>
      <c r="O11" s="1024">
        <v>0</v>
      </c>
      <c r="P11" s="1257" t="s">
        <v>164</v>
      </c>
      <c r="Q11" s="965"/>
    </row>
    <row r="12" spans="2:17" ht="9" customHeight="1">
      <c r="B12" s="903"/>
      <c r="C12" s="904" t="s">
        <v>681</v>
      </c>
      <c r="D12" s="872">
        <v>5</v>
      </c>
      <c r="E12" s="1024">
        <v>4</v>
      </c>
      <c r="F12" s="1257">
        <v>0.25</v>
      </c>
      <c r="G12" s="872">
        <v>0</v>
      </c>
      <c r="H12" s="1024">
        <v>0</v>
      </c>
      <c r="I12" s="1257" t="s">
        <v>164</v>
      </c>
      <c r="J12" s="872">
        <v>5</v>
      </c>
      <c r="K12" s="1024">
        <v>4</v>
      </c>
      <c r="L12" s="1257">
        <v>0.25</v>
      </c>
      <c r="M12" s="906"/>
      <c r="N12" s="876">
        <v>1</v>
      </c>
      <c r="O12" s="1024">
        <v>0</v>
      </c>
      <c r="P12" s="1257" t="s">
        <v>164</v>
      </c>
      <c r="Q12" s="965"/>
    </row>
    <row r="13" spans="2:17" ht="9" customHeight="1">
      <c r="B13" s="903"/>
      <c r="C13" s="904" t="s">
        <v>682</v>
      </c>
      <c r="D13" s="872">
        <v>247</v>
      </c>
      <c r="E13" s="1024">
        <v>165</v>
      </c>
      <c r="F13" s="1257">
        <v>0.49696969696969695</v>
      </c>
      <c r="G13" s="872">
        <v>0</v>
      </c>
      <c r="H13" s="1024">
        <v>0</v>
      </c>
      <c r="I13" s="1257" t="s">
        <v>164</v>
      </c>
      <c r="J13" s="872">
        <v>247</v>
      </c>
      <c r="K13" s="1024">
        <v>165</v>
      </c>
      <c r="L13" s="1257">
        <v>0.49696969696969695</v>
      </c>
      <c r="M13" s="906"/>
      <c r="N13" s="876">
        <v>25</v>
      </c>
      <c r="O13" s="1024">
        <v>17</v>
      </c>
      <c r="P13" s="1257">
        <v>0.47058823529411764</v>
      </c>
      <c r="Q13" s="965"/>
    </row>
    <row r="14" spans="2:17" ht="9.75" customHeight="1">
      <c r="B14" s="870"/>
      <c r="C14" s="871" t="s">
        <v>683</v>
      </c>
      <c r="D14" s="908">
        <v>263</v>
      </c>
      <c r="E14" s="995">
        <v>178</v>
      </c>
      <c r="F14" s="1258">
        <v>0.47752808988764045</v>
      </c>
      <c r="G14" s="908">
        <v>2</v>
      </c>
      <c r="H14" s="995">
        <v>2</v>
      </c>
      <c r="I14" s="1258">
        <v>0</v>
      </c>
      <c r="J14" s="908">
        <v>265</v>
      </c>
      <c r="K14" s="995">
        <v>180</v>
      </c>
      <c r="L14" s="1258">
        <v>0.4722222222222222</v>
      </c>
      <c r="M14" s="910"/>
      <c r="N14" s="911">
        <v>28</v>
      </c>
      <c r="O14" s="995">
        <v>20</v>
      </c>
      <c r="P14" s="1258">
        <v>0.4</v>
      </c>
      <c r="Q14" s="1282"/>
    </row>
    <row r="15" spans="2:17" ht="9" customHeight="1">
      <c r="B15" s="903"/>
      <c r="C15" s="904" t="s">
        <v>684</v>
      </c>
      <c r="D15" s="872">
        <v>0</v>
      </c>
      <c r="E15" s="1024">
        <v>161</v>
      </c>
      <c r="F15" s="1257" t="s">
        <v>164</v>
      </c>
      <c r="G15" s="872">
        <v>0</v>
      </c>
      <c r="H15" s="1024">
        <v>0</v>
      </c>
      <c r="I15" s="1257" t="s">
        <v>164</v>
      </c>
      <c r="J15" s="872">
        <v>0</v>
      </c>
      <c r="K15" s="1024">
        <v>161</v>
      </c>
      <c r="L15" s="1257" t="s">
        <v>164</v>
      </c>
      <c r="M15" s="906"/>
      <c r="N15" s="876">
        <v>0</v>
      </c>
      <c r="O15" s="1024">
        <v>16</v>
      </c>
      <c r="P15" s="1257" t="s">
        <v>164</v>
      </c>
      <c r="Q15" s="965"/>
    </row>
    <row r="16" spans="2:17" ht="9" customHeight="1">
      <c r="B16" s="870"/>
      <c r="C16" s="871" t="s">
        <v>601</v>
      </c>
      <c r="D16" s="913">
        <v>263</v>
      </c>
      <c r="E16" s="991">
        <v>339</v>
      </c>
      <c r="F16" s="923">
        <v>-0.22418879056047197</v>
      </c>
      <c r="G16" s="914">
        <v>2</v>
      </c>
      <c r="H16" s="991">
        <v>2</v>
      </c>
      <c r="I16" s="923">
        <v>0</v>
      </c>
      <c r="J16" s="914">
        <v>265</v>
      </c>
      <c r="K16" s="991">
        <v>341</v>
      </c>
      <c r="L16" s="923">
        <v>-0.22287390029325513</v>
      </c>
      <c r="M16" s="916"/>
      <c r="N16" s="930">
        <v>28</v>
      </c>
      <c r="O16" s="991">
        <v>36</v>
      </c>
      <c r="P16" s="923">
        <v>-0.2222222222222222</v>
      </c>
      <c r="Q16" s="1283"/>
    </row>
    <row r="17" spans="2:17" ht="9" customHeight="1">
      <c r="B17" s="870"/>
      <c r="C17" s="871"/>
      <c r="D17" s="931"/>
      <c r="E17" s="1028"/>
      <c r="F17" s="1028"/>
      <c r="G17" s="932"/>
      <c r="H17" s="1028"/>
      <c r="I17" s="1028"/>
      <c r="J17" s="932"/>
      <c r="K17" s="1028"/>
      <c r="L17" s="1028"/>
      <c r="M17" s="920"/>
      <c r="N17" s="933"/>
      <c r="O17" s="1028"/>
      <c r="P17" s="1270"/>
      <c r="Q17" s="1284"/>
    </row>
    <row r="18" spans="2:17" ht="12" customHeight="1">
      <c r="B18" s="898"/>
      <c r="C18" s="899" t="s">
        <v>685</v>
      </c>
      <c r="D18" s="900"/>
      <c r="E18" s="1022"/>
      <c r="F18" s="1022"/>
      <c r="G18" s="900"/>
      <c r="H18" s="1022"/>
      <c r="I18" s="1022"/>
      <c r="J18" s="900"/>
      <c r="K18" s="1022"/>
      <c r="L18" s="1022"/>
      <c r="M18" s="900"/>
      <c r="N18" s="901"/>
      <c r="O18" s="1022"/>
      <c r="P18" s="1260"/>
      <c r="Q18" s="1285"/>
    </row>
    <row r="19" spans="2:17" ht="9" customHeight="1">
      <c r="B19" s="903"/>
      <c r="C19" s="904" t="s">
        <v>686</v>
      </c>
      <c r="D19" s="872">
        <v>59</v>
      </c>
      <c r="E19" s="1024">
        <v>119</v>
      </c>
      <c r="F19" s="1257">
        <v>-0.5042016806722689</v>
      </c>
      <c r="G19" s="872">
        <v>48</v>
      </c>
      <c r="H19" s="1024">
        <v>26</v>
      </c>
      <c r="I19" s="1257">
        <v>0.8461538461538461</v>
      </c>
      <c r="J19" s="872">
        <v>107</v>
      </c>
      <c r="K19" s="1024">
        <v>145</v>
      </c>
      <c r="L19" s="1257">
        <v>-0.2620689655172414</v>
      </c>
      <c r="M19" s="906"/>
      <c r="N19" s="876">
        <v>54</v>
      </c>
      <c r="O19" s="1024">
        <v>38</v>
      </c>
      <c r="P19" s="1257">
        <v>0.42105263157894735</v>
      </c>
      <c r="Q19" s="965"/>
    </row>
    <row r="20" spans="2:17" ht="9" customHeight="1">
      <c r="B20" s="903"/>
      <c r="C20" s="904" t="s">
        <v>682</v>
      </c>
      <c r="D20" s="872">
        <v>58</v>
      </c>
      <c r="E20" s="1024">
        <v>43</v>
      </c>
      <c r="F20" s="1257">
        <v>0.3488372093023256</v>
      </c>
      <c r="G20" s="872">
        <v>0</v>
      </c>
      <c r="H20" s="1024">
        <v>0</v>
      </c>
      <c r="I20" s="1257" t="s">
        <v>164</v>
      </c>
      <c r="J20" s="872">
        <v>58</v>
      </c>
      <c r="K20" s="1024">
        <v>43</v>
      </c>
      <c r="L20" s="1257">
        <v>0.3488372093023256</v>
      </c>
      <c r="M20" s="906"/>
      <c r="N20" s="876">
        <v>6</v>
      </c>
      <c r="O20" s="1024">
        <v>4</v>
      </c>
      <c r="P20" s="1257">
        <v>0.5</v>
      </c>
      <c r="Q20" s="965"/>
    </row>
    <row r="21" spans="2:17" ht="9" customHeight="1">
      <c r="B21" s="903"/>
      <c r="C21" s="904" t="s">
        <v>687</v>
      </c>
      <c r="D21" s="872">
        <v>22</v>
      </c>
      <c r="E21" s="1024">
        <v>2</v>
      </c>
      <c r="F21" s="1257">
        <v>10</v>
      </c>
      <c r="G21" s="872">
        <v>0</v>
      </c>
      <c r="H21" s="1024">
        <v>0</v>
      </c>
      <c r="I21" s="1257" t="s">
        <v>164</v>
      </c>
      <c r="J21" s="872">
        <v>22</v>
      </c>
      <c r="K21" s="1024">
        <v>2</v>
      </c>
      <c r="L21" s="1257">
        <v>10</v>
      </c>
      <c r="M21" s="906"/>
      <c r="N21" s="876">
        <v>2</v>
      </c>
      <c r="O21" s="1024">
        <v>0</v>
      </c>
      <c r="P21" s="1257" t="s">
        <v>164</v>
      </c>
      <c r="Q21" s="965"/>
    </row>
    <row r="22" spans="2:17" ht="9" customHeight="1">
      <c r="B22" s="870"/>
      <c r="C22" s="871" t="s">
        <v>601</v>
      </c>
      <c r="D22" s="913">
        <v>139</v>
      </c>
      <c r="E22" s="991">
        <v>164</v>
      </c>
      <c r="F22" s="923">
        <v>-0.1524390243902439</v>
      </c>
      <c r="G22" s="914">
        <v>48</v>
      </c>
      <c r="H22" s="991">
        <v>26</v>
      </c>
      <c r="I22" s="923">
        <v>0.8461538461538461</v>
      </c>
      <c r="J22" s="914">
        <v>187</v>
      </c>
      <c r="K22" s="991">
        <v>190</v>
      </c>
      <c r="L22" s="923">
        <v>-0.015789473684210527</v>
      </c>
      <c r="M22" s="916"/>
      <c r="N22" s="930">
        <v>62</v>
      </c>
      <c r="O22" s="991">
        <v>42</v>
      </c>
      <c r="P22" s="923">
        <v>0.47619047619047616</v>
      </c>
      <c r="Q22" s="1283"/>
    </row>
    <row r="23" spans="2:17" ht="9" customHeight="1">
      <c r="B23" s="870"/>
      <c r="C23" s="871"/>
      <c r="D23" s="931"/>
      <c r="E23" s="1028"/>
      <c r="F23" s="1028"/>
      <c r="G23" s="932"/>
      <c r="H23" s="1028"/>
      <c r="I23" s="1028"/>
      <c r="J23" s="932"/>
      <c r="K23" s="1028"/>
      <c r="L23" s="1028"/>
      <c r="M23" s="920"/>
      <c r="N23" s="933"/>
      <c r="O23" s="1028"/>
      <c r="P23" s="1270"/>
      <c r="Q23" s="1284"/>
    </row>
    <row r="24" spans="2:17" ht="12" customHeight="1">
      <c r="B24" s="898"/>
      <c r="C24" s="899" t="s">
        <v>688</v>
      </c>
      <c r="D24" s="900"/>
      <c r="E24" s="1022"/>
      <c r="F24" s="1022"/>
      <c r="G24" s="900"/>
      <c r="H24" s="1022"/>
      <c r="I24" s="1022"/>
      <c r="J24" s="900"/>
      <c r="K24" s="1022"/>
      <c r="L24" s="1022"/>
      <c r="M24" s="900"/>
      <c r="N24" s="901"/>
      <c r="O24" s="1022"/>
      <c r="P24" s="1260"/>
      <c r="Q24" s="1285"/>
    </row>
    <row r="25" spans="2:17" ht="9" customHeight="1">
      <c r="B25" s="903"/>
      <c r="C25" s="904" t="s">
        <v>679</v>
      </c>
      <c r="D25" s="872">
        <v>27</v>
      </c>
      <c r="E25" s="1024">
        <v>28</v>
      </c>
      <c r="F25" s="1257">
        <v>-0.03571428571428571</v>
      </c>
      <c r="G25" s="872">
        <v>5</v>
      </c>
      <c r="H25" s="1024">
        <v>4</v>
      </c>
      <c r="I25" s="1257">
        <v>0.25</v>
      </c>
      <c r="J25" s="872">
        <v>32</v>
      </c>
      <c r="K25" s="1024">
        <v>32</v>
      </c>
      <c r="L25" s="1257">
        <v>0</v>
      </c>
      <c r="M25" s="906"/>
      <c r="N25" s="876">
        <v>8</v>
      </c>
      <c r="O25" s="1024">
        <v>7</v>
      </c>
      <c r="P25" s="1257">
        <v>0.14285714285714285</v>
      </c>
      <c r="Q25" s="965"/>
    </row>
    <row r="26" spans="2:17" ht="9" customHeight="1">
      <c r="B26" s="903"/>
      <c r="C26" s="904" t="s">
        <v>686</v>
      </c>
      <c r="D26" s="872">
        <v>12</v>
      </c>
      <c r="E26" s="1024">
        <v>10</v>
      </c>
      <c r="F26" s="1257">
        <v>0.2</v>
      </c>
      <c r="G26" s="872">
        <v>1</v>
      </c>
      <c r="H26" s="1024">
        <v>2</v>
      </c>
      <c r="I26" s="1257">
        <v>-0.5</v>
      </c>
      <c r="J26" s="872">
        <v>13</v>
      </c>
      <c r="K26" s="1024">
        <v>12</v>
      </c>
      <c r="L26" s="1257">
        <v>0.08333333333333333</v>
      </c>
      <c r="M26" s="906"/>
      <c r="N26" s="876">
        <v>2</v>
      </c>
      <c r="O26" s="1024">
        <v>3</v>
      </c>
      <c r="P26" s="1257">
        <v>-0.3333333333333333</v>
      </c>
      <c r="Q26" s="965"/>
    </row>
    <row r="27" spans="2:17" ht="9" customHeight="1">
      <c r="B27" s="903"/>
      <c r="C27" s="904" t="s">
        <v>680</v>
      </c>
      <c r="D27" s="872">
        <v>48</v>
      </c>
      <c r="E27" s="1024">
        <v>44</v>
      </c>
      <c r="F27" s="1257">
        <v>0.09090909090909091</v>
      </c>
      <c r="G27" s="872">
        <v>0</v>
      </c>
      <c r="H27" s="1024">
        <v>0</v>
      </c>
      <c r="I27" s="1257" t="s">
        <v>164</v>
      </c>
      <c r="J27" s="872">
        <v>48</v>
      </c>
      <c r="K27" s="1024">
        <v>44</v>
      </c>
      <c r="L27" s="1257">
        <v>0.09090909090909091</v>
      </c>
      <c r="M27" s="906"/>
      <c r="N27" s="876">
        <v>5</v>
      </c>
      <c r="O27" s="1024">
        <v>4</v>
      </c>
      <c r="P27" s="1257">
        <v>0.25</v>
      </c>
      <c r="Q27" s="965"/>
    </row>
    <row r="28" spans="2:17" ht="9" customHeight="1">
      <c r="B28" s="903"/>
      <c r="C28" s="904" t="s">
        <v>689</v>
      </c>
      <c r="D28" s="872">
        <v>218</v>
      </c>
      <c r="E28" s="1024">
        <v>222</v>
      </c>
      <c r="F28" s="1257">
        <v>-0.018018018018018018</v>
      </c>
      <c r="G28" s="872">
        <v>0</v>
      </c>
      <c r="H28" s="1024">
        <v>0</v>
      </c>
      <c r="I28" s="1257" t="s">
        <v>164</v>
      </c>
      <c r="J28" s="872">
        <v>218</v>
      </c>
      <c r="K28" s="1024">
        <v>222</v>
      </c>
      <c r="L28" s="1257">
        <v>-0.018018018018018018</v>
      </c>
      <c r="M28" s="906"/>
      <c r="N28" s="876">
        <v>22</v>
      </c>
      <c r="O28" s="1024">
        <v>22</v>
      </c>
      <c r="P28" s="1257">
        <v>0</v>
      </c>
      <c r="Q28" s="965"/>
    </row>
    <row r="29" spans="2:17" ht="9" customHeight="1">
      <c r="B29" s="903"/>
      <c r="C29" s="904" t="s">
        <v>681</v>
      </c>
      <c r="D29" s="872">
        <v>15</v>
      </c>
      <c r="E29" s="1024">
        <v>3</v>
      </c>
      <c r="F29" s="1257">
        <v>4</v>
      </c>
      <c r="G29" s="872">
        <v>1</v>
      </c>
      <c r="H29" s="1024">
        <v>2</v>
      </c>
      <c r="I29" s="1257">
        <v>-0.5</v>
      </c>
      <c r="J29" s="872">
        <v>16</v>
      </c>
      <c r="K29" s="1024">
        <v>5</v>
      </c>
      <c r="L29" s="1257">
        <v>2.2</v>
      </c>
      <c r="M29" s="906"/>
      <c r="N29" s="876">
        <v>3</v>
      </c>
      <c r="O29" s="1024">
        <v>2</v>
      </c>
      <c r="P29" s="1257">
        <v>0.5</v>
      </c>
      <c r="Q29" s="965"/>
    </row>
    <row r="30" spans="2:17" ht="9" customHeight="1">
      <c r="B30" s="903"/>
      <c r="C30" s="904" t="s">
        <v>682</v>
      </c>
      <c r="D30" s="872">
        <v>169</v>
      </c>
      <c r="E30" s="1024">
        <v>190</v>
      </c>
      <c r="F30" s="1257">
        <v>-0.11052631578947368</v>
      </c>
      <c r="G30" s="872">
        <v>0</v>
      </c>
      <c r="H30" s="1024">
        <v>0</v>
      </c>
      <c r="I30" s="1257" t="s">
        <v>164</v>
      </c>
      <c r="J30" s="872">
        <v>169</v>
      </c>
      <c r="K30" s="1024">
        <v>190</v>
      </c>
      <c r="L30" s="1257">
        <v>-0.11052631578947368</v>
      </c>
      <c r="M30" s="906"/>
      <c r="N30" s="876">
        <v>17</v>
      </c>
      <c r="O30" s="1024">
        <v>19</v>
      </c>
      <c r="P30" s="1257">
        <v>-0.10526315789473684</v>
      </c>
      <c r="Q30" s="965"/>
    </row>
    <row r="31" spans="2:17" ht="9" customHeight="1">
      <c r="B31" s="870"/>
      <c r="C31" s="871" t="s">
        <v>601</v>
      </c>
      <c r="D31" s="913">
        <v>489</v>
      </c>
      <c r="E31" s="991">
        <v>497</v>
      </c>
      <c r="F31" s="1280">
        <v>-0.01609657947686117</v>
      </c>
      <c r="G31" s="914">
        <v>7</v>
      </c>
      <c r="H31" s="991">
        <v>8</v>
      </c>
      <c r="I31" s="923">
        <v>-0.125</v>
      </c>
      <c r="J31" s="914">
        <v>496</v>
      </c>
      <c r="K31" s="991">
        <v>505</v>
      </c>
      <c r="L31" s="1280">
        <v>-0.01782178217821782</v>
      </c>
      <c r="M31" s="916"/>
      <c r="N31" s="930">
        <v>55.9</v>
      </c>
      <c r="O31" s="991">
        <v>57.7</v>
      </c>
      <c r="P31" s="923">
        <v>-0.034482758620689655</v>
      </c>
      <c r="Q31" s="1283"/>
    </row>
    <row r="32" spans="2:17" ht="9" customHeight="1">
      <c r="B32" s="870"/>
      <c r="C32" s="871"/>
      <c r="D32" s="931"/>
      <c r="E32" s="1028"/>
      <c r="F32" s="1028"/>
      <c r="G32" s="932"/>
      <c r="H32" s="1028"/>
      <c r="I32" s="1028"/>
      <c r="J32" s="932"/>
      <c r="K32" s="1028"/>
      <c r="L32" s="1028"/>
      <c r="M32" s="920"/>
      <c r="N32" s="933"/>
      <c r="O32" s="1028"/>
      <c r="P32" s="1270"/>
      <c r="Q32" s="1284"/>
    </row>
    <row r="33" spans="2:17" ht="12" customHeight="1">
      <c r="B33" s="898"/>
      <c r="C33" s="899" t="s">
        <v>690</v>
      </c>
      <c r="D33" s="900"/>
      <c r="E33" s="1022"/>
      <c r="F33" s="1022"/>
      <c r="G33" s="900"/>
      <c r="H33" s="1022"/>
      <c r="I33" s="1022"/>
      <c r="J33" s="900"/>
      <c r="K33" s="1022"/>
      <c r="L33" s="1022"/>
      <c r="M33" s="900"/>
      <c r="N33" s="901"/>
      <c r="O33" s="1022"/>
      <c r="P33" s="1260"/>
      <c r="Q33" s="1285"/>
    </row>
    <row r="34" spans="2:17" ht="9" customHeight="1">
      <c r="B34" s="903"/>
      <c r="C34" s="904" t="s">
        <v>679</v>
      </c>
      <c r="D34" s="872">
        <v>0</v>
      </c>
      <c r="E34" s="1024">
        <v>1</v>
      </c>
      <c r="F34" s="1257" t="s">
        <v>164</v>
      </c>
      <c r="G34" s="872">
        <v>0</v>
      </c>
      <c r="H34" s="1024">
        <v>0</v>
      </c>
      <c r="I34" s="1257" t="s">
        <v>164</v>
      </c>
      <c r="J34" s="872">
        <v>0</v>
      </c>
      <c r="K34" s="1024">
        <v>1</v>
      </c>
      <c r="L34" s="1257" t="s">
        <v>164</v>
      </c>
      <c r="M34" s="906"/>
      <c r="N34" s="876">
        <v>0</v>
      </c>
      <c r="O34" s="1024">
        <v>0</v>
      </c>
      <c r="P34" s="1257" t="s">
        <v>164</v>
      </c>
      <c r="Q34" s="965"/>
    </row>
    <row r="35" spans="2:17" ht="9" customHeight="1">
      <c r="B35" s="903"/>
      <c r="C35" s="904" t="s">
        <v>680</v>
      </c>
      <c r="D35" s="872">
        <v>2</v>
      </c>
      <c r="E35" s="1024">
        <v>3</v>
      </c>
      <c r="F35" s="1257">
        <v>-0.3333333333333333</v>
      </c>
      <c r="G35" s="872">
        <v>0</v>
      </c>
      <c r="H35" s="1024">
        <v>0</v>
      </c>
      <c r="I35" s="1257" t="s">
        <v>164</v>
      </c>
      <c r="J35" s="872">
        <v>2</v>
      </c>
      <c r="K35" s="1024">
        <v>3</v>
      </c>
      <c r="L35" s="1257">
        <v>-0.3333333333333333</v>
      </c>
      <c r="M35" s="906"/>
      <c r="N35" s="876">
        <v>0</v>
      </c>
      <c r="O35" s="1024">
        <v>0</v>
      </c>
      <c r="P35" s="1257" t="s">
        <v>164</v>
      </c>
      <c r="Q35" s="965"/>
    </row>
    <row r="36" spans="2:17" ht="9" customHeight="1">
      <c r="B36" s="903"/>
      <c r="C36" s="904" t="s">
        <v>689</v>
      </c>
      <c r="D36" s="872">
        <v>33</v>
      </c>
      <c r="E36" s="1024">
        <v>43</v>
      </c>
      <c r="F36" s="1257">
        <v>-0.23255813953488372</v>
      </c>
      <c r="G36" s="872">
        <v>0</v>
      </c>
      <c r="H36" s="1024">
        <v>0</v>
      </c>
      <c r="I36" s="1257" t="s">
        <v>164</v>
      </c>
      <c r="J36" s="872">
        <v>33</v>
      </c>
      <c r="K36" s="1024">
        <v>43</v>
      </c>
      <c r="L36" s="1257">
        <v>-0.23255813953488372</v>
      </c>
      <c r="M36" s="906"/>
      <c r="N36" s="876">
        <v>3</v>
      </c>
      <c r="O36" s="1024">
        <v>4</v>
      </c>
      <c r="P36" s="1257">
        <v>-0.25</v>
      </c>
      <c r="Q36" s="965"/>
    </row>
    <row r="37" spans="2:17" ht="9" customHeight="1">
      <c r="B37" s="903"/>
      <c r="C37" s="904" t="s">
        <v>681</v>
      </c>
      <c r="D37" s="872">
        <v>159</v>
      </c>
      <c r="E37" s="1024">
        <v>157</v>
      </c>
      <c r="F37" s="1257">
        <v>0.012738853503184714</v>
      </c>
      <c r="G37" s="872">
        <v>1</v>
      </c>
      <c r="H37" s="1024">
        <v>1</v>
      </c>
      <c r="I37" s="1257">
        <v>0</v>
      </c>
      <c r="J37" s="872">
        <v>160</v>
      </c>
      <c r="K37" s="1024">
        <v>158</v>
      </c>
      <c r="L37" s="1257">
        <v>0.012658227848101266</v>
      </c>
      <c r="M37" s="906"/>
      <c r="N37" s="876">
        <v>17</v>
      </c>
      <c r="O37" s="1024">
        <v>17</v>
      </c>
      <c r="P37" s="1257">
        <v>0</v>
      </c>
      <c r="Q37" s="965"/>
    </row>
    <row r="38" spans="2:17" ht="9" customHeight="1">
      <c r="B38" s="903"/>
      <c r="C38" s="904" t="s">
        <v>682</v>
      </c>
      <c r="D38" s="872">
        <v>172</v>
      </c>
      <c r="E38" s="1024">
        <v>91</v>
      </c>
      <c r="F38" s="1257">
        <v>0.8901098901098901</v>
      </c>
      <c r="G38" s="872">
        <v>0</v>
      </c>
      <c r="H38" s="1024">
        <v>0</v>
      </c>
      <c r="I38" s="1257" t="s">
        <v>164</v>
      </c>
      <c r="J38" s="872">
        <v>172</v>
      </c>
      <c r="K38" s="1024">
        <v>91</v>
      </c>
      <c r="L38" s="1257">
        <v>0.8901098901098901</v>
      </c>
      <c r="M38" s="906"/>
      <c r="N38" s="876">
        <v>17</v>
      </c>
      <c r="O38" s="1024">
        <v>9</v>
      </c>
      <c r="P38" s="1257">
        <v>0.8888888888888888</v>
      </c>
      <c r="Q38" s="965"/>
    </row>
    <row r="39" spans="2:17" ht="16.5">
      <c r="B39" s="903"/>
      <c r="C39" s="1314" t="s">
        <v>615</v>
      </c>
      <c r="D39" s="1315">
        <v>592</v>
      </c>
      <c r="E39" s="1263">
        <v>0</v>
      </c>
      <c r="F39" s="1316" t="s">
        <v>164</v>
      </c>
      <c r="G39" s="1315">
        <v>0</v>
      </c>
      <c r="H39" s="1263">
        <v>0</v>
      </c>
      <c r="I39" s="1316" t="s">
        <v>164</v>
      </c>
      <c r="J39" s="1315">
        <v>592</v>
      </c>
      <c r="K39" s="1263">
        <v>0</v>
      </c>
      <c r="L39" s="1316" t="s">
        <v>164</v>
      </c>
      <c r="M39" s="1317"/>
      <c r="N39" s="1264">
        <v>59.2</v>
      </c>
      <c r="O39" s="1263">
        <v>0</v>
      </c>
      <c r="P39" s="1316" t="s">
        <v>164</v>
      </c>
      <c r="Q39" s="1503"/>
    </row>
    <row r="40" spans="2:17" ht="9" customHeight="1">
      <c r="B40" s="903"/>
      <c r="C40" s="904" t="s">
        <v>616</v>
      </c>
      <c r="D40" s="872">
        <v>0</v>
      </c>
      <c r="E40" s="1024">
        <v>662</v>
      </c>
      <c r="F40" s="1257" t="s">
        <v>164</v>
      </c>
      <c r="G40" s="872">
        <v>0</v>
      </c>
      <c r="H40" s="1024">
        <v>0</v>
      </c>
      <c r="I40" s="1257" t="s">
        <v>164</v>
      </c>
      <c r="J40" s="872">
        <v>0</v>
      </c>
      <c r="K40" s="1024">
        <v>662</v>
      </c>
      <c r="L40" s="1257" t="s">
        <v>164</v>
      </c>
      <c r="M40" s="906"/>
      <c r="N40" s="1264">
        <v>0</v>
      </c>
      <c r="O40" s="1286">
        <v>66.2</v>
      </c>
      <c r="P40" s="1257" t="s">
        <v>164</v>
      </c>
      <c r="Q40" s="965"/>
    </row>
    <row r="41" spans="2:17" ht="9" customHeight="1">
      <c r="B41" s="870"/>
      <c r="C41" s="871" t="s">
        <v>601</v>
      </c>
      <c r="D41" s="913">
        <v>958</v>
      </c>
      <c r="E41" s="991">
        <v>957</v>
      </c>
      <c r="F41" s="1280">
        <v>0.0010449320794148381</v>
      </c>
      <c r="G41" s="914">
        <v>1</v>
      </c>
      <c r="H41" s="991">
        <v>1</v>
      </c>
      <c r="I41" s="923">
        <v>0</v>
      </c>
      <c r="J41" s="914">
        <v>959</v>
      </c>
      <c r="K41" s="991">
        <v>958</v>
      </c>
      <c r="L41" s="1280">
        <v>0.0010438413361169101</v>
      </c>
      <c r="M41" s="916"/>
      <c r="N41" s="930">
        <v>96.8</v>
      </c>
      <c r="O41" s="991">
        <v>96.7</v>
      </c>
      <c r="P41" s="923">
        <v>0</v>
      </c>
      <c r="Q41" s="1283"/>
    </row>
    <row r="42" spans="2:17" ht="9" customHeight="1">
      <c r="B42" s="870"/>
      <c r="C42" s="871"/>
      <c r="D42" s="931"/>
      <c r="E42" s="1028"/>
      <c r="F42" s="1028"/>
      <c r="G42" s="932"/>
      <c r="H42" s="1028"/>
      <c r="I42" s="1028"/>
      <c r="J42" s="932"/>
      <c r="K42" s="1028"/>
      <c r="L42" s="1028"/>
      <c r="M42" s="920"/>
      <c r="N42" s="933"/>
      <c r="O42" s="1028"/>
      <c r="P42" s="1270"/>
      <c r="Q42" s="1284"/>
    </row>
    <row r="43" spans="2:17" ht="13.5" customHeight="1">
      <c r="B43" s="935"/>
      <c r="C43" s="936" t="s">
        <v>691</v>
      </c>
      <c r="D43" s="931"/>
      <c r="E43" s="1030"/>
      <c r="F43" s="1030"/>
      <c r="G43" s="931"/>
      <c r="H43" s="1030"/>
      <c r="I43" s="1030"/>
      <c r="J43" s="931"/>
      <c r="K43" s="1030"/>
      <c r="L43" s="1030"/>
      <c r="M43" s="875"/>
      <c r="N43" s="939"/>
      <c r="O43" s="1030"/>
      <c r="P43" s="1259"/>
      <c r="Q43" s="968"/>
    </row>
    <row r="44" spans="2:17" ht="9" customHeight="1">
      <c r="B44" s="903"/>
      <c r="C44" s="904" t="s">
        <v>679</v>
      </c>
      <c r="D44" s="872">
        <v>31</v>
      </c>
      <c r="E44" s="1024">
        <v>34</v>
      </c>
      <c r="F44" s="1257">
        <v>-0.08823529411764706</v>
      </c>
      <c r="G44" s="872">
        <v>7</v>
      </c>
      <c r="H44" s="1024">
        <v>6</v>
      </c>
      <c r="I44" s="1257">
        <v>0.16666666666666666</v>
      </c>
      <c r="J44" s="872">
        <v>38</v>
      </c>
      <c r="K44" s="1024">
        <v>40</v>
      </c>
      <c r="L44" s="1257">
        <v>-0.05</v>
      </c>
      <c r="M44" s="906"/>
      <c r="N44" s="876">
        <v>10</v>
      </c>
      <c r="O44" s="1024">
        <v>9</v>
      </c>
      <c r="P44" s="1259">
        <v>0.1111111111111111</v>
      </c>
      <c r="Q44" s="965"/>
    </row>
    <row r="45" spans="2:17" ht="9" customHeight="1">
      <c r="B45" s="903"/>
      <c r="C45" s="904" t="s">
        <v>686</v>
      </c>
      <c r="D45" s="872">
        <v>71</v>
      </c>
      <c r="E45" s="1024">
        <v>129</v>
      </c>
      <c r="F45" s="1257">
        <v>-0.4496124031007752</v>
      </c>
      <c r="G45" s="872">
        <v>49</v>
      </c>
      <c r="H45" s="1024">
        <v>28</v>
      </c>
      <c r="I45" s="1257">
        <v>0.75</v>
      </c>
      <c r="J45" s="872">
        <v>120</v>
      </c>
      <c r="K45" s="1024">
        <v>157</v>
      </c>
      <c r="L45" s="1257">
        <v>-0.2356687898089172</v>
      </c>
      <c r="M45" s="906"/>
      <c r="N45" s="876">
        <v>56</v>
      </c>
      <c r="O45" s="1024">
        <v>41</v>
      </c>
      <c r="P45" s="1259">
        <v>0.36585365853658536</v>
      </c>
      <c r="Q45" s="965"/>
    </row>
    <row r="46" spans="2:17" ht="9" customHeight="1">
      <c r="B46" s="903"/>
      <c r="C46" s="904" t="s">
        <v>680</v>
      </c>
      <c r="D46" s="872">
        <v>57</v>
      </c>
      <c r="E46" s="1024">
        <v>51</v>
      </c>
      <c r="F46" s="1257">
        <v>0.11764705882352941</v>
      </c>
      <c r="G46" s="872">
        <v>0</v>
      </c>
      <c r="H46" s="1024">
        <v>0</v>
      </c>
      <c r="I46" s="1257" t="s">
        <v>164</v>
      </c>
      <c r="J46" s="872">
        <v>57</v>
      </c>
      <c r="K46" s="1024">
        <v>51</v>
      </c>
      <c r="L46" s="1257">
        <v>0.11764705882352941</v>
      </c>
      <c r="M46" s="906"/>
      <c r="N46" s="876">
        <v>6</v>
      </c>
      <c r="O46" s="1024">
        <v>5</v>
      </c>
      <c r="P46" s="1259">
        <v>0.2</v>
      </c>
      <c r="Q46" s="965"/>
    </row>
    <row r="47" spans="2:17" ht="9" customHeight="1">
      <c r="B47" s="903"/>
      <c r="C47" s="904" t="s">
        <v>689</v>
      </c>
      <c r="D47" s="872">
        <v>251</v>
      </c>
      <c r="E47" s="1024">
        <v>265</v>
      </c>
      <c r="F47" s="1257">
        <v>-0.052830188679245285</v>
      </c>
      <c r="G47" s="872">
        <v>0</v>
      </c>
      <c r="H47" s="1024">
        <v>0</v>
      </c>
      <c r="I47" s="1257" t="s">
        <v>164</v>
      </c>
      <c r="J47" s="872">
        <v>251</v>
      </c>
      <c r="K47" s="1024">
        <v>265</v>
      </c>
      <c r="L47" s="1257">
        <v>-0.052830188679245285</v>
      </c>
      <c r="M47" s="906"/>
      <c r="N47" s="876">
        <v>25</v>
      </c>
      <c r="O47" s="1024">
        <v>27</v>
      </c>
      <c r="P47" s="1259">
        <v>-0.07407407407407407</v>
      </c>
      <c r="Q47" s="965"/>
    </row>
    <row r="48" spans="2:17" ht="9" customHeight="1">
      <c r="B48" s="903"/>
      <c r="C48" s="904" t="s">
        <v>681</v>
      </c>
      <c r="D48" s="872">
        <v>179</v>
      </c>
      <c r="E48" s="1024">
        <v>164</v>
      </c>
      <c r="F48" s="1257">
        <v>0.09146341463414634</v>
      </c>
      <c r="G48" s="872">
        <v>2</v>
      </c>
      <c r="H48" s="1024">
        <v>3</v>
      </c>
      <c r="I48" s="1257">
        <v>-0.3333333333333333</v>
      </c>
      <c r="J48" s="872">
        <v>181</v>
      </c>
      <c r="K48" s="1024">
        <v>167</v>
      </c>
      <c r="L48" s="1257">
        <v>0.08383233532934131</v>
      </c>
      <c r="M48" s="906"/>
      <c r="N48" s="876">
        <v>20</v>
      </c>
      <c r="O48" s="1024">
        <v>19</v>
      </c>
      <c r="P48" s="1259">
        <v>0.05263157894736842</v>
      </c>
      <c r="Q48" s="965"/>
    </row>
    <row r="49" spans="2:17" ht="9" customHeight="1">
      <c r="B49" s="903"/>
      <c r="C49" s="904" t="s">
        <v>682</v>
      </c>
      <c r="D49" s="872">
        <v>646</v>
      </c>
      <c r="E49" s="1024">
        <v>489</v>
      </c>
      <c r="F49" s="1257">
        <v>0.3210633946830266</v>
      </c>
      <c r="G49" s="872">
        <v>0</v>
      </c>
      <c r="H49" s="1024">
        <v>0</v>
      </c>
      <c r="I49" s="1257" t="s">
        <v>164</v>
      </c>
      <c r="J49" s="872">
        <v>646</v>
      </c>
      <c r="K49" s="1024">
        <v>489</v>
      </c>
      <c r="L49" s="1257">
        <v>0.3210633946830266</v>
      </c>
      <c r="M49" s="906"/>
      <c r="N49" s="876">
        <v>65</v>
      </c>
      <c r="O49" s="1024">
        <v>49</v>
      </c>
      <c r="P49" s="1259">
        <v>0.32653061224489793</v>
      </c>
      <c r="Q49" s="965"/>
    </row>
    <row r="50" spans="2:17" ht="9" customHeight="1">
      <c r="B50" s="903"/>
      <c r="C50" s="904" t="s">
        <v>687</v>
      </c>
      <c r="D50" s="872">
        <v>614</v>
      </c>
      <c r="E50" s="1024">
        <v>664</v>
      </c>
      <c r="F50" s="1257">
        <v>-0.07530120481927711</v>
      </c>
      <c r="G50" s="872">
        <v>0</v>
      </c>
      <c r="H50" s="1024">
        <v>0</v>
      </c>
      <c r="I50" s="1257" t="s">
        <v>164</v>
      </c>
      <c r="J50" s="872">
        <v>614</v>
      </c>
      <c r="K50" s="1024">
        <v>664</v>
      </c>
      <c r="L50" s="1257">
        <v>-0.07530120481927711</v>
      </c>
      <c r="M50" s="906"/>
      <c r="N50" s="876">
        <v>61.2</v>
      </c>
      <c r="O50" s="1024">
        <v>66.2</v>
      </c>
      <c r="P50" s="1267">
        <v>-0.07575757575757576</v>
      </c>
      <c r="Q50" s="965"/>
    </row>
    <row r="51" spans="2:17" ht="9" customHeight="1">
      <c r="B51" s="975" t="s">
        <v>740</v>
      </c>
      <c r="C51" s="871" t="s">
        <v>683</v>
      </c>
      <c r="D51" s="908">
        <v>1849</v>
      </c>
      <c r="E51" s="995">
        <v>1796</v>
      </c>
      <c r="F51" s="1258">
        <v>0.02951002227171492</v>
      </c>
      <c r="G51" s="908">
        <v>58</v>
      </c>
      <c r="H51" s="995">
        <v>37</v>
      </c>
      <c r="I51" s="1258">
        <v>0.5675675675675675</v>
      </c>
      <c r="J51" s="908">
        <v>1907</v>
      </c>
      <c r="K51" s="995">
        <v>1833</v>
      </c>
      <c r="L51" s="1258">
        <v>0.040370976541189305</v>
      </c>
      <c r="M51" s="910"/>
      <c r="N51" s="911">
        <v>243.2</v>
      </c>
      <c r="O51" s="995">
        <v>217</v>
      </c>
      <c r="P51" s="1259">
        <v>0.11981566820276497</v>
      </c>
      <c r="Q51" s="1282"/>
    </row>
    <row r="52" spans="2:17" ht="9" customHeight="1">
      <c r="B52" s="903"/>
      <c r="C52" s="904" t="s">
        <v>684</v>
      </c>
      <c r="D52" s="872">
        <v>0</v>
      </c>
      <c r="E52" s="1024">
        <v>161</v>
      </c>
      <c r="F52" s="1257" t="s">
        <v>164</v>
      </c>
      <c r="G52" s="872">
        <v>0</v>
      </c>
      <c r="H52" s="1024">
        <v>0</v>
      </c>
      <c r="I52" s="1257" t="s">
        <v>164</v>
      </c>
      <c r="J52" s="872">
        <v>0</v>
      </c>
      <c r="K52" s="1024">
        <v>161</v>
      </c>
      <c r="L52" s="1257" t="s">
        <v>164</v>
      </c>
      <c r="M52" s="906"/>
      <c r="N52" s="876">
        <v>0</v>
      </c>
      <c r="O52" s="1024">
        <v>16</v>
      </c>
      <c r="P52" s="1257" t="s">
        <v>164</v>
      </c>
      <c r="Q52" s="965"/>
    </row>
    <row r="53" spans="2:17" ht="8.25" customHeight="1">
      <c r="B53" s="935"/>
      <c r="C53" s="936"/>
      <c r="D53" s="931"/>
      <c r="E53" s="1030"/>
      <c r="F53" s="1030"/>
      <c r="G53" s="931"/>
      <c r="H53" s="1030"/>
      <c r="I53" s="1030"/>
      <c r="J53" s="931"/>
      <c r="K53" s="1030"/>
      <c r="L53" s="1281"/>
      <c r="M53" s="875"/>
      <c r="N53" s="939"/>
      <c r="O53" s="1030"/>
      <c r="P53" s="1257"/>
      <c r="Q53" s="968"/>
    </row>
    <row r="54" spans="2:17" ht="9" customHeight="1">
      <c r="B54" s="935"/>
      <c r="C54" s="936" t="s">
        <v>692</v>
      </c>
      <c r="D54" s="913">
        <v>1849</v>
      </c>
      <c r="E54" s="991">
        <v>1957</v>
      </c>
      <c r="F54" s="1280">
        <v>-0.05518650996423097</v>
      </c>
      <c r="G54" s="914">
        <v>58</v>
      </c>
      <c r="H54" s="991">
        <v>37</v>
      </c>
      <c r="I54" s="923">
        <v>0.5675675675675675</v>
      </c>
      <c r="J54" s="914">
        <v>1907</v>
      </c>
      <c r="K54" s="991">
        <v>1994</v>
      </c>
      <c r="L54" s="923">
        <v>-0.043630892678034106</v>
      </c>
      <c r="M54" s="916"/>
      <c r="N54" s="930">
        <v>243.2</v>
      </c>
      <c r="O54" s="991">
        <v>233</v>
      </c>
      <c r="P54" s="1287">
        <v>0.04291845493562232</v>
      </c>
      <c r="Q54" s="1288"/>
    </row>
    <row r="55" spans="2:17" ht="9" customHeight="1">
      <c r="B55" s="935"/>
      <c r="C55" s="936"/>
      <c r="D55" s="957"/>
      <c r="E55" s="992"/>
      <c r="F55" s="992"/>
      <c r="G55" s="957"/>
      <c r="H55" s="992"/>
      <c r="I55" s="992"/>
      <c r="J55" s="957"/>
      <c r="K55" s="992"/>
      <c r="L55" s="992"/>
      <c r="M55" s="885"/>
      <c r="N55" s="980"/>
      <c r="O55" s="992"/>
      <c r="P55" s="1259"/>
      <c r="Q55" s="1289"/>
    </row>
    <row r="56" spans="2:17" ht="9.75" customHeight="1">
      <c r="B56" s="856"/>
      <c r="C56" s="857" t="s">
        <v>693</v>
      </c>
      <c r="D56" s="862"/>
      <c r="E56" s="1027"/>
      <c r="F56" s="1027"/>
      <c r="G56" s="862"/>
      <c r="H56" s="1027"/>
      <c r="I56" s="1027"/>
      <c r="J56" s="862"/>
      <c r="K56" s="1027"/>
      <c r="L56" s="1027"/>
      <c r="M56" s="862"/>
      <c r="N56" s="897"/>
      <c r="O56" s="1027"/>
      <c r="P56" s="1269"/>
      <c r="Q56" s="1290"/>
    </row>
    <row r="57" spans="2:17" ht="9" customHeight="1">
      <c r="B57" s="903"/>
      <c r="C57" s="904" t="s">
        <v>694</v>
      </c>
      <c r="D57" s="872">
        <v>29</v>
      </c>
      <c r="E57" s="1024">
        <v>53</v>
      </c>
      <c r="F57" s="1257">
        <v>-0.4528301886792453</v>
      </c>
      <c r="G57" s="872">
        <v>0</v>
      </c>
      <c r="H57" s="1024">
        <v>0</v>
      </c>
      <c r="I57" s="1257" t="s">
        <v>164</v>
      </c>
      <c r="J57" s="872">
        <v>29</v>
      </c>
      <c r="K57" s="1024">
        <v>53</v>
      </c>
      <c r="L57" s="1257">
        <v>-0.4528301886792453</v>
      </c>
      <c r="M57" s="906"/>
      <c r="N57" s="876">
        <v>3</v>
      </c>
      <c r="O57" s="1024">
        <v>5</v>
      </c>
      <c r="P57" s="1257">
        <v>-0.4</v>
      </c>
      <c r="Q57" s="965"/>
    </row>
    <row r="58" spans="2:17" ht="9" customHeight="1">
      <c r="B58" s="935"/>
      <c r="C58" s="936" t="s">
        <v>695</v>
      </c>
      <c r="D58" s="914">
        <v>29</v>
      </c>
      <c r="E58" s="991">
        <v>53</v>
      </c>
      <c r="F58" s="923">
        <v>-0.4528301886792453</v>
      </c>
      <c r="G58" s="914">
        <v>0</v>
      </c>
      <c r="H58" s="991">
        <v>0</v>
      </c>
      <c r="I58" s="1318" t="s">
        <v>164</v>
      </c>
      <c r="J58" s="914">
        <v>29</v>
      </c>
      <c r="K58" s="991">
        <v>53</v>
      </c>
      <c r="L58" s="923">
        <v>-0.4528301886792453</v>
      </c>
      <c r="M58" s="937"/>
      <c r="N58" s="930">
        <v>3</v>
      </c>
      <c r="O58" s="991">
        <v>5</v>
      </c>
      <c r="P58" s="923">
        <v>-0.4</v>
      </c>
      <c r="Q58" s="1288"/>
    </row>
    <row r="59" spans="2:17" ht="13.5" customHeight="1">
      <c r="B59" s="935"/>
      <c r="C59" s="936"/>
      <c r="D59" s="976"/>
      <c r="E59" s="1032"/>
      <c r="F59" s="1032"/>
      <c r="G59" s="976"/>
      <c r="H59" s="1032"/>
      <c r="I59" s="1032"/>
      <c r="J59" s="976"/>
      <c r="K59" s="1032"/>
      <c r="L59" s="1032"/>
      <c r="M59" s="977"/>
      <c r="N59" s="978"/>
      <c r="O59" s="1032"/>
      <c r="P59" s="1266"/>
      <c r="Q59" s="1291"/>
    </row>
    <row r="60" spans="2:17" ht="13.5" customHeight="1">
      <c r="B60" s="935"/>
      <c r="C60" s="936" t="s">
        <v>741</v>
      </c>
      <c r="D60" s="913">
        <v>1878</v>
      </c>
      <c r="E60" s="991">
        <v>2010</v>
      </c>
      <c r="F60" s="1280">
        <v>-0.06567164179104477</v>
      </c>
      <c r="G60" s="914">
        <v>58</v>
      </c>
      <c r="H60" s="991">
        <v>37</v>
      </c>
      <c r="I60" s="923">
        <v>0.5675675675675675</v>
      </c>
      <c r="J60" s="914">
        <v>1936</v>
      </c>
      <c r="K60" s="991">
        <v>2047</v>
      </c>
      <c r="L60" s="1280">
        <v>-0.0542256961406937</v>
      </c>
      <c r="M60" s="916"/>
      <c r="N60" s="930">
        <v>246.2</v>
      </c>
      <c r="O60" s="991">
        <v>238</v>
      </c>
      <c r="P60" s="923">
        <v>0.03361344537815126</v>
      </c>
      <c r="Q60" s="1288"/>
    </row>
    <row r="61" spans="2:17" ht="9" customHeight="1">
      <c r="B61" s="935"/>
      <c r="C61" s="936"/>
      <c r="D61" s="957"/>
      <c r="E61" s="992"/>
      <c r="F61" s="992"/>
      <c r="G61" s="957"/>
      <c r="H61" s="992"/>
      <c r="I61" s="992"/>
      <c r="J61" s="957"/>
      <c r="K61" s="992"/>
      <c r="L61" s="992"/>
      <c r="M61" s="885"/>
      <c r="N61" s="980"/>
      <c r="O61" s="992"/>
      <c r="P61" s="1258"/>
      <c r="Q61" s="1289"/>
    </row>
    <row r="62" spans="2:17" ht="15" customHeight="1">
      <c r="B62" s="870"/>
      <c r="C62" s="871" t="s">
        <v>888</v>
      </c>
      <c r="D62" s="871"/>
      <c r="E62" s="1033"/>
      <c r="F62" s="1033"/>
      <c r="G62" s="871"/>
      <c r="H62" s="1033"/>
      <c r="I62" s="1033"/>
      <c r="J62" s="871"/>
      <c r="K62" s="1033"/>
      <c r="L62" s="1033"/>
      <c r="M62" s="871"/>
      <c r="N62" s="870"/>
      <c r="O62" s="1033"/>
      <c r="P62" s="1273"/>
      <c r="Q62" s="1292"/>
    </row>
    <row r="63" spans="2:17" ht="9" customHeight="1">
      <c r="B63" s="903"/>
      <c r="C63" s="904" t="s">
        <v>697</v>
      </c>
      <c r="D63" s="872">
        <v>164</v>
      </c>
      <c r="E63" s="1024">
        <v>149</v>
      </c>
      <c r="F63" s="1257">
        <v>0.10067114093959731</v>
      </c>
      <c r="G63" s="872">
        <v>0</v>
      </c>
      <c r="H63" s="1024">
        <v>0</v>
      </c>
      <c r="I63" s="1257" t="s">
        <v>164</v>
      </c>
      <c r="J63" s="872">
        <v>164</v>
      </c>
      <c r="K63" s="1024">
        <v>149</v>
      </c>
      <c r="L63" s="1257">
        <v>0.10067114093959731</v>
      </c>
      <c r="M63" s="906"/>
      <c r="N63" s="876">
        <v>16</v>
      </c>
      <c r="O63" s="1024">
        <v>15</v>
      </c>
      <c r="P63" s="1257">
        <v>0.06666666666666667</v>
      </c>
      <c r="Q63" s="965"/>
    </row>
    <row r="64" spans="2:17" ht="9" customHeight="1">
      <c r="B64" s="903"/>
      <c r="C64" s="904" t="s">
        <v>698</v>
      </c>
      <c r="D64" s="872">
        <v>160</v>
      </c>
      <c r="E64" s="1024">
        <v>133</v>
      </c>
      <c r="F64" s="1257">
        <v>0.20300751879699247</v>
      </c>
      <c r="G64" s="872">
        <v>0</v>
      </c>
      <c r="H64" s="1024">
        <v>0</v>
      </c>
      <c r="I64" s="1257" t="s">
        <v>164</v>
      </c>
      <c r="J64" s="872">
        <v>160</v>
      </c>
      <c r="K64" s="1024">
        <v>133</v>
      </c>
      <c r="L64" s="1257">
        <v>0.20300751879699247</v>
      </c>
      <c r="M64" s="906"/>
      <c r="N64" s="876">
        <v>16</v>
      </c>
      <c r="O64" s="1024">
        <v>13</v>
      </c>
      <c r="P64" s="1257">
        <v>0.23076923076923078</v>
      </c>
      <c r="Q64" s="965"/>
    </row>
    <row r="65" spans="2:17" ht="9" customHeight="1">
      <c r="B65" s="903"/>
      <c r="C65" s="904" t="s">
        <v>699</v>
      </c>
      <c r="D65" s="872">
        <v>993</v>
      </c>
      <c r="E65" s="1024">
        <v>894</v>
      </c>
      <c r="F65" s="1257">
        <v>0.11073825503355705</v>
      </c>
      <c r="G65" s="872">
        <v>0</v>
      </c>
      <c r="H65" s="1024">
        <v>0</v>
      </c>
      <c r="I65" s="1257" t="s">
        <v>164</v>
      </c>
      <c r="J65" s="872">
        <v>993</v>
      </c>
      <c r="K65" s="1024">
        <v>894</v>
      </c>
      <c r="L65" s="1257">
        <v>0.11073825503355705</v>
      </c>
      <c r="M65" s="906"/>
      <c r="N65" s="876">
        <v>99</v>
      </c>
      <c r="O65" s="1024">
        <v>89</v>
      </c>
      <c r="P65" s="1257">
        <v>0.11235955056179775</v>
      </c>
      <c r="Q65" s="965"/>
    </row>
    <row r="66" spans="2:17" ht="9" customHeight="1">
      <c r="B66" s="903"/>
      <c r="C66" s="904" t="s">
        <v>100</v>
      </c>
      <c r="D66" s="872">
        <v>2</v>
      </c>
      <c r="E66" s="1024">
        <v>2</v>
      </c>
      <c r="F66" s="1257">
        <v>0</v>
      </c>
      <c r="G66" s="872">
        <v>5</v>
      </c>
      <c r="H66" s="1024">
        <v>4</v>
      </c>
      <c r="I66" s="1257">
        <v>0.25</v>
      </c>
      <c r="J66" s="872">
        <v>7</v>
      </c>
      <c r="K66" s="1024">
        <v>6</v>
      </c>
      <c r="L66" s="1257">
        <v>0.16666666666666666</v>
      </c>
      <c r="M66" s="906"/>
      <c r="N66" s="876">
        <v>5</v>
      </c>
      <c r="O66" s="1024">
        <v>4</v>
      </c>
      <c r="P66" s="1257">
        <v>0.25</v>
      </c>
      <c r="Q66" s="965"/>
    </row>
    <row r="67" spans="2:17" ht="9" customHeight="1">
      <c r="B67" s="870"/>
      <c r="C67" s="871" t="s">
        <v>700</v>
      </c>
      <c r="D67" s="908">
        <v>1319</v>
      </c>
      <c r="E67" s="995">
        <v>1178</v>
      </c>
      <c r="F67" s="1258">
        <v>0.11969439728353141</v>
      </c>
      <c r="G67" s="908">
        <v>5</v>
      </c>
      <c r="H67" s="995">
        <v>4</v>
      </c>
      <c r="I67" s="1258">
        <v>0.25</v>
      </c>
      <c r="J67" s="908">
        <v>1324</v>
      </c>
      <c r="K67" s="995">
        <v>1182</v>
      </c>
      <c r="L67" s="1258">
        <v>0.12013536379018612</v>
      </c>
      <c r="M67" s="910"/>
      <c r="N67" s="911">
        <v>137</v>
      </c>
      <c r="O67" s="995">
        <v>122</v>
      </c>
      <c r="P67" s="1258">
        <v>0.12295081967213115</v>
      </c>
      <c r="Q67" s="1282"/>
    </row>
    <row r="68" spans="2:17" ht="9" customHeight="1">
      <c r="B68" s="903"/>
      <c r="C68" s="904" t="s">
        <v>701</v>
      </c>
      <c r="D68" s="872">
        <v>37</v>
      </c>
      <c r="E68" s="1024">
        <v>273</v>
      </c>
      <c r="F68" s="1257">
        <v>-0.8644688644688645</v>
      </c>
      <c r="G68" s="872">
        <v>0</v>
      </c>
      <c r="H68" s="1024">
        <v>0</v>
      </c>
      <c r="I68" s="1257" t="s">
        <v>164</v>
      </c>
      <c r="J68" s="872">
        <v>37</v>
      </c>
      <c r="K68" s="1024">
        <v>273</v>
      </c>
      <c r="L68" s="1257">
        <v>-0.8644688644688645</v>
      </c>
      <c r="M68" s="906"/>
      <c r="N68" s="876">
        <v>4</v>
      </c>
      <c r="O68" s="1024">
        <v>27</v>
      </c>
      <c r="P68" s="1257">
        <v>-0.8518518518518519</v>
      </c>
      <c r="Q68" s="965"/>
    </row>
    <row r="69" spans="2:17" ht="9" customHeight="1">
      <c r="B69" s="903"/>
      <c r="C69" s="904" t="s">
        <v>702</v>
      </c>
      <c r="D69" s="872">
        <v>164</v>
      </c>
      <c r="E69" s="1024">
        <v>174</v>
      </c>
      <c r="F69" s="1257">
        <v>-0.05747126436781609</v>
      </c>
      <c r="G69" s="872">
        <v>0</v>
      </c>
      <c r="H69" s="1024">
        <v>0</v>
      </c>
      <c r="I69" s="1257" t="s">
        <v>164</v>
      </c>
      <c r="J69" s="872">
        <v>164</v>
      </c>
      <c r="K69" s="1024">
        <v>174</v>
      </c>
      <c r="L69" s="1257">
        <v>-0.05747126436781609</v>
      </c>
      <c r="M69" s="906"/>
      <c r="N69" s="876">
        <v>16</v>
      </c>
      <c r="O69" s="1024">
        <v>17</v>
      </c>
      <c r="P69" s="1257">
        <v>-0.058823529411764705</v>
      </c>
      <c r="Q69" s="965"/>
    </row>
    <row r="70" spans="2:17" ht="9" customHeight="1">
      <c r="B70" s="870"/>
      <c r="C70" s="871" t="s">
        <v>703</v>
      </c>
      <c r="D70" s="914">
        <v>1520</v>
      </c>
      <c r="E70" s="991">
        <v>1625</v>
      </c>
      <c r="F70" s="915">
        <v>-6.461538461538462</v>
      </c>
      <c r="G70" s="914">
        <v>5</v>
      </c>
      <c r="H70" s="991">
        <v>4</v>
      </c>
      <c r="I70" s="923">
        <v>0.25</v>
      </c>
      <c r="J70" s="914">
        <v>1525</v>
      </c>
      <c r="K70" s="991">
        <v>1629</v>
      </c>
      <c r="L70" s="923">
        <v>-0.06384284837323512</v>
      </c>
      <c r="M70" s="937"/>
      <c r="N70" s="930">
        <v>157</v>
      </c>
      <c r="O70" s="991">
        <v>167</v>
      </c>
      <c r="P70" s="923">
        <v>-0.059880239520958084</v>
      </c>
      <c r="Q70" s="1288"/>
    </row>
    <row r="71" spans="2:17" ht="9" customHeight="1">
      <c r="B71" s="870"/>
      <c r="C71" s="871"/>
      <c r="D71" s="931"/>
      <c r="E71" s="1030"/>
      <c r="F71" s="1030"/>
      <c r="G71" s="931"/>
      <c r="H71" s="1030"/>
      <c r="I71" s="1030"/>
      <c r="J71" s="931"/>
      <c r="K71" s="1030"/>
      <c r="L71" s="1030"/>
      <c r="M71" s="875"/>
      <c r="N71" s="939"/>
      <c r="O71" s="1030"/>
      <c r="P71" s="1259"/>
      <c r="Q71" s="968"/>
    </row>
    <row r="72" spans="2:17" ht="15" customHeight="1">
      <c r="B72" s="870"/>
      <c r="C72" s="871" t="s">
        <v>885</v>
      </c>
      <c r="D72" s="871"/>
      <c r="E72" s="1033"/>
      <c r="F72" s="1033"/>
      <c r="G72" s="871"/>
      <c r="H72" s="1033"/>
      <c r="I72" s="1033"/>
      <c r="J72" s="871"/>
      <c r="K72" s="1033"/>
      <c r="L72" s="1033"/>
      <c r="M72" s="871"/>
      <c r="N72" s="870"/>
      <c r="O72" s="1033"/>
      <c r="P72" s="1273"/>
      <c r="Q72" s="1292"/>
    </row>
    <row r="73" spans="2:17" ht="9" customHeight="1">
      <c r="B73" s="903"/>
      <c r="C73" s="904" t="s">
        <v>514</v>
      </c>
      <c r="D73" s="872">
        <v>6</v>
      </c>
      <c r="E73" s="1024">
        <v>11</v>
      </c>
      <c r="F73" s="1257">
        <v>-0.45454545454545453</v>
      </c>
      <c r="G73" s="872">
        <v>8</v>
      </c>
      <c r="H73" s="1024">
        <v>5</v>
      </c>
      <c r="I73" s="1281">
        <v>0.6</v>
      </c>
      <c r="J73" s="872">
        <v>14</v>
      </c>
      <c r="K73" s="1024">
        <v>16</v>
      </c>
      <c r="L73" s="1257">
        <v>-0.125</v>
      </c>
      <c r="M73" s="906"/>
      <c r="N73" s="876">
        <v>9</v>
      </c>
      <c r="O73" s="1024">
        <v>6</v>
      </c>
      <c r="P73" s="1257">
        <v>0.5</v>
      </c>
      <c r="Q73" s="965"/>
    </row>
    <row r="74" spans="2:17" ht="9" customHeight="1">
      <c r="B74" s="903"/>
      <c r="C74" s="904" t="s">
        <v>512</v>
      </c>
      <c r="D74" s="872">
        <v>73</v>
      </c>
      <c r="E74" s="1024">
        <v>66</v>
      </c>
      <c r="F74" s="1257">
        <v>0.10606060606060606</v>
      </c>
      <c r="G74" s="872">
        <v>22</v>
      </c>
      <c r="H74" s="1024">
        <v>20</v>
      </c>
      <c r="I74" s="1281">
        <v>0.1</v>
      </c>
      <c r="J74" s="872">
        <v>95</v>
      </c>
      <c r="K74" s="1024">
        <v>86</v>
      </c>
      <c r="L74" s="1257">
        <v>0.10465116279069768</v>
      </c>
      <c r="M74" s="906"/>
      <c r="N74" s="876">
        <v>29</v>
      </c>
      <c r="O74" s="1024">
        <v>27</v>
      </c>
      <c r="P74" s="1257">
        <v>0.07407407407407407</v>
      </c>
      <c r="Q74" s="965"/>
    </row>
    <row r="75" spans="2:17" ht="9" customHeight="1">
      <c r="B75" s="903"/>
      <c r="C75" s="904" t="s">
        <v>869</v>
      </c>
      <c r="D75" s="872">
        <v>3</v>
      </c>
      <c r="E75" s="1024">
        <v>8</v>
      </c>
      <c r="F75" s="1257">
        <v>-0.625</v>
      </c>
      <c r="G75" s="872">
        <v>23</v>
      </c>
      <c r="H75" s="1024">
        <v>32</v>
      </c>
      <c r="I75" s="1281">
        <v>-0.28125</v>
      </c>
      <c r="J75" s="872">
        <v>26</v>
      </c>
      <c r="K75" s="1024">
        <v>40</v>
      </c>
      <c r="L75" s="1257">
        <v>-0.35</v>
      </c>
      <c r="M75" s="906"/>
      <c r="N75" s="876">
        <v>23</v>
      </c>
      <c r="O75" s="1024">
        <v>33</v>
      </c>
      <c r="P75" s="1257">
        <v>-0.30303030303030304</v>
      </c>
      <c r="Q75" s="965"/>
    </row>
    <row r="76" spans="2:17" ht="9" customHeight="1">
      <c r="B76" s="903"/>
      <c r="C76" s="904" t="s">
        <v>517</v>
      </c>
      <c r="D76" s="872">
        <v>7</v>
      </c>
      <c r="E76" s="1024">
        <v>4</v>
      </c>
      <c r="F76" s="1257">
        <v>0.75</v>
      </c>
      <c r="G76" s="872">
        <v>17</v>
      </c>
      <c r="H76" s="1024">
        <v>14</v>
      </c>
      <c r="I76" s="1281">
        <v>0.21428571428571427</v>
      </c>
      <c r="J76" s="872">
        <v>24</v>
      </c>
      <c r="K76" s="1024">
        <v>18</v>
      </c>
      <c r="L76" s="1257">
        <v>0.3333333333333333</v>
      </c>
      <c r="M76" s="906"/>
      <c r="N76" s="876">
        <v>18</v>
      </c>
      <c r="O76" s="1024">
        <v>14</v>
      </c>
      <c r="P76" s="1257">
        <v>0.2857142857142857</v>
      </c>
      <c r="Q76" s="965"/>
    </row>
    <row r="77" spans="2:17" ht="9" customHeight="1">
      <c r="B77" s="903"/>
      <c r="C77" s="904" t="s">
        <v>518</v>
      </c>
      <c r="D77" s="872">
        <v>12</v>
      </c>
      <c r="E77" s="1024">
        <v>10</v>
      </c>
      <c r="F77" s="1257">
        <v>0.2</v>
      </c>
      <c r="G77" s="872">
        <v>1</v>
      </c>
      <c r="H77" s="1024">
        <v>0</v>
      </c>
      <c r="I77" s="1257" t="s">
        <v>164</v>
      </c>
      <c r="J77" s="872">
        <v>13</v>
      </c>
      <c r="K77" s="1024">
        <v>10</v>
      </c>
      <c r="L77" s="1257">
        <v>0.3</v>
      </c>
      <c r="M77" s="906"/>
      <c r="N77" s="876">
        <v>2</v>
      </c>
      <c r="O77" s="1024">
        <v>1</v>
      </c>
      <c r="P77" s="1257">
        <v>1</v>
      </c>
      <c r="Q77" s="965"/>
    </row>
    <row r="78" spans="2:17" ht="9" customHeight="1">
      <c r="B78" s="903"/>
      <c r="C78" s="904" t="s">
        <v>519</v>
      </c>
      <c r="D78" s="872">
        <v>28</v>
      </c>
      <c r="E78" s="1024">
        <v>30</v>
      </c>
      <c r="F78" s="1257">
        <v>-0.06666666666666667</v>
      </c>
      <c r="G78" s="872">
        <v>51</v>
      </c>
      <c r="H78" s="1024">
        <v>52</v>
      </c>
      <c r="I78" s="1281">
        <v>-0.019230769230769232</v>
      </c>
      <c r="J78" s="872">
        <v>79</v>
      </c>
      <c r="K78" s="1024">
        <v>82</v>
      </c>
      <c r="L78" s="1257">
        <v>-0.036585365853658534</v>
      </c>
      <c r="M78" s="906"/>
      <c r="N78" s="876">
        <v>54</v>
      </c>
      <c r="O78" s="1024">
        <v>55</v>
      </c>
      <c r="P78" s="1257">
        <v>-0.01818181818181818</v>
      </c>
      <c r="Q78" s="965"/>
    </row>
    <row r="79" spans="2:17" ht="9" customHeight="1">
      <c r="B79" s="903"/>
      <c r="C79" s="904" t="s">
        <v>520</v>
      </c>
      <c r="D79" s="872">
        <v>1</v>
      </c>
      <c r="E79" s="1024">
        <v>1</v>
      </c>
      <c r="F79" s="1257">
        <v>0</v>
      </c>
      <c r="G79" s="872">
        <v>16</v>
      </c>
      <c r="H79" s="1024">
        <v>14</v>
      </c>
      <c r="I79" s="1281">
        <v>0.14285714285714285</v>
      </c>
      <c r="J79" s="872">
        <v>17</v>
      </c>
      <c r="K79" s="1024">
        <v>15</v>
      </c>
      <c r="L79" s="1257">
        <v>0.13333333333333333</v>
      </c>
      <c r="M79" s="906"/>
      <c r="N79" s="876">
        <v>16</v>
      </c>
      <c r="O79" s="1024">
        <v>14</v>
      </c>
      <c r="P79" s="1257">
        <v>0.14285714285714285</v>
      </c>
      <c r="Q79" s="965"/>
    </row>
    <row r="80" spans="2:17" ht="9" customHeight="1">
      <c r="B80" s="903"/>
      <c r="C80" s="904" t="s">
        <v>522</v>
      </c>
      <c r="D80" s="872">
        <v>118</v>
      </c>
      <c r="E80" s="1024">
        <v>88</v>
      </c>
      <c r="F80" s="1257">
        <v>0.3409090909090909</v>
      </c>
      <c r="G80" s="872">
        <v>15</v>
      </c>
      <c r="H80" s="1024">
        <v>14</v>
      </c>
      <c r="I80" s="1281">
        <v>0.07142857142857142</v>
      </c>
      <c r="J80" s="872">
        <v>133</v>
      </c>
      <c r="K80" s="1024">
        <v>102</v>
      </c>
      <c r="L80" s="1257">
        <v>0.30392156862745096</v>
      </c>
      <c r="M80" s="906"/>
      <c r="N80" s="876">
        <v>27</v>
      </c>
      <c r="O80" s="1024">
        <v>23</v>
      </c>
      <c r="P80" s="1257">
        <v>0.17391304347826086</v>
      </c>
      <c r="Q80" s="965"/>
    </row>
    <row r="81" spans="2:17" ht="9" customHeight="1">
      <c r="B81" s="903"/>
      <c r="C81" s="904" t="s">
        <v>513</v>
      </c>
      <c r="D81" s="872">
        <v>16</v>
      </c>
      <c r="E81" s="1024">
        <v>31</v>
      </c>
      <c r="F81" s="1257">
        <v>-0.4838709677419355</v>
      </c>
      <c r="G81" s="872">
        <v>32</v>
      </c>
      <c r="H81" s="1024">
        <v>42</v>
      </c>
      <c r="I81" s="1281">
        <v>-0.23809523809523808</v>
      </c>
      <c r="J81" s="872">
        <v>48</v>
      </c>
      <c r="K81" s="1024">
        <v>73</v>
      </c>
      <c r="L81" s="1257">
        <v>-0.3424657534246575</v>
      </c>
      <c r="M81" s="906"/>
      <c r="N81" s="876">
        <v>34</v>
      </c>
      <c r="O81" s="1024">
        <v>45</v>
      </c>
      <c r="P81" s="1257">
        <v>-0.24444444444444444</v>
      </c>
      <c r="Q81" s="965"/>
    </row>
    <row r="82" spans="2:17" ht="9" customHeight="1">
      <c r="B82" s="903"/>
      <c r="C82" s="904" t="s">
        <v>870</v>
      </c>
      <c r="D82" s="872">
        <v>3</v>
      </c>
      <c r="E82" s="1024">
        <v>2</v>
      </c>
      <c r="F82" s="1257">
        <v>0.5</v>
      </c>
      <c r="G82" s="872">
        <v>9</v>
      </c>
      <c r="H82" s="1024">
        <v>8</v>
      </c>
      <c r="I82" s="1281">
        <v>0.125</v>
      </c>
      <c r="J82" s="872">
        <v>12</v>
      </c>
      <c r="K82" s="1024">
        <v>10</v>
      </c>
      <c r="L82" s="1257">
        <v>0.2</v>
      </c>
      <c r="M82" s="906"/>
      <c r="N82" s="876">
        <v>9</v>
      </c>
      <c r="O82" s="1024">
        <v>8</v>
      </c>
      <c r="P82" s="1257">
        <v>0.125</v>
      </c>
      <c r="Q82" s="965"/>
    </row>
    <row r="83" spans="2:17" ht="9" customHeight="1">
      <c r="B83" s="870"/>
      <c r="C83" s="871" t="s">
        <v>704</v>
      </c>
      <c r="D83" s="914">
        <v>267</v>
      </c>
      <c r="E83" s="991">
        <v>251</v>
      </c>
      <c r="F83" s="923">
        <v>0.06374501992031872</v>
      </c>
      <c r="G83" s="914">
        <v>194</v>
      </c>
      <c r="H83" s="991">
        <v>201</v>
      </c>
      <c r="I83" s="915">
        <v>-0.03482587064676617</v>
      </c>
      <c r="J83" s="914">
        <v>461</v>
      </c>
      <c r="K83" s="991">
        <v>452</v>
      </c>
      <c r="L83" s="923">
        <v>0.01991150442477876</v>
      </c>
      <c r="M83" s="937"/>
      <c r="N83" s="930">
        <v>221</v>
      </c>
      <c r="O83" s="991">
        <v>226</v>
      </c>
      <c r="P83" s="923">
        <v>-0.022123893805309734</v>
      </c>
      <c r="Q83" s="1288"/>
    </row>
    <row r="84" spans="2:17" ht="9" customHeight="1">
      <c r="B84" s="870"/>
      <c r="C84" s="871"/>
      <c r="D84" s="931"/>
      <c r="E84" s="1030"/>
      <c r="F84" s="1030"/>
      <c r="G84" s="931"/>
      <c r="H84" s="1030"/>
      <c r="I84" s="1030"/>
      <c r="J84" s="931"/>
      <c r="K84" s="1030"/>
      <c r="L84" s="1030"/>
      <c r="M84" s="875"/>
      <c r="N84" s="939"/>
      <c r="O84" s="1030"/>
      <c r="P84" s="1259"/>
      <c r="Q84" s="968"/>
    </row>
    <row r="85" spans="2:17" ht="8.25" customHeight="1">
      <c r="B85" s="935"/>
      <c r="C85" s="936"/>
      <c r="D85" s="976"/>
      <c r="E85" s="1032"/>
      <c r="F85" s="1032"/>
      <c r="G85" s="976"/>
      <c r="H85" s="1032"/>
      <c r="I85" s="1032"/>
      <c r="J85" s="976"/>
      <c r="K85" s="1032"/>
      <c r="L85" s="1032"/>
      <c r="M85" s="977"/>
      <c r="N85" s="978"/>
      <c r="O85" s="1032"/>
      <c r="P85" s="1266"/>
      <c r="Q85" s="1291"/>
    </row>
    <row r="86" spans="2:17" ht="13.5" customHeight="1">
      <c r="B86" s="935"/>
      <c r="C86" s="936" t="s">
        <v>676</v>
      </c>
      <c r="D86" s="913">
        <v>3665</v>
      </c>
      <c r="E86" s="991">
        <v>3886</v>
      </c>
      <c r="F86" s="1280">
        <v>-0.056870818322182194</v>
      </c>
      <c r="G86" s="914">
        <v>257</v>
      </c>
      <c r="H86" s="991">
        <v>242</v>
      </c>
      <c r="I86" s="1280">
        <v>0.06198347107438017</v>
      </c>
      <c r="J86" s="914">
        <v>3922</v>
      </c>
      <c r="K86" s="991">
        <v>4128</v>
      </c>
      <c r="L86" s="1280">
        <v>-0.0499031007751938</v>
      </c>
      <c r="M86" s="916"/>
      <c r="N86" s="930">
        <v>624.2</v>
      </c>
      <c r="O86" s="991">
        <v>631</v>
      </c>
      <c r="P86" s="923">
        <v>-0.011093502377179081</v>
      </c>
      <c r="Q86" s="1288"/>
    </row>
    <row r="87" spans="2:17" ht="9" customHeight="1">
      <c r="B87" s="981"/>
      <c r="C87" s="942"/>
      <c r="D87" s="982"/>
      <c r="E87" s="937"/>
      <c r="F87" s="937"/>
      <c r="G87" s="982"/>
      <c r="H87" s="937"/>
      <c r="I87" s="937"/>
      <c r="J87" s="982"/>
      <c r="K87" s="937"/>
      <c r="L87" s="937"/>
      <c r="M87" s="937"/>
      <c r="N87" s="983"/>
      <c r="O87" s="937"/>
      <c r="P87" s="937"/>
      <c r="Q87" s="938"/>
    </row>
    <row r="88" spans="2:17" ht="18" customHeight="1">
      <c r="B88" s="1640" t="s">
        <v>705</v>
      </c>
      <c r="C88" s="1641"/>
      <c r="D88" s="1641"/>
      <c r="E88" s="1641"/>
      <c r="F88" s="1641"/>
      <c r="G88" s="1641"/>
      <c r="H88" s="1641"/>
      <c r="I88" s="1641"/>
      <c r="J88" s="1641"/>
      <c r="K88" s="1641"/>
      <c r="L88" s="1641"/>
      <c r="M88" s="1641"/>
      <c r="N88" s="1641"/>
      <c r="O88" s="1641"/>
      <c r="P88" s="1641"/>
      <c r="Q88" s="1641"/>
    </row>
    <row r="89" spans="2:17" ht="13.5" customHeight="1">
      <c r="B89" s="851"/>
      <c r="C89" s="852"/>
      <c r="D89" s="1642" t="s">
        <v>889</v>
      </c>
      <c r="E89" s="1632"/>
      <c r="F89" s="1632"/>
      <c r="G89" s="1642" t="s">
        <v>742</v>
      </c>
      <c r="H89" s="1632"/>
      <c r="I89" s="1632"/>
      <c r="J89" s="1642" t="s">
        <v>743</v>
      </c>
      <c r="K89" s="1632"/>
      <c r="L89" s="1632"/>
      <c r="M89" s="1632"/>
      <c r="N89" s="1631" t="s">
        <v>729</v>
      </c>
      <c r="O89" s="1632"/>
      <c r="P89" s="1632"/>
      <c r="Q89" s="1633"/>
    </row>
    <row r="90" spans="2:17" ht="9" customHeight="1">
      <c r="B90" s="856"/>
      <c r="C90" s="857"/>
      <c r="D90" s="858" t="s">
        <v>738</v>
      </c>
      <c r="E90" s="858" t="s">
        <v>12</v>
      </c>
      <c r="F90" s="858" t="s">
        <v>488</v>
      </c>
      <c r="G90" s="858" t="s">
        <v>738</v>
      </c>
      <c r="H90" s="858" t="s">
        <v>12</v>
      </c>
      <c r="I90" s="858" t="s">
        <v>488</v>
      </c>
      <c r="J90" s="858" t="s">
        <v>738</v>
      </c>
      <c r="K90" s="858" t="s">
        <v>12</v>
      </c>
      <c r="L90" s="858" t="s">
        <v>488</v>
      </c>
      <c r="M90" s="960"/>
      <c r="N90" s="859" t="s">
        <v>738</v>
      </c>
      <c r="O90" s="858" t="s">
        <v>12</v>
      </c>
      <c r="P90" s="858" t="s">
        <v>488</v>
      </c>
      <c r="Q90" s="974"/>
    </row>
    <row r="91" spans="2:17" ht="9" customHeight="1">
      <c r="B91" s="865"/>
      <c r="C91" s="866"/>
      <c r="D91" s="861" t="s">
        <v>904</v>
      </c>
      <c r="E91" s="861" t="s">
        <v>904</v>
      </c>
      <c r="F91" s="861"/>
      <c r="G91" s="861" t="s">
        <v>904</v>
      </c>
      <c r="H91" s="861" t="s">
        <v>904</v>
      </c>
      <c r="I91" s="861"/>
      <c r="J91" s="861" t="s">
        <v>904</v>
      </c>
      <c r="K91" s="861" t="s">
        <v>904</v>
      </c>
      <c r="L91" s="861"/>
      <c r="M91" s="861"/>
      <c r="N91" s="863"/>
      <c r="O91" s="861"/>
      <c r="P91" s="861"/>
      <c r="Q91" s="867"/>
    </row>
    <row r="92" spans="2:17" ht="9.75" customHeight="1">
      <c r="B92" s="984"/>
      <c r="C92" s="985"/>
      <c r="D92" s="957"/>
      <c r="E92" s="957"/>
      <c r="F92" s="957"/>
      <c r="G92" s="957"/>
      <c r="H92" s="957"/>
      <c r="I92" s="957"/>
      <c r="J92" s="957"/>
      <c r="K92" s="957"/>
      <c r="L92" s="957"/>
      <c r="M92" s="957"/>
      <c r="N92" s="980"/>
      <c r="O92" s="957"/>
      <c r="P92" s="992"/>
      <c r="Q92" s="986"/>
    </row>
    <row r="93" spans="2:17" ht="9" customHeight="1">
      <c r="B93" s="870"/>
      <c r="C93" s="871" t="s">
        <v>744</v>
      </c>
      <c r="D93" s="872">
        <v>39669</v>
      </c>
      <c r="E93" s="873">
        <v>36195</v>
      </c>
      <c r="F93" s="987">
        <v>0.09598010774968918</v>
      </c>
      <c r="G93" s="872">
        <v>10172</v>
      </c>
      <c r="H93" s="873">
        <v>9441</v>
      </c>
      <c r="I93" s="987">
        <v>0.07742823853405359</v>
      </c>
      <c r="J93" s="872">
        <v>732</v>
      </c>
      <c r="K93" s="873">
        <v>691</v>
      </c>
      <c r="L93" s="987">
        <v>0.059334298118668596</v>
      </c>
      <c r="M93" s="906"/>
      <c r="N93" s="876">
        <v>50573</v>
      </c>
      <c r="O93" s="873">
        <v>46327</v>
      </c>
      <c r="P93" s="987">
        <v>0.0916528158525266</v>
      </c>
      <c r="Q93" s="907"/>
    </row>
    <row r="94" spans="2:17" ht="9.75" customHeight="1">
      <c r="B94" s="870"/>
      <c r="C94" s="871"/>
      <c r="D94" s="931"/>
      <c r="E94" s="861"/>
      <c r="F94" s="880"/>
      <c r="G94" s="931"/>
      <c r="H94" s="931"/>
      <c r="I94" s="880"/>
      <c r="J94" s="931"/>
      <c r="K94" s="931"/>
      <c r="L94" s="880"/>
      <c r="M94" s="875"/>
      <c r="N94" s="939"/>
      <c r="O94" s="861"/>
      <c r="P94" s="880"/>
      <c r="Q94" s="877"/>
    </row>
    <row r="95" spans="2:17" ht="9" customHeight="1">
      <c r="B95" s="870"/>
      <c r="C95" s="871" t="s">
        <v>712</v>
      </c>
      <c r="D95" s="878">
        <v>3880</v>
      </c>
      <c r="E95" s="879">
        <v>2915</v>
      </c>
      <c r="F95" s="880">
        <v>0.33104631217838765</v>
      </c>
      <c r="G95" s="878">
        <v>5617</v>
      </c>
      <c r="H95" s="879">
        <v>4400</v>
      </c>
      <c r="I95" s="880">
        <v>0.2765909090909091</v>
      </c>
      <c r="J95" s="878">
        <v>4</v>
      </c>
      <c r="K95" s="879">
        <v>5</v>
      </c>
      <c r="L95" s="880">
        <v>-0.2</v>
      </c>
      <c r="M95" s="875"/>
      <c r="N95" s="881">
        <v>9501</v>
      </c>
      <c r="O95" s="993">
        <v>7320</v>
      </c>
      <c r="P95" s="880">
        <v>0.29795081967213116</v>
      </c>
      <c r="Q95" s="877"/>
    </row>
    <row r="96" spans="2:17" ht="10.5" customHeight="1">
      <c r="B96" s="870"/>
      <c r="C96" s="871" t="s">
        <v>745</v>
      </c>
      <c r="D96" s="878">
        <v>-2030</v>
      </c>
      <c r="E96" s="879">
        <v>-1171</v>
      </c>
      <c r="F96" s="874">
        <v>-0.7335610589239966</v>
      </c>
      <c r="G96" s="878">
        <v>-4418</v>
      </c>
      <c r="H96" s="879">
        <v>-3894</v>
      </c>
      <c r="I96" s="874">
        <v>-0.13456599897277863</v>
      </c>
      <c r="J96" s="878">
        <v>-3</v>
      </c>
      <c r="K96" s="879">
        <v>-5</v>
      </c>
      <c r="L96" s="874">
        <v>0.4</v>
      </c>
      <c r="M96" s="875"/>
      <c r="N96" s="881">
        <v>-6451</v>
      </c>
      <c r="O96" s="993">
        <v>-5070</v>
      </c>
      <c r="P96" s="874">
        <v>-0.27238658777120317</v>
      </c>
      <c r="Q96" s="877"/>
    </row>
    <row r="97" spans="2:17" ht="10.5" customHeight="1">
      <c r="B97" s="870"/>
      <c r="C97" s="871" t="s">
        <v>746</v>
      </c>
      <c r="D97" s="908">
        <v>1850</v>
      </c>
      <c r="E97" s="909">
        <v>1744</v>
      </c>
      <c r="F97" s="988">
        <v>0.06077981651376147</v>
      </c>
      <c r="G97" s="908">
        <v>1199</v>
      </c>
      <c r="H97" s="909">
        <v>506</v>
      </c>
      <c r="I97" s="988">
        <v>1.3695652173913044</v>
      </c>
      <c r="J97" s="908">
        <v>1</v>
      </c>
      <c r="K97" s="909">
        <v>0</v>
      </c>
      <c r="L97" s="994" t="s">
        <v>164</v>
      </c>
      <c r="M97" s="885"/>
      <c r="N97" s="911">
        <v>3050</v>
      </c>
      <c r="O97" s="995">
        <v>2250</v>
      </c>
      <c r="P97" s="988">
        <v>0.35555555555555557</v>
      </c>
      <c r="Q97" s="887"/>
    </row>
    <row r="98" spans="2:17" ht="10.5" customHeight="1">
      <c r="B98" s="870"/>
      <c r="C98" s="871" t="s">
        <v>747</v>
      </c>
      <c r="D98" s="878">
        <v>-8</v>
      </c>
      <c r="E98" s="878">
        <v>50</v>
      </c>
      <c r="F98" s="874">
        <v>-1.16</v>
      </c>
      <c r="G98" s="878">
        <v>-144</v>
      </c>
      <c r="H98" s="879">
        <v>-126</v>
      </c>
      <c r="I98" s="874">
        <v>-0.14285714285714285</v>
      </c>
      <c r="J98" s="996">
        <v>0</v>
      </c>
      <c r="K98" s="879">
        <v>0</v>
      </c>
      <c r="L98" s="997" t="s">
        <v>164</v>
      </c>
      <c r="M98" s="875"/>
      <c r="N98" s="881">
        <v>-152</v>
      </c>
      <c r="O98" s="993">
        <v>-76</v>
      </c>
      <c r="P98" s="874">
        <v>-1</v>
      </c>
      <c r="Q98" s="877"/>
    </row>
    <row r="99" spans="2:17" ht="11.25" customHeight="1">
      <c r="B99" s="870"/>
      <c r="C99" s="871" t="s">
        <v>748</v>
      </c>
      <c r="D99" s="878">
        <v>-1376</v>
      </c>
      <c r="E99" s="879">
        <v>1680</v>
      </c>
      <c r="F99" s="874">
        <v>-1.819047619047619</v>
      </c>
      <c r="G99" s="878">
        <v>-965</v>
      </c>
      <c r="H99" s="879">
        <v>351</v>
      </c>
      <c r="I99" s="874">
        <v>-3.7492877492877494</v>
      </c>
      <c r="J99" s="878">
        <v>-60</v>
      </c>
      <c r="K99" s="879">
        <v>41</v>
      </c>
      <c r="L99" s="874">
        <v>-2.4634146341463414</v>
      </c>
      <c r="M99" s="875"/>
      <c r="N99" s="881">
        <v>-2401</v>
      </c>
      <c r="O99" s="993">
        <v>2072</v>
      </c>
      <c r="P99" s="874">
        <v>-2.1587837837837838</v>
      </c>
      <c r="Q99" s="877"/>
    </row>
    <row r="100" spans="2:17" ht="10.5" customHeight="1">
      <c r="B100" s="870"/>
      <c r="C100" s="871"/>
      <c r="D100" s="957"/>
      <c r="E100" s="854"/>
      <c r="F100" s="884"/>
      <c r="G100" s="957"/>
      <c r="H100" s="957"/>
      <c r="I100" s="884"/>
      <c r="J100" s="957"/>
      <c r="K100" s="957"/>
      <c r="L100" s="884"/>
      <c r="M100" s="885"/>
      <c r="N100" s="980"/>
      <c r="O100" s="854"/>
      <c r="P100" s="884"/>
      <c r="Q100" s="887"/>
    </row>
    <row r="101" spans="2:17" ht="10.5" customHeight="1">
      <c r="B101" s="870"/>
      <c r="C101" s="871" t="s">
        <v>9</v>
      </c>
      <c r="D101" s="878">
        <v>466</v>
      </c>
      <c r="E101" s="879">
        <v>3474</v>
      </c>
      <c r="F101" s="874">
        <v>-0.8658606793321819</v>
      </c>
      <c r="G101" s="878">
        <v>90</v>
      </c>
      <c r="H101" s="879">
        <v>731</v>
      </c>
      <c r="I101" s="874">
        <v>-0.8768809849521204</v>
      </c>
      <c r="J101" s="878">
        <v>-59</v>
      </c>
      <c r="K101" s="879">
        <v>41</v>
      </c>
      <c r="L101" s="874">
        <v>-2.4390243902439024</v>
      </c>
      <c r="M101" s="875"/>
      <c r="N101" s="881">
        <v>497</v>
      </c>
      <c r="O101" s="993">
        <v>4246</v>
      </c>
      <c r="P101" s="874">
        <v>-0.8829486575600565</v>
      </c>
      <c r="Q101" s="877"/>
    </row>
    <row r="102" spans="2:17" ht="9" customHeight="1">
      <c r="B102" s="870"/>
      <c r="C102" s="871"/>
      <c r="D102" s="931"/>
      <c r="E102" s="861"/>
      <c r="F102" s="880"/>
      <c r="G102" s="931"/>
      <c r="H102" s="931"/>
      <c r="I102" s="880"/>
      <c r="J102" s="931"/>
      <c r="K102" s="931"/>
      <c r="L102" s="880"/>
      <c r="M102" s="875"/>
      <c r="N102" s="939"/>
      <c r="O102" s="861"/>
      <c r="P102" s="880"/>
      <c r="Q102" s="877"/>
    </row>
    <row r="103" spans="2:17" ht="10.5" customHeight="1">
      <c r="B103" s="870"/>
      <c r="C103" s="871" t="s">
        <v>10</v>
      </c>
      <c r="D103" s="913">
        <v>40135</v>
      </c>
      <c r="E103" s="962">
        <v>39669</v>
      </c>
      <c r="F103" s="990">
        <v>0.0117472081474199</v>
      </c>
      <c r="G103" s="913">
        <v>10262</v>
      </c>
      <c r="H103" s="962">
        <v>10172</v>
      </c>
      <c r="I103" s="990">
        <v>0.008847817538340543</v>
      </c>
      <c r="J103" s="913">
        <v>673</v>
      </c>
      <c r="K103" s="962">
        <v>732</v>
      </c>
      <c r="L103" s="990">
        <v>-0.08060109289617487</v>
      </c>
      <c r="M103" s="964"/>
      <c r="N103" s="917">
        <v>51070</v>
      </c>
      <c r="O103" s="963">
        <v>50573</v>
      </c>
      <c r="P103" s="990">
        <v>0.009827378245308762</v>
      </c>
      <c r="Q103" s="961"/>
    </row>
    <row r="104" spans="2:17" ht="9" customHeight="1">
      <c r="B104" s="888"/>
      <c r="C104" s="889"/>
      <c r="D104" s="894"/>
      <c r="E104" s="894"/>
      <c r="F104" s="894"/>
      <c r="G104" s="894"/>
      <c r="H104" s="894"/>
      <c r="I104" s="894"/>
      <c r="J104" s="894"/>
      <c r="K104" s="894"/>
      <c r="L104" s="894"/>
      <c r="M104" s="894"/>
      <c r="N104" s="895"/>
      <c r="O104" s="894"/>
      <c r="P104" s="894"/>
      <c r="Q104" s="896"/>
    </row>
  </sheetData>
  <mergeCells count="9">
    <mergeCell ref="B88:Q88"/>
    <mergeCell ref="B2:Q2"/>
    <mergeCell ref="B3:Q3"/>
    <mergeCell ref="B4:Q4"/>
    <mergeCell ref="N5:Q5"/>
    <mergeCell ref="D89:F89"/>
    <mergeCell ref="G89:I89"/>
    <mergeCell ref="J89:M89"/>
    <mergeCell ref="N89:Q89"/>
  </mergeCells>
  <printOptions horizontalCentered="1" verticalCentered="1"/>
  <pageMargins left="0.11811023622047245" right="0.31496062992125984" top="0.31496062992125984" bottom="0.31496062992125984" header="0.31496062992125984" footer="0.31496062992125984"/>
  <pageSetup fitToHeight="1" fitToWidth="1" horizontalDpi="600" verticalDpi="600" orientation="portrait" paperSize="9" scale="77" r:id="rId1"/>
</worksheet>
</file>

<file path=xl/worksheets/sheet35.xml><?xml version="1.0" encoding="utf-8"?>
<worksheet xmlns="http://schemas.openxmlformats.org/spreadsheetml/2006/main" xmlns:r="http://schemas.openxmlformats.org/officeDocument/2006/relationships">
  <sheetPr>
    <pageSetUpPr fitToPage="1"/>
  </sheetPr>
  <dimension ref="B1:R104"/>
  <sheetViews>
    <sheetView showGridLines="0" zoomScaleSheetLayoutView="100" workbookViewId="0" topLeftCell="A1">
      <selection activeCell="C73" sqref="C73"/>
    </sheetView>
  </sheetViews>
  <sheetFormatPr defaultColWidth="9.00390625" defaultRowHeight="14.25"/>
  <cols>
    <col min="1" max="1" width="6.125" style="850" customWidth="1"/>
    <col min="2" max="2" width="0.875" style="850" customWidth="1"/>
    <col min="3" max="3" width="25.375" style="850" customWidth="1"/>
    <col min="4" max="5" width="5.875" style="850" customWidth="1"/>
    <col min="6" max="6" width="5.25390625" style="850" customWidth="1"/>
    <col min="7" max="8" width="5.875" style="850" customWidth="1"/>
    <col min="9" max="9" width="5.25390625" style="850" customWidth="1"/>
    <col min="10" max="11" width="5.875" style="850" customWidth="1"/>
    <col min="12" max="12" width="5.25390625" style="850" customWidth="1"/>
    <col min="13" max="13" width="0.875" style="850" customWidth="1"/>
    <col min="14" max="15" width="5.875" style="850" customWidth="1"/>
    <col min="16" max="16" width="5.25390625" style="1020" customWidth="1"/>
    <col min="17" max="17" width="0.875" style="850" customWidth="1"/>
    <col min="18" max="16384" width="9.00390625" style="850" customWidth="1"/>
  </cols>
  <sheetData>
    <row r="1" ht="32.25" customHeight="1">
      <c r="B1" s="1255"/>
    </row>
    <row r="2" spans="2:17" ht="13.5" customHeight="1">
      <c r="B2" s="1634" t="s">
        <v>617</v>
      </c>
      <c r="C2" s="1635"/>
      <c r="D2" s="1635"/>
      <c r="E2" s="1635"/>
      <c r="F2" s="1635"/>
      <c r="G2" s="1635"/>
      <c r="H2" s="1635"/>
      <c r="I2" s="1635"/>
      <c r="J2" s="1635"/>
      <c r="K2" s="1635"/>
      <c r="L2" s="1635"/>
      <c r="M2" s="1635"/>
      <c r="N2" s="1635"/>
      <c r="O2" s="1635"/>
      <c r="P2" s="1635"/>
      <c r="Q2" s="1635"/>
    </row>
    <row r="3" spans="2:17" ht="22.5" customHeight="1">
      <c r="B3" s="1636" t="s">
        <v>483</v>
      </c>
      <c r="C3" s="1637"/>
      <c r="D3" s="1637"/>
      <c r="E3" s="1637"/>
      <c r="F3" s="1637"/>
      <c r="G3" s="1637"/>
      <c r="H3" s="1637"/>
      <c r="I3" s="1637"/>
      <c r="J3" s="1637"/>
      <c r="K3" s="1637"/>
      <c r="L3" s="1637"/>
      <c r="M3" s="1637"/>
      <c r="N3" s="1637"/>
      <c r="O3" s="1637"/>
      <c r="P3" s="1637"/>
      <c r="Q3" s="1638"/>
    </row>
    <row r="4" spans="2:17" ht="18" customHeight="1">
      <c r="B4" s="1639" t="s">
        <v>484</v>
      </c>
      <c r="C4" s="1635"/>
      <c r="D4" s="1635"/>
      <c r="E4" s="1635"/>
      <c r="F4" s="1635"/>
      <c r="G4" s="1635"/>
      <c r="H4" s="1635"/>
      <c r="I4" s="1635"/>
      <c r="J4" s="1635"/>
      <c r="K4" s="1635"/>
      <c r="L4" s="1635"/>
      <c r="M4" s="1635"/>
      <c r="N4" s="1635"/>
      <c r="O4" s="1635"/>
      <c r="P4" s="1635"/>
      <c r="Q4" s="1635"/>
    </row>
    <row r="5" spans="2:17" ht="17.25" customHeight="1">
      <c r="B5" s="851"/>
      <c r="C5" s="852"/>
      <c r="D5" s="1642" t="s">
        <v>485</v>
      </c>
      <c r="E5" s="1632"/>
      <c r="F5" s="1632"/>
      <c r="G5" s="852"/>
      <c r="H5" s="854" t="s">
        <v>612</v>
      </c>
      <c r="I5" s="855"/>
      <c r="J5" s="852"/>
      <c r="K5" s="853" t="s">
        <v>613</v>
      </c>
      <c r="L5" s="1643"/>
      <c r="M5" s="1632"/>
      <c r="N5" s="1631" t="s">
        <v>601</v>
      </c>
      <c r="O5" s="1632"/>
      <c r="P5" s="1632"/>
      <c r="Q5" s="1633"/>
    </row>
    <row r="6" spans="2:17" ht="9" customHeight="1">
      <c r="B6" s="856"/>
      <c r="C6" s="857"/>
      <c r="D6" s="858"/>
      <c r="E6" s="858"/>
      <c r="F6" s="858"/>
      <c r="G6" s="858"/>
      <c r="H6" s="858"/>
      <c r="I6" s="858"/>
      <c r="J6" s="858"/>
      <c r="K6" s="858"/>
      <c r="L6" s="858"/>
      <c r="M6" s="858"/>
      <c r="N6" s="859"/>
      <c r="O6" s="858"/>
      <c r="P6" s="858"/>
      <c r="Q6" s="860"/>
    </row>
    <row r="7" spans="2:17" ht="9" customHeight="1">
      <c r="B7" s="856"/>
      <c r="C7" s="857"/>
      <c r="D7" s="858"/>
      <c r="E7" s="858"/>
      <c r="F7" s="858"/>
      <c r="G7" s="858"/>
      <c r="H7" s="858"/>
      <c r="I7" s="858"/>
      <c r="J7" s="858"/>
      <c r="K7" s="858"/>
      <c r="L7" s="858"/>
      <c r="M7" s="858"/>
      <c r="N7" s="859"/>
      <c r="O7" s="858"/>
      <c r="P7" s="858"/>
      <c r="Q7" s="860"/>
    </row>
    <row r="8" spans="2:17" ht="9" customHeight="1">
      <c r="B8" s="856"/>
      <c r="C8" s="857"/>
      <c r="D8" s="861" t="s">
        <v>486</v>
      </c>
      <c r="E8" s="861" t="s">
        <v>487</v>
      </c>
      <c r="F8" s="861" t="s">
        <v>488</v>
      </c>
      <c r="G8" s="861" t="s">
        <v>486</v>
      </c>
      <c r="H8" s="861" t="s">
        <v>487</v>
      </c>
      <c r="I8" s="861" t="s">
        <v>488</v>
      </c>
      <c r="J8" s="861" t="s">
        <v>486</v>
      </c>
      <c r="K8" s="861" t="s">
        <v>487</v>
      </c>
      <c r="L8" s="861" t="s">
        <v>488</v>
      </c>
      <c r="M8" s="862"/>
      <c r="N8" s="863" t="s">
        <v>486</v>
      </c>
      <c r="O8" s="861" t="s">
        <v>487</v>
      </c>
      <c r="P8" s="861" t="s">
        <v>488</v>
      </c>
      <c r="Q8" s="864"/>
    </row>
    <row r="9" spans="2:17" ht="9" customHeight="1">
      <c r="B9" s="865"/>
      <c r="C9" s="866"/>
      <c r="D9" s="861" t="s">
        <v>904</v>
      </c>
      <c r="E9" s="861" t="s">
        <v>904</v>
      </c>
      <c r="F9" s="861"/>
      <c r="G9" s="861" t="s">
        <v>904</v>
      </c>
      <c r="H9" s="861" t="s">
        <v>904</v>
      </c>
      <c r="I9" s="861"/>
      <c r="J9" s="861" t="s">
        <v>904</v>
      </c>
      <c r="K9" s="861" t="s">
        <v>904</v>
      </c>
      <c r="L9" s="861"/>
      <c r="M9" s="861"/>
      <c r="N9" s="863" t="s">
        <v>904</v>
      </c>
      <c r="O9" s="861" t="s">
        <v>904</v>
      </c>
      <c r="P9" s="861"/>
      <c r="Q9" s="867"/>
    </row>
    <row r="10" spans="2:17" ht="9" customHeight="1">
      <c r="B10" s="851"/>
      <c r="C10" s="852"/>
      <c r="D10" s="854"/>
      <c r="E10" s="854"/>
      <c r="F10" s="854"/>
      <c r="G10" s="854"/>
      <c r="H10" s="854"/>
      <c r="I10" s="854"/>
      <c r="J10" s="854"/>
      <c r="K10" s="854"/>
      <c r="L10" s="854"/>
      <c r="M10" s="854"/>
      <c r="N10" s="868"/>
      <c r="O10" s="854"/>
      <c r="P10" s="854"/>
      <c r="Q10" s="869"/>
    </row>
    <row r="11" spans="2:17" ht="9" customHeight="1">
      <c r="B11" s="870"/>
      <c r="C11" s="871" t="s">
        <v>675</v>
      </c>
      <c r="D11" s="872">
        <v>3985</v>
      </c>
      <c r="E11" s="873">
        <v>4521</v>
      </c>
      <c r="F11" s="874">
        <v>-0.11855784118557841</v>
      </c>
      <c r="G11" s="872">
        <v>3154</v>
      </c>
      <c r="H11" s="873">
        <v>2830</v>
      </c>
      <c r="I11" s="874">
        <v>0.11448763250883393</v>
      </c>
      <c r="J11" s="872">
        <v>915</v>
      </c>
      <c r="K11" s="873">
        <v>710</v>
      </c>
      <c r="L11" s="874">
        <v>0.2887323943661972</v>
      </c>
      <c r="M11" s="875"/>
      <c r="N11" s="876">
        <v>8054</v>
      </c>
      <c r="O11" s="873">
        <v>8061</v>
      </c>
      <c r="P11" s="874">
        <v>-0.0008683786130753009</v>
      </c>
      <c r="Q11" s="877"/>
    </row>
    <row r="12" spans="2:17" ht="9" customHeight="1">
      <c r="B12" s="870"/>
      <c r="C12" s="871" t="s">
        <v>614</v>
      </c>
      <c r="D12" s="878">
        <v>6795</v>
      </c>
      <c r="E12" s="879">
        <v>3579</v>
      </c>
      <c r="F12" s="880">
        <v>0.8985750209555742</v>
      </c>
      <c r="G12" s="878">
        <v>0</v>
      </c>
      <c r="H12" s="878">
        <v>0</v>
      </c>
      <c r="I12" s="880" t="s">
        <v>164</v>
      </c>
      <c r="J12" s="878">
        <v>10027</v>
      </c>
      <c r="K12" s="879">
        <v>9647</v>
      </c>
      <c r="L12" s="880">
        <v>0.039390484088317614</v>
      </c>
      <c r="M12" s="875"/>
      <c r="N12" s="881">
        <v>16822</v>
      </c>
      <c r="O12" s="879">
        <v>13226</v>
      </c>
      <c r="P12" s="880">
        <v>0.27188870406774535</v>
      </c>
      <c r="Q12" s="877"/>
    </row>
    <row r="13" spans="2:17" ht="9" customHeight="1">
      <c r="B13" s="870"/>
      <c r="C13" s="871" t="s">
        <v>676</v>
      </c>
      <c r="D13" s="882">
        <v>10780</v>
      </c>
      <c r="E13" s="883">
        <v>8100</v>
      </c>
      <c r="F13" s="884">
        <v>0.3308641975308642</v>
      </c>
      <c r="G13" s="882">
        <v>3154</v>
      </c>
      <c r="H13" s="883">
        <v>2830</v>
      </c>
      <c r="I13" s="884">
        <v>0.11448763250883393</v>
      </c>
      <c r="J13" s="882">
        <v>10942</v>
      </c>
      <c r="K13" s="883">
        <v>10357</v>
      </c>
      <c r="L13" s="884">
        <v>0.05648353770396833</v>
      </c>
      <c r="M13" s="885"/>
      <c r="N13" s="886">
        <v>24876</v>
      </c>
      <c r="O13" s="883">
        <v>21287</v>
      </c>
      <c r="P13" s="884">
        <v>0.16860055432893314</v>
      </c>
      <c r="Q13" s="887"/>
    </row>
    <row r="14" spans="2:17" ht="6" customHeight="1">
      <c r="B14" s="888"/>
      <c r="C14" s="889"/>
      <c r="D14" s="890"/>
      <c r="E14" s="890"/>
      <c r="F14" s="890"/>
      <c r="G14" s="890"/>
      <c r="H14" s="890"/>
      <c r="I14" s="890"/>
      <c r="J14" s="890"/>
      <c r="K14" s="890"/>
      <c r="L14" s="890"/>
      <c r="M14" s="890"/>
      <c r="N14" s="891"/>
      <c r="O14" s="890"/>
      <c r="P14" s="890"/>
      <c r="Q14" s="892"/>
    </row>
    <row r="15" spans="2:17" ht="18" customHeight="1">
      <c r="B15" s="893"/>
      <c r="C15" s="1640" t="s">
        <v>677</v>
      </c>
      <c r="D15" s="1641"/>
      <c r="E15" s="1641"/>
      <c r="F15" s="1641"/>
      <c r="G15" s="1641"/>
      <c r="H15" s="1641"/>
      <c r="I15" s="1641"/>
      <c r="J15" s="1641"/>
      <c r="K15" s="1641"/>
      <c r="L15" s="1641"/>
      <c r="M15" s="1641"/>
      <c r="N15" s="1641"/>
      <c r="O15" s="1641"/>
      <c r="P15" s="1641"/>
      <c r="Q15" s="1641"/>
    </row>
    <row r="16" spans="2:17" ht="18" customHeight="1">
      <c r="B16" s="851"/>
      <c r="C16" s="852"/>
      <c r="D16" s="852"/>
      <c r="E16" s="853" t="s">
        <v>595</v>
      </c>
      <c r="F16" s="852"/>
      <c r="G16" s="852"/>
      <c r="H16" s="853" t="s">
        <v>596</v>
      </c>
      <c r="I16" s="852"/>
      <c r="J16" s="852"/>
      <c r="K16" s="853" t="s">
        <v>601</v>
      </c>
      <c r="L16" s="852"/>
      <c r="M16" s="852"/>
      <c r="N16" s="1631" t="s">
        <v>263</v>
      </c>
      <c r="O16" s="1632"/>
      <c r="P16" s="1632"/>
      <c r="Q16" s="1633"/>
    </row>
    <row r="17" spans="2:17" ht="8.25" customHeight="1">
      <c r="B17" s="856"/>
      <c r="C17" s="857"/>
      <c r="D17" s="858"/>
      <c r="E17" s="858"/>
      <c r="F17" s="858"/>
      <c r="G17" s="858"/>
      <c r="H17" s="858"/>
      <c r="I17" s="858"/>
      <c r="J17" s="858"/>
      <c r="K17" s="858"/>
      <c r="L17" s="858"/>
      <c r="M17" s="858"/>
      <c r="N17" s="859"/>
      <c r="O17" s="858"/>
      <c r="P17" s="858"/>
      <c r="Q17" s="860"/>
    </row>
    <row r="18" spans="2:17" ht="9.75" customHeight="1">
      <c r="B18" s="856"/>
      <c r="C18" s="857"/>
      <c r="D18" s="861" t="s">
        <v>486</v>
      </c>
      <c r="E18" s="861" t="s">
        <v>487</v>
      </c>
      <c r="F18" s="861" t="s">
        <v>488</v>
      </c>
      <c r="G18" s="861" t="s">
        <v>486</v>
      </c>
      <c r="H18" s="861" t="s">
        <v>487</v>
      </c>
      <c r="I18" s="861" t="s">
        <v>488</v>
      </c>
      <c r="J18" s="861" t="s">
        <v>486</v>
      </c>
      <c r="K18" s="861" t="s">
        <v>487</v>
      </c>
      <c r="L18" s="861" t="s">
        <v>488</v>
      </c>
      <c r="M18" s="862"/>
      <c r="N18" s="863" t="s">
        <v>486</v>
      </c>
      <c r="O18" s="861" t="s">
        <v>487</v>
      </c>
      <c r="P18" s="861" t="s">
        <v>488</v>
      </c>
      <c r="Q18" s="864"/>
    </row>
    <row r="19" spans="2:17" ht="9.75" customHeight="1">
      <c r="B19" s="865"/>
      <c r="C19" s="866"/>
      <c r="D19" s="894" t="s">
        <v>904</v>
      </c>
      <c r="E19" s="894" t="s">
        <v>904</v>
      </c>
      <c r="F19" s="894"/>
      <c r="G19" s="894" t="s">
        <v>904</v>
      </c>
      <c r="H19" s="894" t="s">
        <v>904</v>
      </c>
      <c r="I19" s="894"/>
      <c r="J19" s="894" t="s">
        <v>904</v>
      </c>
      <c r="K19" s="894" t="s">
        <v>904</v>
      </c>
      <c r="L19" s="894"/>
      <c r="M19" s="894"/>
      <c r="N19" s="895" t="s">
        <v>904</v>
      </c>
      <c r="O19" s="894" t="s">
        <v>904</v>
      </c>
      <c r="P19" s="894"/>
      <c r="Q19" s="896"/>
    </row>
    <row r="20" spans="2:17" ht="11.25" customHeight="1">
      <c r="B20" s="856"/>
      <c r="C20" s="857" t="s">
        <v>184</v>
      </c>
      <c r="D20" s="862"/>
      <c r="E20" s="862"/>
      <c r="F20" s="1021"/>
      <c r="G20" s="862"/>
      <c r="H20" s="862"/>
      <c r="I20" s="1021"/>
      <c r="J20" s="862"/>
      <c r="K20" s="862"/>
      <c r="L20" s="1021"/>
      <c r="M20" s="862"/>
      <c r="N20" s="897"/>
      <c r="O20" s="862"/>
      <c r="P20" s="1021"/>
      <c r="Q20" s="864"/>
    </row>
    <row r="21" spans="2:17" ht="11.25" customHeight="1">
      <c r="B21" s="856"/>
      <c r="C21" s="857"/>
      <c r="D21" s="862"/>
      <c r="E21" s="862"/>
      <c r="F21" s="1021"/>
      <c r="G21" s="862"/>
      <c r="H21" s="862"/>
      <c r="I21" s="1021"/>
      <c r="J21" s="862"/>
      <c r="K21" s="862"/>
      <c r="L21" s="1021"/>
      <c r="M21" s="862"/>
      <c r="N21" s="897"/>
      <c r="O21" s="862"/>
      <c r="P21" s="1021"/>
      <c r="Q21" s="864"/>
    </row>
    <row r="22" spans="2:17" ht="15" customHeight="1">
      <c r="B22" s="898"/>
      <c r="C22" s="899" t="s">
        <v>678</v>
      </c>
      <c r="D22" s="900"/>
      <c r="E22" s="900"/>
      <c r="F22" s="1023"/>
      <c r="G22" s="900"/>
      <c r="H22" s="900"/>
      <c r="I22" s="1023"/>
      <c r="J22" s="900"/>
      <c r="K22" s="900"/>
      <c r="L22" s="1023"/>
      <c r="M22" s="900"/>
      <c r="N22" s="901"/>
      <c r="O22" s="900"/>
      <c r="P22" s="1023"/>
      <c r="Q22" s="902"/>
    </row>
    <row r="23" spans="2:17" ht="9.75" customHeight="1">
      <c r="B23" s="903"/>
      <c r="C23" s="904" t="s">
        <v>679</v>
      </c>
      <c r="D23" s="872">
        <v>9</v>
      </c>
      <c r="E23" s="1024">
        <v>8</v>
      </c>
      <c r="F23" s="1257">
        <v>0.125</v>
      </c>
      <c r="G23" s="872">
        <v>4</v>
      </c>
      <c r="H23" s="1024">
        <v>4</v>
      </c>
      <c r="I23" s="966">
        <v>0</v>
      </c>
      <c r="J23" s="872">
        <v>13</v>
      </c>
      <c r="K23" s="1024">
        <v>12</v>
      </c>
      <c r="L23" s="1257">
        <v>0.08333333333333333</v>
      </c>
      <c r="M23" s="906"/>
      <c r="N23" s="876">
        <v>25</v>
      </c>
      <c r="O23" s="1024">
        <v>25</v>
      </c>
      <c r="P23" s="1257">
        <v>0</v>
      </c>
      <c r="Q23" s="907"/>
    </row>
    <row r="24" spans="2:17" ht="9.75" customHeight="1">
      <c r="B24" s="903"/>
      <c r="C24" s="904" t="s">
        <v>680</v>
      </c>
      <c r="D24" s="872">
        <v>11</v>
      </c>
      <c r="E24" s="1024">
        <v>6</v>
      </c>
      <c r="F24" s="1257">
        <v>0.8333333333333334</v>
      </c>
      <c r="G24" s="872">
        <v>1</v>
      </c>
      <c r="H24" s="1024">
        <v>0</v>
      </c>
      <c r="I24" s="1257" t="s">
        <v>164</v>
      </c>
      <c r="J24" s="872">
        <v>12</v>
      </c>
      <c r="K24" s="1024">
        <v>6</v>
      </c>
      <c r="L24" s="1257">
        <v>1</v>
      </c>
      <c r="M24" s="906"/>
      <c r="N24" s="876">
        <v>12</v>
      </c>
      <c r="O24" s="1024">
        <v>6</v>
      </c>
      <c r="P24" s="1257">
        <v>1</v>
      </c>
      <c r="Q24" s="907"/>
    </row>
    <row r="25" spans="2:17" ht="9.75" customHeight="1">
      <c r="B25" s="903"/>
      <c r="C25" s="904" t="s">
        <v>681</v>
      </c>
      <c r="D25" s="872">
        <v>9</v>
      </c>
      <c r="E25" s="1024">
        <v>0</v>
      </c>
      <c r="F25" s="1257" t="s">
        <v>164</v>
      </c>
      <c r="G25" s="872">
        <v>1</v>
      </c>
      <c r="H25" s="1024">
        <v>1</v>
      </c>
      <c r="I25" s="966">
        <v>0</v>
      </c>
      <c r="J25" s="872">
        <v>10</v>
      </c>
      <c r="K25" s="1024">
        <v>1</v>
      </c>
      <c r="L25" s="1257">
        <v>9</v>
      </c>
      <c r="M25" s="906"/>
      <c r="N25" s="876">
        <v>9</v>
      </c>
      <c r="O25" s="1024">
        <v>1</v>
      </c>
      <c r="P25" s="1257">
        <v>8</v>
      </c>
      <c r="Q25" s="907"/>
    </row>
    <row r="26" spans="2:17" ht="9.75" customHeight="1">
      <c r="B26" s="903"/>
      <c r="C26" s="904" t="s">
        <v>682</v>
      </c>
      <c r="D26" s="872">
        <v>412</v>
      </c>
      <c r="E26" s="1024">
        <v>365</v>
      </c>
      <c r="F26" s="1257">
        <v>0.12876712328767123</v>
      </c>
      <c r="G26" s="872">
        <v>0</v>
      </c>
      <c r="H26" s="1024">
        <v>0</v>
      </c>
      <c r="I26" s="1257" t="s">
        <v>164</v>
      </c>
      <c r="J26" s="872">
        <v>412</v>
      </c>
      <c r="K26" s="1024">
        <v>365</v>
      </c>
      <c r="L26" s="1257">
        <v>0.12876712328767123</v>
      </c>
      <c r="M26" s="906"/>
      <c r="N26" s="876">
        <v>412</v>
      </c>
      <c r="O26" s="1024">
        <v>365</v>
      </c>
      <c r="P26" s="1257">
        <v>0.12876712328767123</v>
      </c>
      <c r="Q26" s="907"/>
    </row>
    <row r="27" spans="2:17" ht="10.5" customHeight="1">
      <c r="B27" s="870"/>
      <c r="C27" s="871" t="s">
        <v>683</v>
      </c>
      <c r="D27" s="908">
        <v>441</v>
      </c>
      <c r="E27" s="995">
        <v>379</v>
      </c>
      <c r="F27" s="1258">
        <v>0.16358839050131926</v>
      </c>
      <c r="G27" s="908">
        <v>6</v>
      </c>
      <c r="H27" s="995">
        <v>5</v>
      </c>
      <c r="I27" s="884">
        <v>0.2</v>
      </c>
      <c r="J27" s="908">
        <v>447</v>
      </c>
      <c r="K27" s="995">
        <v>384</v>
      </c>
      <c r="L27" s="1258">
        <v>0.1640625</v>
      </c>
      <c r="M27" s="910"/>
      <c r="N27" s="911">
        <v>459</v>
      </c>
      <c r="O27" s="995">
        <v>397</v>
      </c>
      <c r="P27" s="1258">
        <v>0.1561712846347607</v>
      </c>
      <c r="Q27" s="912"/>
    </row>
    <row r="28" spans="2:17" ht="9.75" customHeight="1">
      <c r="B28" s="903"/>
      <c r="C28" s="904" t="s">
        <v>684</v>
      </c>
      <c r="D28" s="872">
        <v>161</v>
      </c>
      <c r="E28" s="1024">
        <v>234</v>
      </c>
      <c r="F28" s="1257">
        <v>-0.31196581196581197</v>
      </c>
      <c r="G28" s="872">
        <v>0</v>
      </c>
      <c r="H28" s="1024">
        <v>0</v>
      </c>
      <c r="I28" s="1257" t="s">
        <v>164</v>
      </c>
      <c r="J28" s="872">
        <v>161</v>
      </c>
      <c r="K28" s="1024">
        <v>234</v>
      </c>
      <c r="L28" s="1257">
        <v>-0.31196581196581197</v>
      </c>
      <c r="M28" s="906"/>
      <c r="N28" s="876">
        <v>161</v>
      </c>
      <c r="O28" s="1024">
        <v>234</v>
      </c>
      <c r="P28" s="1257">
        <v>-0.31196581196581197</v>
      </c>
      <c r="Q28" s="907"/>
    </row>
    <row r="29" spans="2:17" ht="9" customHeight="1">
      <c r="B29" s="870"/>
      <c r="C29" s="871" t="s">
        <v>601</v>
      </c>
      <c r="D29" s="913">
        <v>602</v>
      </c>
      <c r="E29" s="991">
        <v>613</v>
      </c>
      <c r="F29" s="923">
        <v>-0.01794453507340946</v>
      </c>
      <c r="G29" s="914">
        <v>6</v>
      </c>
      <c r="H29" s="991">
        <v>5</v>
      </c>
      <c r="I29" s="923">
        <v>0.2</v>
      </c>
      <c r="J29" s="914">
        <v>608</v>
      </c>
      <c r="K29" s="991">
        <v>618</v>
      </c>
      <c r="L29" s="923">
        <v>-0.016181229773462782</v>
      </c>
      <c r="M29" s="916"/>
      <c r="N29" s="917">
        <v>620</v>
      </c>
      <c r="O29" s="991">
        <v>631</v>
      </c>
      <c r="P29" s="923">
        <v>-0.017432646592709985</v>
      </c>
      <c r="Q29" s="918"/>
    </row>
    <row r="30" spans="2:17" ht="9" customHeight="1">
      <c r="B30" s="870"/>
      <c r="C30" s="871"/>
      <c r="D30" s="872"/>
      <c r="E30" s="993"/>
      <c r="F30" s="1259"/>
      <c r="G30" s="878"/>
      <c r="H30" s="993"/>
      <c r="I30" s="969"/>
      <c r="J30" s="878"/>
      <c r="K30" s="993"/>
      <c r="L30" s="1259"/>
      <c r="M30" s="920"/>
      <c r="N30" s="876"/>
      <c r="O30" s="993"/>
      <c r="P30" s="1259"/>
      <c r="Q30" s="921"/>
    </row>
    <row r="31" spans="2:17" ht="15" customHeight="1">
      <c r="B31" s="898"/>
      <c r="C31" s="899" t="s">
        <v>685</v>
      </c>
      <c r="D31" s="900"/>
      <c r="E31" s="1022"/>
      <c r="F31" s="1260"/>
      <c r="G31" s="900"/>
      <c r="H31" s="1022"/>
      <c r="I31" s="1023"/>
      <c r="J31" s="900"/>
      <c r="K31" s="1022"/>
      <c r="L31" s="1260"/>
      <c r="M31" s="900"/>
      <c r="N31" s="901"/>
      <c r="O31" s="1022"/>
      <c r="P31" s="1260"/>
      <c r="Q31" s="902"/>
    </row>
    <row r="32" spans="2:17" ht="9.75" customHeight="1">
      <c r="B32" s="903"/>
      <c r="C32" s="904" t="s">
        <v>686</v>
      </c>
      <c r="D32" s="872">
        <v>178</v>
      </c>
      <c r="E32" s="1024">
        <v>114</v>
      </c>
      <c r="F32" s="1257">
        <v>0.5614035087719298</v>
      </c>
      <c r="G32" s="872">
        <v>74</v>
      </c>
      <c r="H32" s="1024">
        <v>67</v>
      </c>
      <c r="I32" s="966">
        <v>0.1044776119402985</v>
      </c>
      <c r="J32" s="872">
        <v>252</v>
      </c>
      <c r="K32" s="1024">
        <v>181</v>
      </c>
      <c r="L32" s="1257">
        <v>0.39226519337016574</v>
      </c>
      <c r="M32" s="906"/>
      <c r="N32" s="876">
        <v>451</v>
      </c>
      <c r="O32" s="1024">
        <v>386</v>
      </c>
      <c r="P32" s="1257">
        <v>0.16839378238341968</v>
      </c>
      <c r="Q32" s="907"/>
    </row>
    <row r="33" spans="2:17" ht="9.75" customHeight="1">
      <c r="B33" s="903"/>
      <c r="C33" s="904" t="s">
        <v>682</v>
      </c>
      <c r="D33" s="872">
        <v>101</v>
      </c>
      <c r="E33" s="1024">
        <v>98</v>
      </c>
      <c r="F33" s="1257">
        <v>0.030612244897959183</v>
      </c>
      <c r="G33" s="872">
        <v>0</v>
      </c>
      <c r="H33" s="1024">
        <v>0</v>
      </c>
      <c r="I33" s="1257" t="s">
        <v>164</v>
      </c>
      <c r="J33" s="872">
        <v>101</v>
      </c>
      <c r="K33" s="1024">
        <v>98</v>
      </c>
      <c r="L33" s="1257">
        <v>0.030612244897959183</v>
      </c>
      <c r="M33" s="906"/>
      <c r="N33" s="876">
        <v>101</v>
      </c>
      <c r="O33" s="1024">
        <v>98</v>
      </c>
      <c r="P33" s="1257">
        <v>0.030612244897959183</v>
      </c>
      <c r="Q33" s="907"/>
    </row>
    <row r="34" spans="2:17" ht="9.75" customHeight="1">
      <c r="B34" s="903"/>
      <c r="C34" s="904" t="s">
        <v>687</v>
      </c>
      <c r="D34" s="872">
        <v>24</v>
      </c>
      <c r="E34" s="1024">
        <v>321</v>
      </c>
      <c r="F34" s="1257">
        <v>-0.9252336448598131</v>
      </c>
      <c r="G34" s="872">
        <v>0</v>
      </c>
      <c r="H34" s="1024">
        <v>0</v>
      </c>
      <c r="I34" s="1257" t="s">
        <v>164</v>
      </c>
      <c r="J34" s="872">
        <v>24</v>
      </c>
      <c r="K34" s="1024">
        <v>321</v>
      </c>
      <c r="L34" s="1257">
        <v>-0.9252336448598131</v>
      </c>
      <c r="M34" s="906"/>
      <c r="N34" s="876">
        <v>24</v>
      </c>
      <c r="O34" s="1024">
        <v>321</v>
      </c>
      <c r="P34" s="1257">
        <v>-0.9252336448598131</v>
      </c>
      <c r="Q34" s="907"/>
    </row>
    <row r="35" spans="2:17" ht="9" customHeight="1">
      <c r="B35" s="870"/>
      <c r="C35" s="871" t="s">
        <v>601</v>
      </c>
      <c r="D35" s="913">
        <v>303</v>
      </c>
      <c r="E35" s="991">
        <v>533</v>
      </c>
      <c r="F35" s="923">
        <v>-0.43151969981238275</v>
      </c>
      <c r="G35" s="914">
        <v>74</v>
      </c>
      <c r="H35" s="991">
        <v>67</v>
      </c>
      <c r="I35" s="923">
        <v>0.1044776119402985</v>
      </c>
      <c r="J35" s="914">
        <v>377</v>
      </c>
      <c r="K35" s="991">
        <v>600</v>
      </c>
      <c r="L35" s="923">
        <v>-0.37166666666666665</v>
      </c>
      <c r="M35" s="916"/>
      <c r="N35" s="917">
        <v>577</v>
      </c>
      <c r="O35" s="991">
        <v>804</v>
      </c>
      <c r="P35" s="923">
        <v>-0.28233830845771146</v>
      </c>
      <c r="Q35" s="918"/>
    </row>
    <row r="36" spans="2:17" ht="9" customHeight="1">
      <c r="B36" s="870"/>
      <c r="C36" s="871"/>
      <c r="D36" s="872"/>
      <c r="E36" s="993"/>
      <c r="F36" s="1259"/>
      <c r="G36" s="878"/>
      <c r="H36" s="993"/>
      <c r="I36" s="969"/>
      <c r="J36" s="878"/>
      <c r="K36" s="993"/>
      <c r="L36" s="1259"/>
      <c r="M36" s="920"/>
      <c r="N36" s="876"/>
      <c r="O36" s="993"/>
      <c r="P36" s="1259"/>
      <c r="Q36" s="921"/>
    </row>
    <row r="37" spans="2:17" ht="15" customHeight="1">
      <c r="B37" s="898"/>
      <c r="C37" s="899" t="s">
        <v>688</v>
      </c>
      <c r="D37" s="900"/>
      <c r="E37" s="1022"/>
      <c r="F37" s="1260"/>
      <c r="G37" s="900"/>
      <c r="H37" s="1022"/>
      <c r="I37" s="1023"/>
      <c r="J37" s="900"/>
      <c r="K37" s="1022"/>
      <c r="L37" s="1260"/>
      <c r="M37" s="900"/>
      <c r="N37" s="901"/>
      <c r="O37" s="1022"/>
      <c r="P37" s="1260"/>
      <c r="Q37" s="902"/>
    </row>
    <row r="38" spans="2:17" ht="9.75" customHeight="1">
      <c r="B38" s="903"/>
      <c r="C38" s="904" t="s">
        <v>679</v>
      </c>
      <c r="D38" s="872">
        <v>56</v>
      </c>
      <c r="E38" s="1024">
        <v>39</v>
      </c>
      <c r="F38" s="1257">
        <v>0.4358974358974359</v>
      </c>
      <c r="G38" s="872">
        <v>9</v>
      </c>
      <c r="H38" s="1024">
        <v>10</v>
      </c>
      <c r="I38" s="966">
        <v>-0.1</v>
      </c>
      <c r="J38" s="872">
        <v>65</v>
      </c>
      <c r="K38" s="1024">
        <v>49</v>
      </c>
      <c r="L38" s="1257">
        <v>0.32653061224489793</v>
      </c>
      <c r="M38" s="906"/>
      <c r="N38" s="876">
        <v>79</v>
      </c>
      <c r="O38" s="1024">
        <v>75</v>
      </c>
      <c r="P38" s="1257">
        <v>0.05333333333333334</v>
      </c>
      <c r="Q38" s="907"/>
    </row>
    <row r="39" spans="2:17" ht="9.75" customHeight="1">
      <c r="B39" s="903"/>
      <c r="C39" s="904" t="s">
        <v>686</v>
      </c>
      <c r="D39" s="872">
        <v>22</v>
      </c>
      <c r="E39" s="1024">
        <v>23</v>
      </c>
      <c r="F39" s="1257">
        <v>-0.043478260869565216</v>
      </c>
      <c r="G39" s="872">
        <v>2</v>
      </c>
      <c r="H39" s="1024">
        <v>4</v>
      </c>
      <c r="I39" s="966">
        <v>-0.5</v>
      </c>
      <c r="J39" s="872">
        <v>24</v>
      </c>
      <c r="K39" s="1024">
        <v>27</v>
      </c>
      <c r="L39" s="1257">
        <v>-0.1111111111111111</v>
      </c>
      <c r="M39" s="906"/>
      <c r="N39" s="876">
        <v>23</v>
      </c>
      <c r="O39" s="1024">
        <v>37</v>
      </c>
      <c r="P39" s="1257">
        <v>-0.3783783783783784</v>
      </c>
      <c r="Q39" s="907"/>
    </row>
    <row r="40" spans="2:17" ht="9.75" customHeight="1">
      <c r="B40" s="903"/>
      <c r="C40" s="904" t="s">
        <v>680</v>
      </c>
      <c r="D40" s="872">
        <v>92</v>
      </c>
      <c r="E40" s="1024">
        <v>75</v>
      </c>
      <c r="F40" s="1257">
        <v>0.22666666666666666</v>
      </c>
      <c r="G40" s="872">
        <v>0</v>
      </c>
      <c r="H40" s="1024">
        <v>0</v>
      </c>
      <c r="I40" s="1257" t="s">
        <v>164</v>
      </c>
      <c r="J40" s="872">
        <v>92</v>
      </c>
      <c r="K40" s="1024">
        <v>75</v>
      </c>
      <c r="L40" s="1257">
        <v>0.22666666666666666</v>
      </c>
      <c r="M40" s="906"/>
      <c r="N40" s="876">
        <v>92</v>
      </c>
      <c r="O40" s="1024">
        <v>75</v>
      </c>
      <c r="P40" s="1257">
        <v>0.22666666666666666</v>
      </c>
      <c r="Q40" s="907"/>
    </row>
    <row r="41" spans="2:17" ht="9.75" customHeight="1">
      <c r="B41" s="903"/>
      <c r="C41" s="904" t="s">
        <v>689</v>
      </c>
      <c r="D41" s="872">
        <v>440</v>
      </c>
      <c r="E41" s="1024">
        <v>473</v>
      </c>
      <c r="F41" s="1257">
        <v>-0.06976744186046512</v>
      </c>
      <c r="G41" s="872">
        <v>0</v>
      </c>
      <c r="H41" s="1024">
        <v>0</v>
      </c>
      <c r="I41" s="1257" t="s">
        <v>164</v>
      </c>
      <c r="J41" s="872">
        <v>440</v>
      </c>
      <c r="K41" s="1024">
        <v>473</v>
      </c>
      <c r="L41" s="1257">
        <v>-0.06976744186046512</v>
      </c>
      <c r="M41" s="906"/>
      <c r="N41" s="876">
        <v>440</v>
      </c>
      <c r="O41" s="1024">
        <v>473</v>
      </c>
      <c r="P41" s="1257">
        <v>-0.06976744186046512</v>
      </c>
      <c r="Q41" s="907"/>
    </row>
    <row r="42" spans="2:17" ht="9.75" customHeight="1">
      <c r="B42" s="903"/>
      <c r="C42" s="904" t="s">
        <v>681</v>
      </c>
      <c r="D42" s="872">
        <v>18</v>
      </c>
      <c r="E42" s="1024">
        <v>3</v>
      </c>
      <c r="F42" s="1257">
        <v>5</v>
      </c>
      <c r="G42" s="872">
        <v>3</v>
      </c>
      <c r="H42" s="1024">
        <v>3</v>
      </c>
      <c r="I42" s="966">
        <v>0</v>
      </c>
      <c r="J42" s="872">
        <v>21</v>
      </c>
      <c r="K42" s="1024">
        <v>6</v>
      </c>
      <c r="L42" s="1257">
        <v>2.5</v>
      </c>
      <c r="M42" s="906"/>
      <c r="N42" s="876">
        <v>35</v>
      </c>
      <c r="O42" s="1024">
        <v>18</v>
      </c>
      <c r="P42" s="1257">
        <v>0.9444444444444444</v>
      </c>
      <c r="Q42" s="907"/>
    </row>
    <row r="43" spans="2:17" ht="9.75" customHeight="1">
      <c r="B43" s="903"/>
      <c r="C43" s="904" t="s">
        <v>682</v>
      </c>
      <c r="D43" s="872">
        <v>359</v>
      </c>
      <c r="E43" s="1024">
        <v>557</v>
      </c>
      <c r="F43" s="1257">
        <v>-0.35547576301615796</v>
      </c>
      <c r="G43" s="872">
        <v>0</v>
      </c>
      <c r="H43" s="1024">
        <v>0</v>
      </c>
      <c r="I43" s="1257" t="s">
        <v>164</v>
      </c>
      <c r="J43" s="872">
        <v>359</v>
      </c>
      <c r="K43" s="1024">
        <v>557</v>
      </c>
      <c r="L43" s="1257">
        <v>-0.35547576301615796</v>
      </c>
      <c r="M43" s="906"/>
      <c r="N43" s="876">
        <v>359</v>
      </c>
      <c r="O43" s="1024">
        <v>557</v>
      </c>
      <c r="P43" s="1257">
        <v>-0.35547576301615796</v>
      </c>
      <c r="Q43" s="907"/>
    </row>
    <row r="44" spans="2:17" ht="9" customHeight="1">
      <c r="B44" s="870"/>
      <c r="C44" s="871" t="s">
        <v>601</v>
      </c>
      <c r="D44" s="913">
        <v>987</v>
      </c>
      <c r="E44" s="991">
        <v>1170</v>
      </c>
      <c r="F44" s="923">
        <v>-0.1564102564102564</v>
      </c>
      <c r="G44" s="914">
        <v>14</v>
      </c>
      <c r="H44" s="991">
        <v>17</v>
      </c>
      <c r="I44" s="923">
        <v>-0.17647058823529413</v>
      </c>
      <c r="J44" s="914">
        <v>1001</v>
      </c>
      <c r="K44" s="991">
        <v>1187</v>
      </c>
      <c r="L44" s="923">
        <v>-0.15669755686604886</v>
      </c>
      <c r="M44" s="916"/>
      <c r="N44" s="917">
        <v>1027</v>
      </c>
      <c r="O44" s="991">
        <v>1234</v>
      </c>
      <c r="P44" s="923">
        <v>-0.16774716369529985</v>
      </c>
      <c r="Q44" s="918"/>
    </row>
    <row r="45" spans="2:17" ht="9" customHeight="1">
      <c r="B45" s="870"/>
      <c r="C45" s="871"/>
      <c r="D45" s="872"/>
      <c r="E45" s="993"/>
      <c r="F45" s="1259"/>
      <c r="G45" s="878"/>
      <c r="H45" s="993"/>
      <c r="I45" s="969"/>
      <c r="J45" s="878"/>
      <c r="K45" s="993"/>
      <c r="L45" s="1259"/>
      <c r="M45" s="920"/>
      <c r="N45" s="876"/>
      <c r="O45" s="993"/>
      <c r="P45" s="1259"/>
      <c r="Q45" s="921"/>
    </row>
    <row r="46" spans="2:17" ht="15" customHeight="1">
      <c r="B46" s="898"/>
      <c r="C46" s="899" t="s">
        <v>690</v>
      </c>
      <c r="D46" s="900"/>
      <c r="E46" s="1022"/>
      <c r="F46" s="1260"/>
      <c r="G46" s="900"/>
      <c r="H46" s="1022"/>
      <c r="I46" s="1023"/>
      <c r="J46" s="900"/>
      <c r="K46" s="1022"/>
      <c r="L46" s="1260"/>
      <c r="M46" s="900"/>
      <c r="N46" s="901"/>
      <c r="O46" s="1022"/>
      <c r="P46" s="1260"/>
      <c r="Q46" s="902"/>
    </row>
    <row r="47" spans="2:17" ht="9.75" customHeight="1">
      <c r="B47" s="903"/>
      <c r="C47" s="904" t="s">
        <v>679</v>
      </c>
      <c r="D47" s="872">
        <v>1</v>
      </c>
      <c r="E47" s="1024">
        <v>0</v>
      </c>
      <c r="F47" s="1257" t="s">
        <v>164</v>
      </c>
      <c r="G47" s="872">
        <v>0</v>
      </c>
      <c r="H47" s="1024">
        <v>0</v>
      </c>
      <c r="I47" s="1257" t="s">
        <v>164</v>
      </c>
      <c r="J47" s="872">
        <v>1</v>
      </c>
      <c r="K47" s="1024">
        <v>0</v>
      </c>
      <c r="L47" s="1257" t="s">
        <v>164</v>
      </c>
      <c r="M47" s="906"/>
      <c r="N47" s="876">
        <v>1</v>
      </c>
      <c r="O47" s="1024">
        <v>0</v>
      </c>
      <c r="P47" s="1257" t="s">
        <v>164</v>
      </c>
      <c r="Q47" s="907"/>
    </row>
    <row r="48" spans="2:17" ht="9.75" customHeight="1">
      <c r="B48" s="903"/>
      <c r="C48" s="904" t="s">
        <v>680</v>
      </c>
      <c r="D48" s="872">
        <v>5</v>
      </c>
      <c r="E48" s="1024">
        <v>0</v>
      </c>
      <c r="F48" s="1257" t="s">
        <v>164</v>
      </c>
      <c r="G48" s="872">
        <v>0</v>
      </c>
      <c r="H48" s="1024">
        <v>0</v>
      </c>
      <c r="I48" s="1257" t="s">
        <v>164</v>
      </c>
      <c r="J48" s="872">
        <v>5</v>
      </c>
      <c r="K48" s="1024">
        <v>0</v>
      </c>
      <c r="L48" s="1257" t="s">
        <v>164</v>
      </c>
      <c r="M48" s="906"/>
      <c r="N48" s="876">
        <v>5</v>
      </c>
      <c r="O48" s="1024">
        <v>0</v>
      </c>
      <c r="P48" s="1257" t="s">
        <v>164</v>
      </c>
      <c r="Q48" s="907"/>
    </row>
    <row r="49" spans="2:17" ht="9.75" customHeight="1">
      <c r="B49" s="903"/>
      <c r="C49" s="904" t="s">
        <v>689</v>
      </c>
      <c r="D49" s="872">
        <v>76</v>
      </c>
      <c r="E49" s="1024">
        <v>0</v>
      </c>
      <c r="F49" s="1257" t="s">
        <v>164</v>
      </c>
      <c r="G49" s="872">
        <v>0</v>
      </c>
      <c r="H49" s="1024">
        <v>0</v>
      </c>
      <c r="I49" s="1257" t="s">
        <v>164</v>
      </c>
      <c r="J49" s="872">
        <v>76</v>
      </c>
      <c r="K49" s="1024">
        <v>0</v>
      </c>
      <c r="L49" s="1257" t="s">
        <v>164</v>
      </c>
      <c r="M49" s="906"/>
      <c r="N49" s="876">
        <v>76</v>
      </c>
      <c r="O49" s="1024">
        <v>0</v>
      </c>
      <c r="P49" s="1257" t="s">
        <v>164</v>
      </c>
      <c r="Q49" s="907"/>
    </row>
    <row r="50" spans="2:17" ht="9.75" customHeight="1">
      <c r="B50" s="903"/>
      <c r="C50" s="904" t="s">
        <v>681</v>
      </c>
      <c r="D50" s="872">
        <v>316</v>
      </c>
      <c r="E50" s="1024">
        <v>426</v>
      </c>
      <c r="F50" s="1257">
        <v>-0.25821596244131456</v>
      </c>
      <c r="G50" s="872">
        <v>1</v>
      </c>
      <c r="H50" s="1024">
        <v>1</v>
      </c>
      <c r="I50" s="1261">
        <v>0</v>
      </c>
      <c r="J50" s="872">
        <v>317</v>
      </c>
      <c r="K50" s="1024">
        <v>427</v>
      </c>
      <c r="L50" s="1257">
        <v>-0.2576112412177986</v>
      </c>
      <c r="M50" s="906"/>
      <c r="N50" s="876">
        <v>318</v>
      </c>
      <c r="O50" s="1024">
        <v>438</v>
      </c>
      <c r="P50" s="1257">
        <v>-0.273972602739726</v>
      </c>
      <c r="Q50" s="907"/>
    </row>
    <row r="51" spans="2:17" ht="9.75" customHeight="1">
      <c r="B51" s="903"/>
      <c r="C51" s="904" t="s">
        <v>682</v>
      </c>
      <c r="D51" s="872">
        <v>263</v>
      </c>
      <c r="E51" s="1024">
        <v>94</v>
      </c>
      <c r="F51" s="1257">
        <v>1.797872340425532</v>
      </c>
      <c r="G51" s="872">
        <v>0</v>
      </c>
      <c r="H51" s="1024">
        <v>0</v>
      </c>
      <c r="I51" s="1257" t="s">
        <v>164</v>
      </c>
      <c r="J51" s="872">
        <v>263</v>
      </c>
      <c r="K51" s="1024">
        <v>94</v>
      </c>
      <c r="L51" s="1257">
        <v>1.797872340425532</v>
      </c>
      <c r="M51" s="906"/>
      <c r="N51" s="876">
        <v>263</v>
      </c>
      <c r="O51" s="1024">
        <v>94</v>
      </c>
      <c r="P51" s="1257">
        <v>1.797872340425532</v>
      </c>
      <c r="Q51" s="907"/>
    </row>
    <row r="52" spans="2:17" ht="15.75" customHeight="1">
      <c r="B52" s="1262"/>
      <c r="C52" s="1314" t="s">
        <v>615</v>
      </c>
      <c r="D52" s="1315">
        <v>592</v>
      </c>
      <c r="E52" s="1263">
        <v>0</v>
      </c>
      <c r="F52" s="1316" t="s">
        <v>164</v>
      </c>
      <c r="G52" s="1315">
        <v>0</v>
      </c>
      <c r="H52" s="1263">
        <v>0</v>
      </c>
      <c r="I52" s="1316" t="s">
        <v>164</v>
      </c>
      <c r="J52" s="1315">
        <v>592</v>
      </c>
      <c r="K52" s="1263">
        <v>0</v>
      </c>
      <c r="L52" s="1316" t="s">
        <v>164</v>
      </c>
      <c r="M52" s="1317"/>
      <c r="N52" s="1264">
        <v>592</v>
      </c>
      <c r="O52" s="1263">
        <v>0</v>
      </c>
      <c r="P52" s="1316" t="s">
        <v>164</v>
      </c>
      <c r="Q52" s="1265"/>
    </row>
    <row r="53" spans="2:17" ht="9" customHeight="1">
      <c r="B53" s="903"/>
      <c r="C53" s="904" t="s">
        <v>616</v>
      </c>
      <c r="D53" s="872">
        <v>662</v>
      </c>
      <c r="E53" s="1024">
        <v>1475</v>
      </c>
      <c r="F53" s="1266">
        <v>-0.5511864406779661</v>
      </c>
      <c r="G53" s="872">
        <v>0</v>
      </c>
      <c r="H53" s="1024">
        <v>0</v>
      </c>
      <c r="I53" s="1257" t="s">
        <v>164</v>
      </c>
      <c r="J53" s="872">
        <v>662</v>
      </c>
      <c r="K53" s="1024">
        <v>1475</v>
      </c>
      <c r="L53" s="1266">
        <v>-0.5511864406779661</v>
      </c>
      <c r="M53" s="906"/>
      <c r="N53" s="1264">
        <v>662</v>
      </c>
      <c r="O53" s="1263">
        <v>1475</v>
      </c>
      <c r="P53" s="1267">
        <v>-0.5511864406779661</v>
      </c>
      <c r="Q53" s="907"/>
    </row>
    <row r="54" spans="2:17" ht="6.75" customHeight="1">
      <c r="B54" s="870"/>
      <c r="C54" s="871" t="s">
        <v>601</v>
      </c>
      <c r="D54" s="882">
        <v>1915</v>
      </c>
      <c r="E54" s="995">
        <v>1995</v>
      </c>
      <c r="F54" s="1258">
        <v>-0.040100250626566414</v>
      </c>
      <c r="G54" s="908">
        <v>1</v>
      </c>
      <c r="H54" s="995">
        <v>1</v>
      </c>
      <c r="I54" s="884">
        <v>0</v>
      </c>
      <c r="J54" s="908">
        <v>1916</v>
      </c>
      <c r="K54" s="995">
        <v>1996</v>
      </c>
      <c r="L54" s="1258">
        <v>-0.04008016032064128</v>
      </c>
      <c r="M54" s="910"/>
      <c r="N54" s="886">
        <v>1917</v>
      </c>
      <c r="O54" s="995">
        <v>2007</v>
      </c>
      <c r="P54" s="1266">
        <v>-0.04484304932735426</v>
      </c>
      <c r="Q54" s="912"/>
    </row>
    <row r="55" spans="2:17" ht="9.75" customHeight="1">
      <c r="B55" s="924"/>
      <c r="C55" s="925"/>
      <c r="D55" s="926"/>
      <c r="E55" s="1025"/>
      <c r="F55" s="1268"/>
      <c r="G55" s="926"/>
      <c r="H55" s="1025"/>
      <c r="I55" s="1026"/>
      <c r="J55" s="926"/>
      <c r="K55" s="1025"/>
      <c r="L55" s="1268"/>
      <c r="M55" s="927"/>
      <c r="N55" s="928"/>
      <c r="O55" s="1025"/>
      <c r="P55" s="1268"/>
      <c r="Q55" s="929"/>
    </row>
    <row r="56" spans="2:17" ht="9.75" customHeight="1">
      <c r="B56" s="856"/>
      <c r="C56" s="857" t="s">
        <v>691</v>
      </c>
      <c r="D56" s="862"/>
      <c r="E56" s="1027"/>
      <c r="F56" s="1269"/>
      <c r="G56" s="862"/>
      <c r="H56" s="1027"/>
      <c r="I56" s="1021"/>
      <c r="J56" s="862"/>
      <c r="K56" s="1027"/>
      <c r="L56" s="1269"/>
      <c r="M56" s="862"/>
      <c r="N56" s="897"/>
      <c r="O56" s="1027"/>
      <c r="P56" s="1269"/>
      <c r="Q56" s="864"/>
    </row>
    <row r="57" spans="2:17" ht="9.75" customHeight="1">
      <c r="B57" s="903"/>
      <c r="C57" s="904" t="s">
        <v>679</v>
      </c>
      <c r="D57" s="872">
        <v>66</v>
      </c>
      <c r="E57" s="1024">
        <v>47</v>
      </c>
      <c r="F57" s="1257">
        <v>0.40425531914893614</v>
      </c>
      <c r="G57" s="872">
        <v>13</v>
      </c>
      <c r="H57" s="1024">
        <v>14</v>
      </c>
      <c r="I57" s="966">
        <v>-0.07142857142857142</v>
      </c>
      <c r="J57" s="872">
        <v>79</v>
      </c>
      <c r="K57" s="1024">
        <v>61</v>
      </c>
      <c r="L57" s="1257">
        <v>0.29508196721311475</v>
      </c>
      <c r="M57" s="906"/>
      <c r="N57" s="876">
        <v>105</v>
      </c>
      <c r="O57" s="1024">
        <v>100</v>
      </c>
      <c r="P57" s="1257">
        <v>0.05</v>
      </c>
      <c r="Q57" s="907"/>
    </row>
    <row r="58" spans="2:17" ht="9.75" customHeight="1">
      <c r="B58" s="903"/>
      <c r="C58" s="904" t="s">
        <v>686</v>
      </c>
      <c r="D58" s="872">
        <v>200</v>
      </c>
      <c r="E58" s="1024">
        <v>137</v>
      </c>
      <c r="F58" s="1257">
        <v>0.45985401459854014</v>
      </c>
      <c r="G58" s="872">
        <v>76</v>
      </c>
      <c r="H58" s="1024">
        <v>71</v>
      </c>
      <c r="I58" s="966">
        <v>0.07042253521126761</v>
      </c>
      <c r="J58" s="872">
        <v>276</v>
      </c>
      <c r="K58" s="1024">
        <v>208</v>
      </c>
      <c r="L58" s="1257">
        <v>0.3269230769230769</v>
      </c>
      <c r="M58" s="906"/>
      <c r="N58" s="876">
        <v>474</v>
      </c>
      <c r="O58" s="1024">
        <v>422</v>
      </c>
      <c r="P58" s="1257">
        <v>0.12322274881516587</v>
      </c>
      <c r="Q58" s="907"/>
    </row>
    <row r="59" spans="2:17" ht="9.75" customHeight="1">
      <c r="B59" s="903"/>
      <c r="C59" s="904" t="s">
        <v>680</v>
      </c>
      <c r="D59" s="872">
        <v>108</v>
      </c>
      <c r="E59" s="1024">
        <v>81</v>
      </c>
      <c r="F59" s="1257">
        <v>0.3333333333333333</v>
      </c>
      <c r="G59" s="872">
        <v>1</v>
      </c>
      <c r="H59" s="1024">
        <v>0</v>
      </c>
      <c r="I59" s="1257" t="s">
        <v>164</v>
      </c>
      <c r="J59" s="872">
        <v>109</v>
      </c>
      <c r="K59" s="1024">
        <v>81</v>
      </c>
      <c r="L59" s="1257">
        <v>0.345679012345679</v>
      </c>
      <c r="M59" s="906"/>
      <c r="N59" s="876">
        <v>109</v>
      </c>
      <c r="O59" s="1024">
        <v>81</v>
      </c>
      <c r="P59" s="1257">
        <v>0.345679012345679</v>
      </c>
      <c r="Q59" s="907"/>
    </row>
    <row r="60" spans="2:17" ht="9.75" customHeight="1">
      <c r="B60" s="903"/>
      <c r="C60" s="904" t="s">
        <v>689</v>
      </c>
      <c r="D60" s="872">
        <v>516</v>
      </c>
      <c r="E60" s="1024">
        <v>473</v>
      </c>
      <c r="F60" s="1257">
        <v>0.09090909090909091</v>
      </c>
      <c r="G60" s="872">
        <v>0</v>
      </c>
      <c r="H60" s="1024">
        <v>0</v>
      </c>
      <c r="I60" s="1257" t="s">
        <v>164</v>
      </c>
      <c r="J60" s="872">
        <v>516</v>
      </c>
      <c r="K60" s="1024">
        <v>473</v>
      </c>
      <c r="L60" s="1257">
        <v>0.09090909090909091</v>
      </c>
      <c r="M60" s="906"/>
      <c r="N60" s="876">
        <v>516</v>
      </c>
      <c r="O60" s="1024">
        <v>473</v>
      </c>
      <c r="P60" s="1257">
        <v>0.09090909090909091</v>
      </c>
      <c r="Q60" s="907"/>
    </row>
    <row r="61" spans="2:17" ht="9.75" customHeight="1">
      <c r="B61" s="903"/>
      <c r="C61" s="904" t="s">
        <v>681</v>
      </c>
      <c r="D61" s="872">
        <v>343</v>
      </c>
      <c r="E61" s="1024">
        <v>429</v>
      </c>
      <c r="F61" s="1257">
        <v>-0.20046620046620048</v>
      </c>
      <c r="G61" s="872">
        <v>5</v>
      </c>
      <c r="H61" s="1024">
        <v>5</v>
      </c>
      <c r="I61" s="966">
        <v>0</v>
      </c>
      <c r="J61" s="872">
        <v>348</v>
      </c>
      <c r="K61" s="1024">
        <v>434</v>
      </c>
      <c r="L61" s="1257">
        <v>-0.19815668202764977</v>
      </c>
      <c r="M61" s="906"/>
      <c r="N61" s="876">
        <v>361</v>
      </c>
      <c r="O61" s="1024">
        <v>457</v>
      </c>
      <c r="P61" s="1257">
        <v>-0.2100656455142232</v>
      </c>
      <c r="Q61" s="907"/>
    </row>
    <row r="62" spans="2:17" ht="9.75" customHeight="1">
      <c r="B62" s="903"/>
      <c r="C62" s="904" t="s">
        <v>682</v>
      </c>
      <c r="D62" s="872">
        <v>1135</v>
      </c>
      <c r="E62" s="1024">
        <v>1114</v>
      </c>
      <c r="F62" s="1257">
        <v>0.018850987432675045</v>
      </c>
      <c r="G62" s="872">
        <v>0</v>
      </c>
      <c r="H62" s="1024">
        <v>0</v>
      </c>
      <c r="I62" s="1257" t="s">
        <v>164</v>
      </c>
      <c r="J62" s="872">
        <v>1135</v>
      </c>
      <c r="K62" s="1024">
        <v>1114</v>
      </c>
      <c r="L62" s="1257">
        <v>0.018850987432675045</v>
      </c>
      <c r="M62" s="906"/>
      <c r="N62" s="876">
        <v>1135</v>
      </c>
      <c r="O62" s="1024">
        <v>1114</v>
      </c>
      <c r="P62" s="1257">
        <v>0.018850987432675045</v>
      </c>
      <c r="Q62" s="907"/>
    </row>
    <row r="63" spans="2:17" ht="9" customHeight="1">
      <c r="B63" s="903"/>
      <c r="C63" s="904" t="s">
        <v>687</v>
      </c>
      <c r="D63" s="872">
        <v>1278</v>
      </c>
      <c r="E63" s="1024">
        <v>1796</v>
      </c>
      <c r="F63" s="1257">
        <v>-0.2884187082405345</v>
      </c>
      <c r="G63" s="872">
        <v>0</v>
      </c>
      <c r="H63" s="1024">
        <v>0</v>
      </c>
      <c r="I63" s="1257" t="s">
        <v>164</v>
      </c>
      <c r="J63" s="872">
        <v>1278</v>
      </c>
      <c r="K63" s="1024">
        <v>1796</v>
      </c>
      <c r="L63" s="1266">
        <v>-0.2884187082405345</v>
      </c>
      <c r="M63" s="906"/>
      <c r="N63" s="876">
        <v>1279</v>
      </c>
      <c r="O63" s="1024">
        <v>1796</v>
      </c>
      <c r="P63" s="1257">
        <v>-0.2878619153674833</v>
      </c>
      <c r="Q63" s="907"/>
    </row>
    <row r="64" spans="2:17" ht="9.75" customHeight="1">
      <c r="B64" s="870"/>
      <c r="C64" s="871" t="s">
        <v>683</v>
      </c>
      <c r="D64" s="908">
        <v>3647</v>
      </c>
      <c r="E64" s="995">
        <v>4077</v>
      </c>
      <c r="F64" s="1258">
        <v>-0.10546970811871474</v>
      </c>
      <c r="G64" s="908">
        <v>95</v>
      </c>
      <c r="H64" s="995">
        <v>90</v>
      </c>
      <c r="I64" s="884">
        <v>0.05555555555555555</v>
      </c>
      <c r="J64" s="908">
        <v>3742</v>
      </c>
      <c r="K64" s="995">
        <v>4167</v>
      </c>
      <c r="L64" s="1258">
        <v>-0.10199184065274779</v>
      </c>
      <c r="M64" s="910"/>
      <c r="N64" s="911">
        <v>3981</v>
      </c>
      <c r="O64" s="995">
        <v>4443</v>
      </c>
      <c r="P64" s="1258">
        <v>-0.10398379473328832</v>
      </c>
      <c r="Q64" s="912"/>
    </row>
    <row r="65" spans="2:17" ht="11.25" customHeight="1">
      <c r="B65" s="903"/>
      <c r="C65" s="904" t="s">
        <v>684</v>
      </c>
      <c r="D65" s="872">
        <v>161</v>
      </c>
      <c r="E65" s="1024">
        <v>234</v>
      </c>
      <c r="F65" s="1257">
        <v>-0.31196581196581197</v>
      </c>
      <c r="G65" s="872">
        <v>0</v>
      </c>
      <c r="H65" s="1024">
        <v>0</v>
      </c>
      <c r="I65" s="1257" t="s">
        <v>164</v>
      </c>
      <c r="J65" s="872">
        <v>161</v>
      </c>
      <c r="K65" s="1024">
        <v>234</v>
      </c>
      <c r="L65" s="1259">
        <v>-0.31196581196581197</v>
      </c>
      <c r="M65" s="906"/>
      <c r="N65" s="876">
        <v>161</v>
      </c>
      <c r="O65" s="1024">
        <v>234</v>
      </c>
      <c r="P65" s="1259">
        <v>-0.31196581196581197</v>
      </c>
      <c r="Q65" s="907"/>
    </row>
    <row r="66" spans="2:17" ht="6.75" customHeight="1">
      <c r="B66" s="870"/>
      <c r="C66" s="871" t="s">
        <v>692</v>
      </c>
      <c r="D66" s="913">
        <v>3808</v>
      </c>
      <c r="E66" s="991">
        <v>4311</v>
      </c>
      <c r="F66" s="923">
        <v>-0.11667826490373463</v>
      </c>
      <c r="G66" s="914">
        <v>95</v>
      </c>
      <c r="H66" s="991">
        <v>90</v>
      </c>
      <c r="I66" s="922">
        <v>0.05555555555555555</v>
      </c>
      <c r="J66" s="914">
        <v>3903</v>
      </c>
      <c r="K66" s="991">
        <v>4401</v>
      </c>
      <c r="L66" s="923">
        <v>-0.11315610088616224</v>
      </c>
      <c r="M66" s="916"/>
      <c r="N66" s="930">
        <v>4142</v>
      </c>
      <c r="O66" s="991">
        <v>4677</v>
      </c>
      <c r="P66" s="923">
        <v>-0.11438956596108617</v>
      </c>
      <c r="Q66" s="918"/>
    </row>
    <row r="67" spans="2:17" ht="9.75" customHeight="1">
      <c r="B67" s="870"/>
      <c r="C67" s="871"/>
      <c r="D67" s="931"/>
      <c r="E67" s="1028"/>
      <c r="F67" s="1270"/>
      <c r="G67" s="932"/>
      <c r="H67" s="1028"/>
      <c r="I67" s="1029"/>
      <c r="J67" s="932"/>
      <c r="K67" s="1028"/>
      <c r="L67" s="1270"/>
      <c r="M67" s="932"/>
      <c r="N67" s="933"/>
      <c r="O67" s="1028"/>
      <c r="P67" s="1270"/>
      <c r="Q67" s="934"/>
    </row>
    <row r="68" spans="2:17" ht="9" customHeight="1">
      <c r="B68" s="856"/>
      <c r="C68" s="857" t="s">
        <v>866</v>
      </c>
      <c r="D68" s="862"/>
      <c r="E68" s="1027"/>
      <c r="F68" s="1269"/>
      <c r="G68" s="862"/>
      <c r="H68" s="1027"/>
      <c r="I68" s="1021"/>
      <c r="J68" s="862"/>
      <c r="K68" s="1027"/>
      <c r="L68" s="1269"/>
      <c r="M68" s="862"/>
      <c r="N68" s="897"/>
      <c r="O68" s="1027"/>
      <c r="P68" s="1269"/>
      <c r="Q68" s="864"/>
    </row>
    <row r="69" spans="2:17" ht="9" customHeight="1">
      <c r="B69" s="903"/>
      <c r="C69" s="904" t="s">
        <v>694</v>
      </c>
      <c r="D69" s="872">
        <v>82</v>
      </c>
      <c r="E69" s="1024">
        <v>120</v>
      </c>
      <c r="F69" s="1257">
        <v>-0.31666666666666665</v>
      </c>
      <c r="G69" s="872">
        <v>0</v>
      </c>
      <c r="H69" s="1024">
        <v>0</v>
      </c>
      <c r="I69" s="1257" t="s">
        <v>164</v>
      </c>
      <c r="J69" s="872">
        <v>82</v>
      </c>
      <c r="K69" s="1024">
        <v>120</v>
      </c>
      <c r="L69" s="1257">
        <v>-0.31666666666666665</v>
      </c>
      <c r="M69" s="906"/>
      <c r="N69" s="876">
        <v>82</v>
      </c>
      <c r="O69" s="1024">
        <v>120</v>
      </c>
      <c r="P69" s="1257">
        <v>-0.31666666666666665</v>
      </c>
      <c r="Q69" s="907"/>
    </row>
    <row r="70" spans="2:17" ht="8.25" customHeight="1">
      <c r="B70" s="935"/>
      <c r="C70" s="936" t="s">
        <v>695</v>
      </c>
      <c r="D70" s="914">
        <v>82</v>
      </c>
      <c r="E70" s="991">
        <v>120</v>
      </c>
      <c r="F70" s="923">
        <v>-0.31666666666666665</v>
      </c>
      <c r="G70" s="914">
        <v>0</v>
      </c>
      <c r="H70" s="991">
        <v>0</v>
      </c>
      <c r="I70" s="1318" t="s">
        <v>164</v>
      </c>
      <c r="J70" s="914">
        <v>82</v>
      </c>
      <c r="K70" s="991">
        <v>120</v>
      </c>
      <c r="L70" s="923">
        <v>-0.31666666666666665</v>
      </c>
      <c r="M70" s="937"/>
      <c r="N70" s="930">
        <v>82</v>
      </c>
      <c r="O70" s="991">
        <v>120</v>
      </c>
      <c r="P70" s="923">
        <v>-0.31666666666666665</v>
      </c>
      <c r="Q70" s="938"/>
    </row>
    <row r="71" spans="2:17" ht="6" customHeight="1">
      <c r="B71" s="870"/>
      <c r="C71" s="871"/>
      <c r="D71" s="931"/>
      <c r="E71" s="1030"/>
      <c r="F71" s="1259"/>
      <c r="G71" s="931"/>
      <c r="H71" s="1030"/>
      <c r="I71" s="880"/>
      <c r="J71" s="931"/>
      <c r="K71" s="1030"/>
      <c r="L71" s="1259"/>
      <c r="M71" s="875"/>
      <c r="N71" s="939"/>
      <c r="O71" s="1030"/>
      <c r="P71" s="1259"/>
      <c r="Q71" s="877"/>
    </row>
    <row r="72" spans="2:17" ht="15" customHeight="1">
      <c r="B72" s="856"/>
      <c r="C72" s="857"/>
      <c r="D72" s="862"/>
      <c r="E72" s="1027"/>
      <c r="F72" s="1269"/>
      <c r="G72" s="862"/>
      <c r="H72" s="1027"/>
      <c r="I72" s="1021"/>
      <c r="J72" s="862"/>
      <c r="K72" s="1027"/>
      <c r="L72" s="1269"/>
      <c r="M72" s="862"/>
      <c r="N72" s="897"/>
      <c r="O72" s="1027"/>
      <c r="P72" s="1269"/>
      <c r="Q72" s="864"/>
    </row>
    <row r="73" spans="2:17" ht="8.25" customHeight="1">
      <c r="B73" s="935"/>
      <c r="C73" s="936" t="s">
        <v>696</v>
      </c>
      <c r="D73" s="914">
        <v>3890</v>
      </c>
      <c r="E73" s="991">
        <v>4431</v>
      </c>
      <c r="F73" s="923">
        <v>-0.12209433536447754</v>
      </c>
      <c r="G73" s="914">
        <v>95</v>
      </c>
      <c r="H73" s="991">
        <v>90</v>
      </c>
      <c r="I73" s="922">
        <v>0.05555555555555555</v>
      </c>
      <c r="J73" s="914">
        <v>3985</v>
      </c>
      <c r="K73" s="991">
        <v>4521</v>
      </c>
      <c r="L73" s="923">
        <v>-0.11855784118557841</v>
      </c>
      <c r="M73" s="937"/>
      <c r="N73" s="930">
        <v>4224</v>
      </c>
      <c r="O73" s="991">
        <v>4797</v>
      </c>
      <c r="P73" s="923">
        <v>-0.11944965603502189</v>
      </c>
      <c r="Q73" s="938"/>
    </row>
    <row r="74" spans="2:17" ht="15" customHeight="1">
      <c r="B74" s="903"/>
      <c r="C74" s="936"/>
      <c r="D74" s="925"/>
      <c r="E74" s="1271"/>
      <c r="F74" s="1272"/>
      <c r="G74" s="925"/>
      <c r="H74" s="1271"/>
      <c r="I74" s="973"/>
      <c r="J74" s="925"/>
      <c r="K74" s="1271"/>
      <c r="L74" s="1272"/>
      <c r="M74" s="906"/>
      <c r="N74" s="924"/>
      <c r="O74" s="1271"/>
      <c r="P74" s="1272"/>
      <c r="Q74" s="907"/>
    </row>
    <row r="75" spans="2:17" ht="9" customHeight="1">
      <c r="B75" s="870"/>
      <c r="C75" s="871" t="s">
        <v>867</v>
      </c>
      <c r="D75" s="871"/>
      <c r="E75" s="1033"/>
      <c r="F75" s="1273"/>
      <c r="G75" s="871"/>
      <c r="H75" s="1033"/>
      <c r="I75" s="971"/>
      <c r="J75" s="871"/>
      <c r="K75" s="1033"/>
      <c r="L75" s="1273"/>
      <c r="M75" s="871"/>
      <c r="N75" s="870"/>
      <c r="O75" s="1033"/>
      <c r="P75" s="1273"/>
      <c r="Q75" s="940"/>
    </row>
    <row r="76" spans="2:17" ht="9" customHeight="1">
      <c r="B76" s="903"/>
      <c r="C76" s="904" t="s">
        <v>697</v>
      </c>
      <c r="D76" s="872">
        <v>313</v>
      </c>
      <c r="E76" s="1024">
        <v>429</v>
      </c>
      <c r="F76" s="1257">
        <v>-0.2703962703962704</v>
      </c>
      <c r="G76" s="872">
        <v>0</v>
      </c>
      <c r="H76" s="1024">
        <v>0</v>
      </c>
      <c r="I76" s="1257" t="s">
        <v>164</v>
      </c>
      <c r="J76" s="872">
        <v>313</v>
      </c>
      <c r="K76" s="1024">
        <v>429</v>
      </c>
      <c r="L76" s="1257">
        <v>-0.2703962703962704</v>
      </c>
      <c r="M76" s="906"/>
      <c r="N76" s="876">
        <v>313</v>
      </c>
      <c r="O76" s="1024">
        <v>429</v>
      </c>
      <c r="P76" s="1257">
        <v>-0.2703962703962704</v>
      </c>
      <c r="Q76" s="907"/>
    </row>
    <row r="77" spans="2:17" ht="9" customHeight="1">
      <c r="B77" s="903"/>
      <c r="C77" s="904" t="s">
        <v>698</v>
      </c>
      <c r="D77" s="872">
        <v>293</v>
      </c>
      <c r="E77" s="1024">
        <v>310</v>
      </c>
      <c r="F77" s="1257">
        <v>-0.054838709677419356</v>
      </c>
      <c r="G77" s="872">
        <v>0</v>
      </c>
      <c r="H77" s="1024">
        <v>0</v>
      </c>
      <c r="I77" s="1257" t="s">
        <v>164</v>
      </c>
      <c r="J77" s="872">
        <v>293</v>
      </c>
      <c r="K77" s="1024">
        <v>310</v>
      </c>
      <c r="L77" s="1257">
        <v>-0.054838709677419356</v>
      </c>
      <c r="M77" s="906"/>
      <c r="N77" s="876">
        <v>293</v>
      </c>
      <c r="O77" s="1024">
        <v>310</v>
      </c>
      <c r="P77" s="1257">
        <v>-0.054838709677419356</v>
      </c>
      <c r="Q77" s="907"/>
    </row>
    <row r="78" spans="2:17" ht="9" customHeight="1">
      <c r="B78" s="903"/>
      <c r="C78" s="904" t="s">
        <v>699</v>
      </c>
      <c r="D78" s="872">
        <v>1888</v>
      </c>
      <c r="E78" s="1024">
        <v>1239</v>
      </c>
      <c r="F78" s="1257">
        <v>0.5238095238095238</v>
      </c>
      <c r="G78" s="872">
        <v>0</v>
      </c>
      <c r="H78" s="1024">
        <v>0</v>
      </c>
      <c r="I78" s="1257" t="s">
        <v>164</v>
      </c>
      <c r="J78" s="872">
        <v>1888</v>
      </c>
      <c r="K78" s="1024">
        <v>1239</v>
      </c>
      <c r="L78" s="1257">
        <v>0.5238095238095238</v>
      </c>
      <c r="M78" s="906"/>
      <c r="N78" s="876">
        <v>1888</v>
      </c>
      <c r="O78" s="1024">
        <v>1239</v>
      </c>
      <c r="P78" s="1257">
        <v>0.5238095238095238</v>
      </c>
      <c r="Q78" s="907"/>
    </row>
    <row r="79" spans="2:17" ht="9" customHeight="1">
      <c r="B79" s="903"/>
      <c r="C79" s="904" t="s">
        <v>100</v>
      </c>
      <c r="D79" s="872">
        <v>4</v>
      </c>
      <c r="E79" s="1024">
        <v>7</v>
      </c>
      <c r="F79" s="1257">
        <v>-0.42857142857142855</v>
      </c>
      <c r="G79" s="872">
        <v>8</v>
      </c>
      <c r="H79" s="1024">
        <v>6</v>
      </c>
      <c r="I79" s="966">
        <v>0.3333333333333333</v>
      </c>
      <c r="J79" s="872">
        <v>12</v>
      </c>
      <c r="K79" s="1024">
        <v>13</v>
      </c>
      <c r="L79" s="1257">
        <v>-0.07692307692307693</v>
      </c>
      <c r="M79" s="906"/>
      <c r="N79" s="876">
        <v>68</v>
      </c>
      <c r="O79" s="1024">
        <v>58</v>
      </c>
      <c r="P79" s="1257">
        <v>0.1724137931034483</v>
      </c>
      <c r="Q79" s="907"/>
    </row>
    <row r="80" spans="2:17" ht="9" customHeight="1">
      <c r="B80" s="870"/>
      <c r="C80" s="871" t="s">
        <v>700</v>
      </c>
      <c r="D80" s="908">
        <v>2498</v>
      </c>
      <c r="E80" s="995">
        <v>1985</v>
      </c>
      <c r="F80" s="1258">
        <v>0.2584382871536524</v>
      </c>
      <c r="G80" s="908">
        <v>8</v>
      </c>
      <c r="H80" s="995">
        <v>6</v>
      </c>
      <c r="I80" s="884">
        <v>0.3333333333333333</v>
      </c>
      <c r="J80" s="908">
        <v>2506</v>
      </c>
      <c r="K80" s="995">
        <v>1991</v>
      </c>
      <c r="L80" s="1258">
        <v>0.2586639879457559</v>
      </c>
      <c r="M80" s="910"/>
      <c r="N80" s="911">
        <v>2561</v>
      </c>
      <c r="O80" s="995">
        <v>2036</v>
      </c>
      <c r="P80" s="1258">
        <v>0.25785854616895876</v>
      </c>
      <c r="Q80" s="912"/>
    </row>
    <row r="81" spans="2:17" ht="9" customHeight="1">
      <c r="B81" s="903"/>
      <c r="C81" s="904" t="s">
        <v>701</v>
      </c>
      <c r="D81" s="872">
        <v>310</v>
      </c>
      <c r="E81" s="1024">
        <v>195</v>
      </c>
      <c r="F81" s="1257">
        <v>0.5897435897435898</v>
      </c>
      <c r="G81" s="872">
        <v>0</v>
      </c>
      <c r="H81" s="1024">
        <v>0</v>
      </c>
      <c r="I81" s="1257" t="s">
        <v>164</v>
      </c>
      <c r="J81" s="872">
        <v>310</v>
      </c>
      <c r="K81" s="1024">
        <v>195</v>
      </c>
      <c r="L81" s="1257">
        <v>0.5897435897435898</v>
      </c>
      <c r="M81" s="906"/>
      <c r="N81" s="876">
        <v>310</v>
      </c>
      <c r="O81" s="1024">
        <v>195</v>
      </c>
      <c r="P81" s="1257">
        <v>0.5897435897435898</v>
      </c>
      <c r="Q81" s="907"/>
    </row>
    <row r="82" spans="2:17" ht="9" customHeight="1">
      <c r="B82" s="903"/>
      <c r="C82" s="904" t="s">
        <v>702</v>
      </c>
      <c r="D82" s="872">
        <v>338</v>
      </c>
      <c r="E82" s="1024">
        <v>644</v>
      </c>
      <c r="F82" s="1257">
        <v>-0.4751552795031056</v>
      </c>
      <c r="G82" s="872">
        <v>0</v>
      </c>
      <c r="H82" s="1024">
        <v>0</v>
      </c>
      <c r="I82" s="1257" t="s">
        <v>164</v>
      </c>
      <c r="J82" s="872">
        <v>338</v>
      </c>
      <c r="K82" s="1024">
        <v>644</v>
      </c>
      <c r="L82" s="1257">
        <v>-0.4751552795031056</v>
      </c>
      <c r="M82" s="906"/>
      <c r="N82" s="876">
        <v>338</v>
      </c>
      <c r="O82" s="1024">
        <v>644</v>
      </c>
      <c r="P82" s="1257">
        <v>-0.4751552795031056</v>
      </c>
      <c r="Q82" s="907"/>
    </row>
    <row r="83" spans="2:17" ht="9" customHeight="1">
      <c r="B83" s="870"/>
      <c r="C83" s="871" t="s">
        <v>703</v>
      </c>
      <c r="D83" s="914">
        <v>3146</v>
      </c>
      <c r="E83" s="991">
        <v>2824</v>
      </c>
      <c r="F83" s="923">
        <v>0.11402266288951841</v>
      </c>
      <c r="G83" s="914">
        <v>8</v>
      </c>
      <c r="H83" s="991">
        <v>6</v>
      </c>
      <c r="I83" s="922">
        <v>0.3333333333333333</v>
      </c>
      <c r="J83" s="914">
        <v>3154</v>
      </c>
      <c r="K83" s="991">
        <v>2830</v>
      </c>
      <c r="L83" s="923">
        <v>0.11448763250883393</v>
      </c>
      <c r="M83" s="937"/>
      <c r="N83" s="930">
        <v>3209</v>
      </c>
      <c r="O83" s="991">
        <v>2875</v>
      </c>
      <c r="P83" s="923">
        <v>0.11617391304347827</v>
      </c>
      <c r="Q83" s="938"/>
    </row>
    <row r="84" spans="2:17" ht="15" customHeight="1">
      <c r="B84" s="870"/>
      <c r="C84" s="871"/>
      <c r="D84" s="931"/>
      <c r="E84" s="1030"/>
      <c r="F84" s="1259"/>
      <c r="G84" s="931"/>
      <c r="H84" s="1030"/>
      <c r="I84" s="880"/>
      <c r="J84" s="931"/>
      <c r="K84" s="1030"/>
      <c r="L84" s="1259"/>
      <c r="M84" s="875"/>
      <c r="N84" s="939"/>
      <c r="O84" s="1030"/>
      <c r="P84" s="1259"/>
      <c r="Q84" s="877"/>
    </row>
    <row r="85" spans="2:17" ht="9" customHeight="1">
      <c r="B85" s="870"/>
      <c r="C85" s="871" t="s">
        <v>868</v>
      </c>
      <c r="D85" s="871"/>
      <c r="E85" s="1033"/>
      <c r="F85" s="1273"/>
      <c r="G85" s="871"/>
      <c r="H85" s="1033"/>
      <c r="I85" s="971"/>
      <c r="J85" s="871"/>
      <c r="K85" s="1033"/>
      <c r="L85" s="1273"/>
      <c r="M85" s="871"/>
      <c r="N85" s="870"/>
      <c r="O85" s="1033"/>
      <c r="P85" s="1273"/>
      <c r="Q85" s="940"/>
    </row>
    <row r="86" spans="2:17" ht="9" customHeight="1">
      <c r="B86" s="903"/>
      <c r="C86" s="904" t="s">
        <v>514</v>
      </c>
      <c r="D86" s="872">
        <v>17</v>
      </c>
      <c r="E86" s="1024">
        <v>6</v>
      </c>
      <c r="F86" s="1257">
        <v>1.8333333333333333</v>
      </c>
      <c r="G86" s="872">
        <v>13</v>
      </c>
      <c r="H86" s="1024">
        <v>10</v>
      </c>
      <c r="I86" s="966">
        <v>0.3</v>
      </c>
      <c r="J86" s="872">
        <v>30</v>
      </c>
      <c r="K86" s="1024">
        <v>16</v>
      </c>
      <c r="L86" s="1257">
        <v>0.875</v>
      </c>
      <c r="M86" s="906"/>
      <c r="N86" s="876">
        <v>88</v>
      </c>
      <c r="O86" s="1024">
        <v>63</v>
      </c>
      <c r="P86" s="1257">
        <v>0.3968253968253968</v>
      </c>
      <c r="Q86" s="907"/>
    </row>
    <row r="87" spans="2:17" ht="9" customHeight="1">
      <c r="B87" s="903"/>
      <c r="C87" s="904" t="s">
        <v>512</v>
      </c>
      <c r="D87" s="872">
        <v>139</v>
      </c>
      <c r="E87" s="1024">
        <v>154</v>
      </c>
      <c r="F87" s="1257">
        <v>-0.09740259740259741</v>
      </c>
      <c r="G87" s="872">
        <v>42</v>
      </c>
      <c r="H87" s="1024">
        <v>36</v>
      </c>
      <c r="I87" s="966">
        <v>0.16666666666666666</v>
      </c>
      <c r="J87" s="872">
        <v>181</v>
      </c>
      <c r="K87" s="1024">
        <v>190</v>
      </c>
      <c r="L87" s="1257">
        <v>-0.04736842105263158</v>
      </c>
      <c r="M87" s="906"/>
      <c r="N87" s="876">
        <v>361</v>
      </c>
      <c r="O87" s="1024">
        <v>321</v>
      </c>
      <c r="P87" s="1257">
        <v>0.12461059190031153</v>
      </c>
      <c r="Q87" s="907"/>
    </row>
    <row r="88" spans="2:17" ht="9" customHeight="1">
      <c r="B88" s="903"/>
      <c r="C88" s="904" t="s">
        <v>869</v>
      </c>
      <c r="D88" s="872">
        <v>11</v>
      </c>
      <c r="E88" s="1024">
        <v>2</v>
      </c>
      <c r="F88" s="1257">
        <v>4.5</v>
      </c>
      <c r="G88" s="872">
        <v>55</v>
      </c>
      <c r="H88" s="1024">
        <v>28</v>
      </c>
      <c r="I88" s="966">
        <v>0.9642857142857143</v>
      </c>
      <c r="J88" s="872">
        <v>66</v>
      </c>
      <c r="K88" s="1024">
        <v>30</v>
      </c>
      <c r="L88" s="1257">
        <v>1.2</v>
      </c>
      <c r="M88" s="906"/>
      <c r="N88" s="876">
        <v>177</v>
      </c>
      <c r="O88" s="1024">
        <v>110</v>
      </c>
      <c r="P88" s="1257">
        <v>0.6090909090909091</v>
      </c>
      <c r="Q88" s="907"/>
    </row>
    <row r="89" spans="2:17" ht="9" customHeight="1">
      <c r="B89" s="903"/>
      <c r="C89" s="904" t="s">
        <v>517</v>
      </c>
      <c r="D89" s="872">
        <v>11</v>
      </c>
      <c r="E89" s="1024">
        <v>29</v>
      </c>
      <c r="F89" s="1257">
        <v>-0.6206896551724138</v>
      </c>
      <c r="G89" s="872">
        <v>31</v>
      </c>
      <c r="H89" s="1024">
        <v>19</v>
      </c>
      <c r="I89" s="966">
        <v>0.631578947368421</v>
      </c>
      <c r="J89" s="872">
        <v>42</v>
      </c>
      <c r="K89" s="1024">
        <v>48</v>
      </c>
      <c r="L89" s="1257">
        <v>-0.125</v>
      </c>
      <c r="M89" s="906"/>
      <c r="N89" s="876">
        <v>117</v>
      </c>
      <c r="O89" s="1024">
        <v>113</v>
      </c>
      <c r="P89" s="1257">
        <v>0.035398230088495575</v>
      </c>
      <c r="Q89" s="907"/>
    </row>
    <row r="90" spans="2:17" ht="9" customHeight="1">
      <c r="B90" s="903"/>
      <c r="C90" s="904" t="s">
        <v>518</v>
      </c>
      <c r="D90" s="872">
        <v>23</v>
      </c>
      <c r="E90" s="1024">
        <v>11</v>
      </c>
      <c r="F90" s="1257">
        <v>1.0909090909090908</v>
      </c>
      <c r="G90" s="872">
        <v>1</v>
      </c>
      <c r="H90" s="1024">
        <v>2</v>
      </c>
      <c r="I90" s="966">
        <v>-0.5</v>
      </c>
      <c r="J90" s="872">
        <v>24</v>
      </c>
      <c r="K90" s="1024">
        <v>13</v>
      </c>
      <c r="L90" s="1257">
        <v>0.8461538461538461</v>
      </c>
      <c r="M90" s="906"/>
      <c r="N90" s="876">
        <v>30</v>
      </c>
      <c r="O90" s="1024">
        <v>20</v>
      </c>
      <c r="P90" s="1257">
        <v>0.5</v>
      </c>
      <c r="Q90" s="907"/>
    </row>
    <row r="91" spans="2:17" ht="9" customHeight="1">
      <c r="B91" s="903"/>
      <c r="C91" s="904" t="s">
        <v>519</v>
      </c>
      <c r="D91" s="872">
        <v>58</v>
      </c>
      <c r="E91" s="1024">
        <v>11</v>
      </c>
      <c r="F91" s="1257">
        <v>4.2727272727272725</v>
      </c>
      <c r="G91" s="872">
        <v>103</v>
      </c>
      <c r="H91" s="1024">
        <v>65</v>
      </c>
      <c r="I91" s="1274">
        <v>0.5846153846153846</v>
      </c>
      <c r="J91" s="872">
        <v>161</v>
      </c>
      <c r="K91" s="1024">
        <v>76</v>
      </c>
      <c r="L91" s="1257">
        <v>1.118421052631579</v>
      </c>
      <c r="M91" s="906"/>
      <c r="N91" s="876">
        <v>492</v>
      </c>
      <c r="O91" s="1024">
        <v>316</v>
      </c>
      <c r="P91" s="1257">
        <v>0.5569620253164557</v>
      </c>
      <c r="Q91" s="907"/>
    </row>
    <row r="92" spans="2:17" ht="9" customHeight="1">
      <c r="B92" s="903"/>
      <c r="C92" s="904" t="s">
        <v>520</v>
      </c>
      <c r="D92" s="872">
        <v>2</v>
      </c>
      <c r="E92" s="1024">
        <v>6</v>
      </c>
      <c r="F92" s="1257">
        <v>-0.6666666666666666</v>
      </c>
      <c r="G92" s="872">
        <v>31</v>
      </c>
      <c r="H92" s="1024">
        <v>31</v>
      </c>
      <c r="I92" s="966">
        <v>0</v>
      </c>
      <c r="J92" s="872">
        <v>33</v>
      </c>
      <c r="K92" s="1024">
        <v>37</v>
      </c>
      <c r="L92" s="1257">
        <v>-0.10810810810810811</v>
      </c>
      <c r="M92" s="906"/>
      <c r="N92" s="876">
        <v>185</v>
      </c>
      <c r="O92" s="1024">
        <v>171</v>
      </c>
      <c r="P92" s="1257">
        <v>0.08187134502923976</v>
      </c>
      <c r="Q92" s="907"/>
    </row>
    <row r="93" spans="2:17" ht="9" customHeight="1">
      <c r="B93" s="903"/>
      <c r="C93" s="904" t="s">
        <v>522</v>
      </c>
      <c r="D93" s="872">
        <v>205</v>
      </c>
      <c r="E93" s="1024">
        <v>125</v>
      </c>
      <c r="F93" s="1257">
        <v>0.64</v>
      </c>
      <c r="G93" s="872">
        <v>29</v>
      </c>
      <c r="H93" s="1024">
        <v>25</v>
      </c>
      <c r="I93" s="966">
        <v>0.16</v>
      </c>
      <c r="J93" s="872">
        <v>234</v>
      </c>
      <c r="K93" s="1024">
        <v>150</v>
      </c>
      <c r="L93" s="1257">
        <v>0.56</v>
      </c>
      <c r="M93" s="906"/>
      <c r="N93" s="876">
        <v>391</v>
      </c>
      <c r="O93" s="1024">
        <v>297</v>
      </c>
      <c r="P93" s="1257">
        <v>0.3164983164983165</v>
      </c>
      <c r="Q93" s="907"/>
    </row>
    <row r="94" spans="2:17" ht="9" customHeight="1">
      <c r="B94" s="903"/>
      <c r="C94" s="904" t="s">
        <v>513</v>
      </c>
      <c r="D94" s="872">
        <v>47</v>
      </c>
      <c r="E94" s="1024">
        <v>73</v>
      </c>
      <c r="F94" s="1257">
        <v>-0.3561643835616438</v>
      </c>
      <c r="G94" s="872">
        <v>74</v>
      </c>
      <c r="H94" s="1024">
        <v>56</v>
      </c>
      <c r="I94" s="966">
        <v>0.32142857142857145</v>
      </c>
      <c r="J94" s="872">
        <v>121</v>
      </c>
      <c r="K94" s="1024">
        <v>129</v>
      </c>
      <c r="L94" s="1257">
        <v>-0.06201550387596899</v>
      </c>
      <c r="M94" s="906"/>
      <c r="N94" s="876">
        <v>421</v>
      </c>
      <c r="O94" s="1024">
        <v>353</v>
      </c>
      <c r="P94" s="1257">
        <v>0.19263456090651557</v>
      </c>
      <c r="Q94" s="907"/>
    </row>
    <row r="95" spans="2:17" ht="9" customHeight="1">
      <c r="B95" s="903"/>
      <c r="C95" s="904" t="s">
        <v>870</v>
      </c>
      <c r="D95" s="872">
        <v>6</v>
      </c>
      <c r="E95" s="1024">
        <v>4</v>
      </c>
      <c r="F95" s="1257">
        <v>0.5</v>
      </c>
      <c r="G95" s="872">
        <v>17</v>
      </c>
      <c r="H95" s="1024">
        <v>17</v>
      </c>
      <c r="I95" s="966">
        <v>0</v>
      </c>
      <c r="J95" s="872">
        <v>23</v>
      </c>
      <c r="K95" s="1024">
        <v>21</v>
      </c>
      <c r="L95" s="1257">
        <v>0.09523809523809523</v>
      </c>
      <c r="M95" s="906"/>
      <c r="N95" s="876">
        <v>67</v>
      </c>
      <c r="O95" s="1024">
        <v>70</v>
      </c>
      <c r="P95" s="1257">
        <v>-0.04285714285714286</v>
      </c>
      <c r="Q95" s="907"/>
    </row>
    <row r="96" spans="2:17" ht="9" customHeight="1">
      <c r="B96" s="870"/>
      <c r="C96" s="871" t="s">
        <v>704</v>
      </c>
      <c r="D96" s="914">
        <v>519</v>
      </c>
      <c r="E96" s="991">
        <v>421</v>
      </c>
      <c r="F96" s="923">
        <v>0.2327790973871734</v>
      </c>
      <c r="G96" s="914">
        <v>396</v>
      </c>
      <c r="H96" s="991">
        <v>289</v>
      </c>
      <c r="I96" s="922">
        <v>0.370242214532872</v>
      </c>
      <c r="J96" s="914">
        <v>915</v>
      </c>
      <c r="K96" s="991">
        <v>710</v>
      </c>
      <c r="L96" s="923">
        <v>0.2887323943661972</v>
      </c>
      <c r="M96" s="937"/>
      <c r="N96" s="930">
        <v>2328</v>
      </c>
      <c r="O96" s="991">
        <v>1835</v>
      </c>
      <c r="P96" s="923">
        <v>0.2686648501362398</v>
      </c>
      <c r="Q96" s="938"/>
    </row>
    <row r="97" spans="2:17" ht="6" customHeight="1">
      <c r="B97" s="870"/>
      <c r="C97" s="871"/>
      <c r="D97" s="931"/>
      <c r="E97" s="1030"/>
      <c r="F97" s="1259"/>
      <c r="G97" s="931"/>
      <c r="H97" s="1030"/>
      <c r="I97" s="880"/>
      <c r="J97" s="931"/>
      <c r="K97" s="1030"/>
      <c r="L97" s="1259"/>
      <c r="M97" s="875"/>
      <c r="N97" s="939"/>
      <c r="O97" s="1030"/>
      <c r="P97" s="1259"/>
      <c r="Q97" s="877"/>
    </row>
    <row r="98" spans="2:17" ht="15" customHeight="1">
      <c r="B98" s="856"/>
      <c r="C98" s="857"/>
      <c r="D98" s="862"/>
      <c r="E98" s="1027"/>
      <c r="F98" s="1269"/>
      <c r="G98" s="862"/>
      <c r="H98" s="1027"/>
      <c r="I98" s="1021"/>
      <c r="J98" s="862"/>
      <c r="K98" s="1027"/>
      <c r="L98" s="1269"/>
      <c r="M98" s="862"/>
      <c r="N98" s="897"/>
      <c r="O98" s="1027"/>
      <c r="P98" s="1269"/>
      <c r="Q98" s="864"/>
    </row>
    <row r="99" spans="2:17" ht="8.25" customHeight="1">
      <c r="B99" s="935"/>
      <c r="C99" s="936" t="s">
        <v>676</v>
      </c>
      <c r="D99" s="1275">
        <v>7555</v>
      </c>
      <c r="E99" s="991">
        <v>7676</v>
      </c>
      <c r="F99" s="923">
        <v>-0.01576341844710787</v>
      </c>
      <c r="G99" s="914">
        <v>499</v>
      </c>
      <c r="H99" s="991">
        <v>385</v>
      </c>
      <c r="I99" s="922">
        <v>0.2961038961038961</v>
      </c>
      <c r="J99" s="914">
        <v>8054</v>
      </c>
      <c r="K99" s="991">
        <v>8061</v>
      </c>
      <c r="L99" s="923">
        <v>-0.0008683786130753009</v>
      </c>
      <c r="M99" s="937"/>
      <c r="N99" s="930">
        <v>9761</v>
      </c>
      <c r="O99" s="991">
        <v>9507</v>
      </c>
      <c r="P99" s="923">
        <v>0.026717155779951613</v>
      </c>
      <c r="Q99" s="938"/>
    </row>
    <row r="100" spans="2:17" ht="12.75">
      <c r="B100" s="941"/>
      <c r="C100" s="942"/>
      <c r="D100" s="943"/>
      <c r="E100" s="944"/>
      <c r="F100" s="944"/>
      <c r="G100" s="943"/>
      <c r="H100" s="944"/>
      <c r="I100" s="944"/>
      <c r="J100" s="943"/>
      <c r="K100" s="944"/>
      <c r="L100" s="944"/>
      <c r="M100" s="944"/>
      <c r="N100" s="945"/>
      <c r="O100" s="944"/>
      <c r="P100" s="944"/>
      <c r="Q100" s="946"/>
    </row>
    <row r="101" spans="3:18" ht="12.75">
      <c r="C101" s="947"/>
      <c r="D101" s="947"/>
      <c r="E101" s="947"/>
      <c r="F101" s="947"/>
      <c r="G101" s="947"/>
      <c r="H101" s="947"/>
      <c r="I101" s="947"/>
      <c r="J101" s="947"/>
      <c r="K101" s="947"/>
      <c r="L101" s="947"/>
      <c r="M101" s="947"/>
      <c r="N101" s="947"/>
      <c r="O101" s="947"/>
      <c r="P101" s="1031"/>
      <c r="Q101" s="947"/>
      <c r="R101" s="947"/>
    </row>
    <row r="102" spans="3:18" ht="12.75">
      <c r="C102" s="904"/>
      <c r="D102" s="872"/>
      <c r="E102" s="873"/>
      <c r="F102" s="905"/>
      <c r="G102" s="872"/>
      <c r="H102" s="873"/>
      <c r="I102" s="905"/>
      <c r="J102" s="872"/>
      <c r="K102" s="873"/>
      <c r="L102" s="905"/>
      <c r="M102" s="906"/>
      <c r="N102" s="872"/>
      <c r="O102" s="873"/>
      <c r="P102" s="966"/>
      <c r="Q102" s="906"/>
      <c r="R102" s="947"/>
    </row>
    <row r="103" spans="3:18" ht="12.75">
      <c r="C103" s="947"/>
      <c r="D103" s="947"/>
      <c r="E103" s="947"/>
      <c r="F103" s="947"/>
      <c r="G103" s="947"/>
      <c r="H103" s="947"/>
      <c r="I103" s="947"/>
      <c r="J103" s="947"/>
      <c r="K103" s="947"/>
      <c r="L103" s="947"/>
      <c r="M103" s="947"/>
      <c r="N103" s="947"/>
      <c r="O103" s="947"/>
      <c r="P103" s="1031"/>
      <c r="Q103" s="947"/>
      <c r="R103" s="947"/>
    </row>
    <row r="104" spans="3:18" ht="12.75">
      <c r="C104" s="947"/>
      <c r="D104" s="947"/>
      <c r="E104" s="947"/>
      <c r="F104" s="947"/>
      <c r="G104" s="947"/>
      <c r="H104" s="947"/>
      <c r="I104" s="947"/>
      <c r="J104" s="947"/>
      <c r="K104" s="947"/>
      <c r="L104" s="947"/>
      <c r="M104" s="947"/>
      <c r="N104" s="947"/>
      <c r="O104" s="947"/>
      <c r="P104" s="1031"/>
      <c r="Q104" s="947"/>
      <c r="R104" s="947"/>
    </row>
  </sheetData>
  <mergeCells count="8">
    <mergeCell ref="C15:Q15"/>
    <mergeCell ref="N16:Q16"/>
    <mergeCell ref="B2:Q2"/>
    <mergeCell ref="B3:Q3"/>
    <mergeCell ref="B4:Q4"/>
    <mergeCell ref="D5:F5"/>
    <mergeCell ref="L5:M5"/>
    <mergeCell ref="N5:Q5"/>
  </mergeCells>
  <printOptions horizontalCentered="1" verticalCentered="1"/>
  <pageMargins left="0" right="0" top="0" bottom="0" header="0" footer="0"/>
  <pageSetup fitToHeight="1" fitToWidth="1" horizontalDpi="600" verticalDpi="600" orientation="portrait" paperSize="9" scale="78" r:id="rId1"/>
</worksheet>
</file>

<file path=xl/worksheets/sheet36.xml><?xml version="1.0" encoding="utf-8"?>
<worksheet xmlns="http://schemas.openxmlformats.org/spreadsheetml/2006/main" xmlns:r="http://schemas.openxmlformats.org/officeDocument/2006/relationships">
  <sheetPr>
    <pageSetUpPr fitToPage="1"/>
  </sheetPr>
  <dimension ref="B1:S105"/>
  <sheetViews>
    <sheetView showGridLines="0" zoomScaleSheetLayoutView="100" workbookViewId="0" topLeftCell="A1">
      <selection activeCell="C73" sqref="C73"/>
    </sheetView>
  </sheetViews>
  <sheetFormatPr defaultColWidth="9.00390625" defaultRowHeight="14.25"/>
  <cols>
    <col min="1" max="1" width="6.125" style="850" customWidth="1"/>
    <col min="2" max="2" width="0.875" style="850" customWidth="1"/>
    <col min="3" max="3" width="25.375" style="850" customWidth="1"/>
    <col min="4" max="5" width="5.875" style="850" customWidth="1"/>
    <col min="6" max="6" width="5.25390625" style="850" customWidth="1"/>
    <col min="7" max="7" width="0.875" style="850" customWidth="1"/>
    <col min="8" max="9" width="5.875" style="850" customWidth="1"/>
    <col min="10" max="10" width="5.25390625" style="850" customWidth="1"/>
    <col min="11" max="11" width="0.875" style="850" customWidth="1"/>
    <col min="12" max="13" width="5.875" style="850" customWidth="1"/>
    <col min="14" max="14" width="5.25390625" style="850" customWidth="1"/>
    <col min="15" max="15" width="0.875" style="850" customWidth="1"/>
    <col min="16" max="17" width="5.875" style="850" customWidth="1"/>
    <col min="18" max="18" width="5.25390625" style="1020" customWidth="1"/>
    <col min="19" max="19" width="0.875" style="850" customWidth="1"/>
    <col min="20" max="16384" width="9.00390625" style="850" customWidth="1"/>
  </cols>
  <sheetData>
    <row r="1" ht="33" customHeight="1">
      <c r="B1" s="1255"/>
    </row>
    <row r="2" spans="2:19" ht="13.5" customHeight="1">
      <c r="B2" s="1644" t="s">
        <v>618</v>
      </c>
      <c r="C2" s="1644"/>
      <c r="D2" s="1644"/>
      <c r="E2" s="1644"/>
      <c r="F2" s="1644"/>
      <c r="G2" s="1644"/>
      <c r="H2" s="1644"/>
      <c r="I2" s="1644"/>
      <c r="J2" s="1644"/>
      <c r="K2" s="1644"/>
      <c r="L2" s="1644"/>
      <c r="M2" s="1644"/>
      <c r="N2" s="1644"/>
      <c r="O2" s="1644"/>
      <c r="P2" s="1644"/>
      <c r="Q2" s="1644"/>
      <c r="R2" s="1644"/>
      <c r="S2" s="1644"/>
    </row>
    <row r="3" spans="2:19" ht="22.5" customHeight="1">
      <c r="B3" s="1645" t="s">
        <v>483</v>
      </c>
      <c r="C3" s="1646"/>
      <c r="D3" s="1646"/>
      <c r="E3" s="1646"/>
      <c r="F3" s="1646"/>
      <c r="G3" s="1646"/>
      <c r="H3" s="1646"/>
      <c r="I3" s="1646"/>
      <c r="J3" s="1646"/>
      <c r="K3" s="1646"/>
      <c r="L3" s="1646"/>
      <c r="M3" s="1646"/>
      <c r="N3" s="1646"/>
      <c r="O3" s="1646"/>
      <c r="P3" s="1646"/>
      <c r="Q3" s="1646"/>
      <c r="R3" s="1646"/>
      <c r="S3" s="1647"/>
    </row>
    <row r="4" spans="2:19" ht="18" customHeight="1">
      <c r="B4" s="1648" t="s">
        <v>484</v>
      </c>
      <c r="C4" s="1648"/>
      <c r="D4" s="1648"/>
      <c r="E4" s="1648"/>
      <c r="F4" s="1648"/>
      <c r="G4" s="1648"/>
      <c r="H4" s="1648"/>
      <c r="I4" s="1648"/>
      <c r="J4" s="1648"/>
      <c r="K4" s="1648"/>
      <c r="L4" s="1648"/>
      <c r="M4" s="1648"/>
      <c r="N4" s="1648"/>
      <c r="O4" s="1648"/>
      <c r="P4" s="1648"/>
      <c r="Q4" s="1648"/>
      <c r="R4" s="1648"/>
      <c r="S4" s="1648"/>
    </row>
    <row r="5" spans="2:19" ht="16.5" customHeight="1">
      <c r="B5" s="851"/>
      <c r="C5" s="852"/>
      <c r="D5" s="1642" t="s">
        <v>485</v>
      </c>
      <c r="E5" s="1642"/>
      <c r="F5" s="1642"/>
      <c r="G5" s="1642" t="s">
        <v>881</v>
      </c>
      <c r="H5" s="1642"/>
      <c r="I5" s="1642"/>
      <c r="J5" s="1642"/>
      <c r="K5" s="1642" t="s">
        <v>882</v>
      </c>
      <c r="L5" s="1642"/>
      <c r="M5" s="1642"/>
      <c r="N5" s="1642"/>
      <c r="O5" s="852"/>
      <c r="P5" s="1649" t="s">
        <v>601</v>
      </c>
      <c r="Q5" s="1642"/>
      <c r="R5" s="1642"/>
      <c r="S5" s="1650"/>
    </row>
    <row r="6" spans="2:19" ht="9" customHeight="1">
      <c r="B6" s="856"/>
      <c r="C6" s="857"/>
      <c r="D6" s="858"/>
      <c r="E6" s="858"/>
      <c r="F6" s="858"/>
      <c r="G6" s="1651"/>
      <c r="H6" s="1651"/>
      <c r="I6" s="858"/>
      <c r="J6" s="858"/>
      <c r="K6" s="1651"/>
      <c r="L6" s="1651"/>
      <c r="M6" s="858"/>
      <c r="N6" s="858"/>
      <c r="O6" s="858"/>
      <c r="P6" s="859"/>
      <c r="Q6" s="858"/>
      <c r="R6" s="858"/>
      <c r="S6" s="860"/>
    </row>
    <row r="7" spans="2:19" ht="9" customHeight="1">
      <c r="B7" s="856"/>
      <c r="C7" s="857"/>
      <c r="D7" s="858"/>
      <c r="E7" s="858"/>
      <c r="F7" s="858"/>
      <c r="G7" s="1651"/>
      <c r="H7" s="1651"/>
      <c r="I7" s="858"/>
      <c r="J7" s="858"/>
      <c r="K7" s="1651"/>
      <c r="L7" s="1651"/>
      <c r="M7" s="858"/>
      <c r="N7" s="858"/>
      <c r="O7" s="858"/>
      <c r="P7" s="859"/>
      <c r="Q7" s="858"/>
      <c r="R7" s="858"/>
      <c r="S7" s="860"/>
    </row>
    <row r="8" spans="2:19" ht="9" customHeight="1">
      <c r="B8" s="856"/>
      <c r="C8" s="857"/>
      <c r="D8" s="861" t="s">
        <v>486</v>
      </c>
      <c r="E8" s="861" t="s">
        <v>487</v>
      </c>
      <c r="F8" s="861" t="s">
        <v>488</v>
      </c>
      <c r="G8" s="1652" t="s">
        <v>486</v>
      </c>
      <c r="H8" s="1652"/>
      <c r="I8" s="861" t="s">
        <v>487</v>
      </c>
      <c r="J8" s="861" t="s">
        <v>488</v>
      </c>
      <c r="K8" s="1652" t="s">
        <v>486</v>
      </c>
      <c r="L8" s="1652"/>
      <c r="M8" s="861" t="s">
        <v>487</v>
      </c>
      <c r="N8" s="861" t="s">
        <v>488</v>
      </c>
      <c r="O8" s="862"/>
      <c r="P8" s="863" t="s">
        <v>486</v>
      </c>
      <c r="Q8" s="861" t="s">
        <v>487</v>
      </c>
      <c r="R8" s="861" t="s">
        <v>488</v>
      </c>
      <c r="S8" s="864"/>
    </row>
    <row r="9" spans="2:19" ht="9" customHeight="1">
      <c r="B9" s="865"/>
      <c r="C9" s="866"/>
      <c r="D9" s="861" t="s">
        <v>904</v>
      </c>
      <c r="E9" s="861" t="s">
        <v>904</v>
      </c>
      <c r="F9" s="861"/>
      <c r="G9" s="1653" t="s">
        <v>904</v>
      </c>
      <c r="H9" s="1653"/>
      <c r="I9" s="861" t="s">
        <v>904</v>
      </c>
      <c r="J9" s="861"/>
      <c r="K9" s="1653" t="s">
        <v>904</v>
      </c>
      <c r="L9" s="1653"/>
      <c r="M9" s="861" t="s">
        <v>904</v>
      </c>
      <c r="N9" s="861"/>
      <c r="O9" s="861"/>
      <c r="P9" s="863" t="s">
        <v>904</v>
      </c>
      <c r="Q9" s="861" t="s">
        <v>904</v>
      </c>
      <c r="R9" s="861"/>
      <c r="S9" s="867"/>
    </row>
    <row r="10" spans="2:19" ht="9" customHeight="1">
      <c r="B10" s="851"/>
      <c r="C10" s="852"/>
      <c r="D10" s="854"/>
      <c r="E10" s="854"/>
      <c r="F10" s="854"/>
      <c r="G10" s="1654"/>
      <c r="H10" s="1654"/>
      <c r="I10" s="854"/>
      <c r="J10" s="854"/>
      <c r="K10" s="1654"/>
      <c r="L10" s="1654"/>
      <c r="M10" s="854"/>
      <c r="N10" s="854"/>
      <c r="O10" s="854"/>
      <c r="P10" s="868"/>
      <c r="Q10" s="854"/>
      <c r="R10" s="854"/>
      <c r="S10" s="869"/>
    </row>
    <row r="11" spans="2:19" ht="9" customHeight="1">
      <c r="B11" s="870"/>
      <c r="C11" s="871" t="s">
        <v>675</v>
      </c>
      <c r="D11" s="872">
        <v>3985</v>
      </c>
      <c r="E11" s="873">
        <v>4520</v>
      </c>
      <c r="F11" s="874">
        <v>-0.11836283185840708</v>
      </c>
      <c r="G11" s="1655">
        <v>3154</v>
      </c>
      <c r="H11" s="1655"/>
      <c r="I11" s="873">
        <v>2704</v>
      </c>
      <c r="J11" s="948">
        <v>16.642011834319526</v>
      </c>
      <c r="K11" s="1655">
        <v>915</v>
      </c>
      <c r="L11" s="1655"/>
      <c r="M11" s="873">
        <v>674</v>
      </c>
      <c r="N11" s="948">
        <v>35.75667655786351</v>
      </c>
      <c r="O11" s="949"/>
      <c r="P11" s="876">
        <v>8054</v>
      </c>
      <c r="Q11" s="873">
        <v>7898</v>
      </c>
      <c r="R11" s="874">
        <v>0.019751835907824766</v>
      </c>
      <c r="S11" s="950"/>
    </row>
    <row r="12" spans="2:19" ht="9" customHeight="1">
      <c r="B12" s="870"/>
      <c r="C12" s="871" t="s">
        <v>614</v>
      </c>
      <c r="D12" s="878">
        <v>6795</v>
      </c>
      <c r="E12" s="879">
        <v>3579</v>
      </c>
      <c r="F12" s="874">
        <v>0.8985750209555742</v>
      </c>
      <c r="G12" s="1656">
        <v>0</v>
      </c>
      <c r="H12" s="1656"/>
      <c r="I12" s="879">
        <v>0</v>
      </c>
      <c r="J12" s="879">
        <v>0</v>
      </c>
      <c r="K12" s="1656">
        <v>10027</v>
      </c>
      <c r="L12" s="1656"/>
      <c r="M12" s="879">
        <v>9421</v>
      </c>
      <c r="N12" s="919">
        <v>6.432438170045643</v>
      </c>
      <c r="O12" s="875"/>
      <c r="P12" s="881">
        <v>16822</v>
      </c>
      <c r="Q12" s="879">
        <v>13000</v>
      </c>
      <c r="R12" s="874">
        <v>0.294</v>
      </c>
      <c r="S12" s="877"/>
    </row>
    <row r="13" spans="2:19" ht="9" customHeight="1">
      <c r="B13" s="870"/>
      <c r="C13" s="871" t="s">
        <v>676</v>
      </c>
      <c r="D13" s="882">
        <v>10780</v>
      </c>
      <c r="E13" s="883">
        <v>8099</v>
      </c>
      <c r="F13" s="951">
        <v>0.331028522039758</v>
      </c>
      <c r="G13" s="1657">
        <v>3154</v>
      </c>
      <c r="H13" s="1657"/>
      <c r="I13" s="883">
        <v>2704</v>
      </c>
      <c r="J13" s="952">
        <v>16.642011834319526</v>
      </c>
      <c r="K13" s="1657">
        <v>10942</v>
      </c>
      <c r="L13" s="1657"/>
      <c r="M13" s="883">
        <v>10095</v>
      </c>
      <c r="N13" s="952">
        <v>8.390292223873203</v>
      </c>
      <c r="O13" s="953"/>
      <c r="P13" s="886">
        <v>24876</v>
      </c>
      <c r="Q13" s="883">
        <v>20898</v>
      </c>
      <c r="R13" s="951">
        <v>0.19035314384151594</v>
      </c>
      <c r="S13" s="954"/>
    </row>
    <row r="14" spans="2:19" ht="6" customHeight="1">
      <c r="B14" s="888"/>
      <c r="C14" s="889"/>
      <c r="D14" s="890"/>
      <c r="E14" s="890"/>
      <c r="F14" s="894"/>
      <c r="G14" s="1658"/>
      <c r="H14" s="1658"/>
      <c r="I14" s="890"/>
      <c r="J14" s="890"/>
      <c r="K14" s="1658"/>
      <c r="L14" s="1658"/>
      <c r="M14" s="890"/>
      <c r="N14" s="890"/>
      <c r="O14" s="890"/>
      <c r="P14" s="891"/>
      <c r="Q14" s="890"/>
      <c r="R14" s="894"/>
      <c r="S14" s="892"/>
    </row>
    <row r="15" spans="2:19" ht="27" customHeight="1">
      <c r="B15" s="857"/>
      <c r="C15" s="1659" t="s">
        <v>677</v>
      </c>
      <c r="D15" s="1659"/>
      <c r="E15" s="1659"/>
      <c r="F15" s="1659"/>
      <c r="G15" s="1659"/>
      <c r="H15" s="1659"/>
      <c r="I15" s="1659"/>
      <c r="J15" s="1659"/>
      <c r="K15" s="1659"/>
      <c r="L15" s="1659"/>
      <c r="M15" s="1659"/>
      <c r="N15" s="1659"/>
      <c r="O15" s="1659"/>
      <c r="P15" s="1659"/>
      <c r="Q15" s="1659"/>
      <c r="R15" s="1659"/>
      <c r="S15" s="1659"/>
    </row>
    <row r="16" spans="2:19" ht="13.5" customHeight="1">
      <c r="B16" s="851"/>
      <c r="C16" s="852"/>
      <c r="D16" s="852"/>
      <c r="E16" s="853" t="s">
        <v>595</v>
      </c>
      <c r="F16" s="852"/>
      <c r="G16" s="1643"/>
      <c r="H16" s="1643"/>
      <c r="I16" s="853" t="s">
        <v>596</v>
      </c>
      <c r="J16" s="852"/>
      <c r="K16" s="1643"/>
      <c r="L16" s="1643"/>
      <c r="M16" s="853" t="s">
        <v>601</v>
      </c>
      <c r="N16" s="852"/>
      <c r="O16" s="852"/>
      <c r="P16" s="1631" t="s">
        <v>263</v>
      </c>
      <c r="Q16" s="1632"/>
      <c r="R16" s="1632"/>
      <c r="S16" s="1633"/>
    </row>
    <row r="17" spans="2:19" ht="9.75" customHeight="1">
      <c r="B17" s="856"/>
      <c r="C17" s="857"/>
      <c r="D17" s="858"/>
      <c r="E17" s="858"/>
      <c r="F17" s="858"/>
      <c r="G17" s="1651"/>
      <c r="H17" s="1651"/>
      <c r="I17" s="858"/>
      <c r="J17" s="858"/>
      <c r="K17" s="1651"/>
      <c r="L17" s="1651"/>
      <c r="M17" s="858"/>
      <c r="N17" s="858"/>
      <c r="O17" s="858"/>
      <c r="P17" s="859"/>
      <c r="Q17" s="858"/>
      <c r="R17" s="858"/>
      <c r="S17" s="860"/>
    </row>
    <row r="18" spans="2:19" ht="9.75" customHeight="1">
      <c r="B18" s="856"/>
      <c r="C18" s="857"/>
      <c r="D18" s="861" t="s">
        <v>486</v>
      </c>
      <c r="E18" s="861" t="s">
        <v>487</v>
      </c>
      <c r="F18" s="861" t="s">
        <v>488</v>
      </c>
      <c r="G18" s="1652" t="s">
        <v>486</v>
      </c>
      <c r="H18" s="1652"/>
      <c r="I18" s="861" t="s">
        <v>487</v>
      </c>
      <c r="J18" s="861" t="s">
        <v>488</v>
      </c>
      <c r="K18" s="1652" t="s">
        <v>486</v>
      </c>
      <c r="L18" s="1652"/>
      <c r="M18" s="861" t="s">
        <v>487</v>
      </c>
      <c r="N18" s="861" t="s">
        <v>488</v>
      </c>
      <c r="O18" s="862"/>
      <c r="P18" s="863" t="s">
        <v>486</v>
      </c>
      <c r="Q18" s="861" t="s">
        <v>487</v>
      </c>
      <c r="R18" s="861" t="s">
        <v>488</v>
      </c>
      <c r="S18" s="864"/>
    </row>
    <row r="19" spans="2:19" ht="9.75" customHeight="1">
      <c r="B19" s="865"/>
      <c r="C19" s="866"/>
      <c r="D19" s="894" t="s">
        <v>904</v>
      </c>
      <c r="E19" s="894" t="s">
        <v>904</v>
      </c>
      <c r="F19" s="894"/>
      <c r="G19" s="1653" t="s">
        <v>904</v>
      </c>
      <c r="H19" s="1653"/>
      <c r="I19" s="894" t="s">
        <v>904</v>
      </c>
      <c r="J19" s="894"/>
      <c r="K19" s="1653" t="s">
        <v>904</v>
      </c>
      <c r="L19" s="1653"/>
      <c r="M19" s="894" t="s">
        <v>904</v>
      </c>
      <c r="N19" s="894"/>
      <c r="O19" s="894"/>
      <c r="P19" s="895" t="s">
        <v>904</v>
      </c>
      <c r="Q19" s="894" t="s">
        <v>904</v>
      </c>
      <c r="R19" s="894"/>
      <c r="S19" s="896"/>
    </row>
    <row r="20" spans="2:19" ht="11.25" customHeight="1">
      <c r="B20" s="856"/>
      <c r="C20" s="857" t="s">
        <v>184</v>
      </c>
      <c r="D20" s="862"/>
      <c r="E20" s="862"/>
      <c r="F20" s="1021"/>
      <c r="G20" s="1642"/>
      <c r="H20" s="1642"/>
      <c r="I20" s="862"/>
      <c r="J20" s="1021"/>
      <c r="K20" s="1642"/>
      <c r="L20" s="1642"/>
      <c r="M20" s="862"/>
      <c r="N20" s="862"/>
      <c r="O20" s="862"/>
      <c r="P20" s="897"/>
      <c r="Q20" s="862"/>
      <c r="R20" s="862"/>
      <c r="S20" s="864"/>
    </row>
    <row r="21" spans="2:19" ht="11.25" customHeight="1">
      <c r="B21" s="856"/>
      <c r="C21" s="857"/>
      <c r="D21" s="862"/>
      <c r="E21" s="862"/>
      <c r="F21" s="1021"/>
      <c r="G21" s="862"/>
      <c r="H21" s="955"/>
      <c r="I21" s="862"/>
      <c r="J21" s="1021"/>
      <c r="K21" s="862"/>
      <c r="L21" s="955"/>
      <c r="M21" s="862"/>
      <c r="N21" s="862"/>
      <c r="O21" s="862"/>
      <c r="P21" s="897"/>
      <c r="Q21" s="862"/>
      <c r="R21" s="862"/>
      <c r="S21" s="864"/>
    </row>
    <row r="22" spans="2:19" ht="11.25" customHeight="1">
      <c r="B22" s="898"/>
      <c r="C22" s="899" t="s">
        <v>678</v>
      </c>
      <c r="D22" s="900"/>
      <c r="E22" s="900"/>
      <c r="F22" s="1023"/>
      <c r="G22" s="1686"/>
      <c r="H22" s="1686"/>
      <c r="I22" s="900"/>
      <c r="J22" s="1023"/>
      <c r="K22" s="1686"/>
      <c r="L22" s="1686"/>
      <c r="M22" s="900"/>
      <c r="N22" s="900"/>
      <c r="O22" s="900"/>
      <c r="P22" s="901"/>
      <c r="Q22" s="900"/>
      <c r="R22" s="900"/>
      <c r="S22" s="902"/>
    </row>
    <row r="23" spans="2:19" ht="9" customHeight="1">
      <c r="B23" s="903"/>
      <c r="C23" s="904" t="s">
        <v>679</v>
      </c>
      <c r="D23" s="872">
        <v>9</v>
      </c>
      <c r="E23" s="1024">
        <v>8</v>
      </c>
      <c r="F23" s="1257">
        <v>0.125</v>
      </c>
      <c r="G23" s="1655">
        <v>4</v>
      </c>
      <c r="H23" s="1655"/>
      <c r="I23" s="1024">
        <v>4</v>
      </c>
      <c r="J23" s="1257">
        <v>0</v>
      </c>
      <c r="K23" s="1655">
        <v>13</v>
      </c>
      <c r="L23" s="1655"/>
      <c r="M23" s="1024">
        <v>12</v>
      </c>
      <c r="N23" s="1257">
        <v>0.08333333333333333</v>
      </c>
      <c r="O23" s="906"/>
      <c r="P23" s="876">
        <v>25</v>
      </c>
      <c r="Q23" s="1024">
        <v>25</v>
      </c>
      <c r="R23" s="1257">
        <v>0</v>
      </c>
      <c r="S23" s="907"/>
    </row>
    <row r="24" spans="2:19" ht="9" customHeight="1">
      <c r="B24" s="903"/>
      <c r="C24" s="904" t="s">
        <v>680</v>
      </c>
      <c r="D24" s="872">
        <v>11</v>
      </c>
      <c r="E24" s="1024">
        <v>6</v>
      </c>
      <c r="F24" s="1257">
        <v>0.8333333333333334</v>
      </c>
      <c r="G24" s="1655">
        <v>1</v>
      </c>
      <c r="H24" s="1655"/>
      <c r="I24" s="1024">
        <v>0</v>
      </c>
      <c r="J24" s="1257" t="s">
        <v>164</v>
      </c>
      <c r="K24" s="1655">
        <v>12</v>
      </c>
      <c r="L24" s="1655"/>
      <c r="M24" s="1024">
        <v>6</v>
      </c>
      <c r="N24" s="1257">
        <v>1</v>
      </c>
      <c r="O24" s="906"/>
      <c r="P24" s="876">
        <v>12</v>
      </c>
      <c r="Q24" s="1024">
        <v>6</v>
      </c>
      <c r="R24" s="1257">
        <v>1</v>
      </c>
      <c r="S24" s="907"/>
    </row>
    <row r="25" spans="2:19" ht="9" customHeight="1">
      <c r="B25" s="903"/>
      <c r="C25" s="904" t="s">
        <v>681</v>
      </c>
      <c r="D25" s="872">
        <v>9</v>
      </c>
      <c r="E25" s="1024">
        <v>0</v>
      </c>
      <c r="F25" s="1257" t="s">
        <v>164</v>
      </c>
      <c r="G25" s="1655">
        <v>1</v>
      </c>
      <c r="H25" s="1655"/>
      <c r="I25" s="1024">
        <v>1</v>
      </c>
      <c r="J25" s="1257">
        <v>0</v>
      </c>
      <c r="K25" s="1655">
        <v>10</v>
      </c>
      <c r="L25" s="1655"/>
      <c r="M25" s="1024">
        <v>1</v>
      </c>
      <c r="N25" s="1257">
        <v>9</v>
      </c>
      <c r="O25" s="906"/>
      <c r="P25" s="876">
        <v>9</v>
      </c>
      <c r="Q25" s="1024">
        <v>1</v>
      </c>
      <c r="R25" s="1257">
        <v>8</v>
      </c>
      <c r="S25" s="907"/>
    </row>
    <row r="26" spans="2:19" ht="9" customHeight="1">
      <c r="B26" s="903"/>
      <c r="C26" s="904" t="s">
        <v>682</v>
      </c>
      <c r="D26" s="872">
        <v>412</v>
      </c>
      <c r="E26" s="1024">
        <v>365</v>
      </c>
      <c r="F26" s="1257">
        <v>0.12876712328767123</v>
      </c>
      <c r="G26" s="1661">
        <v>0</v>
      </c>
      <c r="H26" s="1661"/>
      <c r="I26" s="1024">
        <v>0</v>
      </c>
      <c r="J26" s="1257" t="s">
        <v>164</v>
      </c>
      <c r="K26" s="1661">
        <v>412</v>
      </c>
      <c r="L26" s="1661"/>
      <c r="M26" s="1024">
        <v>365</v>
      </c>
      <c r="N26" s="1257">
        <v>0.12876712328767123</v>
      </c>
      <c r="O26" s="906"/>
      <c r="P26" s="876">
        <v>412</v>
      </c>
      <c r="Q26" s="1024">
        <v>365</v>
      </c>
      <c r="R26" s="1257">
        <v>0.12876712328767123</v>
      </c>
      <c r="S26" s="907"/>
    </row>
    <row r="27" spans="2:19" ht="10.5" customHeight="1">
      <c r="B27" s="870"/>
      <c r="C27" s="871" t="s">
        <v>683</v>
      </c>
      <c r="D27" s="908">
        <v>441</v>
      </c>
      <c r="E27" s="995">
        <v>379</v>
      </c>
      <c r="F27" s="1258">
        <v>0.16358839050131926</v>
      </c>
      <c r="G27" s="1662">
        <v>6</v>
      </c>
      <c r="H27" s="1662"/>
      <c r="I27" s="995">
        <v>5</v>
      </c>
      <c r="J27" s="1258">
        <v>0.2</v>
      </c>
      <c r="K27" s="1662">
        <v>447</v>
      </c>
      <c r="L27" s="1662"/>
      <c r="M27" s="995">
        <v>384</v>
      </c>
      <c r="N27" s="1258">
        <v>0.1640625</v>
      </c>
      <c r="O27" s="910"/>
      <c r="P27" s="911">
        <v>459</v>
      </c>
      <c r="Q27" s="995">
        <v>397</v>
      </c>
      <c r="R27" s="1258">
        <v>0.1561712846347607</v>
      </c>
      <c r="S27" s="912"/>
    </row>
    <row r="28" spans="2:19" ht="9" customHeight="1">
      <c r="B28" s="903"/>
      <c r="C28" s="904" t="s">
        <v>684</v>
      </c>
      <c r="D28" s="872">
        <v>161</v>
      </c>
      <c r="E28" s="1024">
        <v>234</v>
      </c>
      <c r="F28" s="1257">
        <v>-0.31196581196581197</v>
      </c>
      <c r="G28" s="1661">
        <v>0</v>
      </c>
      <c r="H28" s="1661"/>
      <c r="I28" s="1024">
        <v>0</v>
      </c>
      <c r="J28" s="1257" t="s">
        <v>164</v>
      </c>
      <c r="K28" s="1661">
        <v>161</v>
      </c>
      <c r="L28" s="1661"/>
      <c r="M28" s="1024">
        <v>234</v>
      </c>
      <c r="N28" s="1257">
        <v>-0.31196581196581197</v>
      </c>
      <c r="O28" s="906"/>
      <c r="P28" s="876">
        <v>161</v>
      </c>
      <c r="Q28" s="1024">
        <v>234</v>
      </c>
      <c r="R28" s="1257">
        <v>-0.31196581196581197</v>
      </c>
      <c r="S28" s="907"/>
    </row>
    <row r="29" spans="2:19" ht="9" customHeight="1">
      <c r="B29" s="870"/>
      <c r="C29" s="871" t="s">
        <v>601</v>
      </c>
      <c r="D29" s="913">
        <v>602</v>
      </c>
      <c r="E29" s="991">
        <v>613</v>
      </c>
      <c r="F29" s="923">
        <v>-0.01794453507340946</v>
      </c>
      <c r="G29" s="1663">
        <v>6</v>
      </c>
      <c r="H29" s="1663"/>
      <c r="I29" s="991">
        <v>5</v>
      </c>
      <c r="J29" s="923">
        <v>0.2</v>
      </c>
      <c r="K29" s="1663">
        <v>608</v>
      </c>
      <c r="L29" s="1663"/>
      <c r="M29" s="991">
        <v>618</v>
      </c>
      <c r="N29" s="923">
        <v>-0.016181229773462782</v>
      </c>
      <c r="O29" s="916"/>
      <c r="P29" s="917">
        <v>620</v>
      </c>
      <c r="Q29" s="991">
        <v>631</v>
      </c>
      <c r="R29" s="923">
        <v>-0.017432646592709985</v>
      </c>
      <c r="S29" s="918"/>
    </row>
    <row r="30" spans="2:19" ht="9" customHeight="1">
      <c r="B30" s="870"/>
      <c r="C30" s="871"/>
      <c r="D30" s="872"/>
      <c r="E30" s="993"/>
      <c r="F30" s="1259"/>
      <c r="G30" s="878"/>
      <c r="H30" s="956"/>
      <c r="I30" s="993"/>
      <c r="J30" s="1259"/>
      <c r="K30" s="878"/>
      <c r="L30" s="956"/>
      <c r="M30" s="993"/>
      <c r="N30" s="1276"/>
      <c r="O30" s="920"/>
      <c r="P30" s="876"/>
      <c r="Q30" s="993"/>
      <c r="R30" s="1259"/>
      <c r="S30" s="921"/>
    </row>
    <row r="31" spans="2:19" ht="11.25" customHeight="1">
      <c r="B31" s="898"/>
      <c r="C31" s="899" t="s">
        <v>685</v>
      </c>
      <c r="D31" s="900"/>
      <c r="E31" s="1022"/>
      <c r="F31" s="1260"/>
      <c r="G31" s="1686"/>
      <c r="H31" s="1686"/>
      <c r="I31" s="1022"/>
      <c r="J31" s="1260"/>
      <c r="K31" s="1686"/>
      <c r="L31" s="1686"/>
      <c r="M31" s="1022"/>
      <c r="N31" s="1022"/>
      <c r="O31" s="900"/>
      <c r="P31" s="901"/>
      <c r="Q31" s="1022"/>
      <c r="R31" s="1260"/>
      <c r="S31" s="902"/>
    </row>
    <row r="32" spans="2:19" ht="9" customHeight="1">
      <c r="B32" s="903"/>
      <c r="C32" s="904" t="s">
        <v>686</v>
      </c>
      <c r="D32" s="872">
        <v>178</v>
      </c>
      <c r="E32" s="1024">
        <v>114</v>
      </c>
      <c r="F32" s="1257">
        <v>0.5614035087719298</v>
      </c>
      <c r="G32" s="1655">
        <v>74</v>
      </c>
      <c r="H32" s="1655"/>
      <c r="I32" s="1024">
        <v>67</v>
      </c>
      <c r="J32" s="1257">
        <v>0.1044776119402985</v>
      </c>
      <c r="K32" s="1655">
        <v>252</v>
      </c>
      <c r="L32" s="1655"/>
      <c r="M32" s="1024">
        <v>181</v>
      </c>
      <c r="N32" s="1257">
        <v>0.39226519337016574</v>
      </c>
      <c r="O32" s="906"/>
      <c r="P32" s="876">
        <v>451</v>
      </c>
      <c r="Q32" s="1024">
        <v>386</v>
      </c>
      <c r="R32" s="1257">
        <v>0.16839378238341968</v>
      </c>
      <c r="S32" s="907"/>
    </row>
    <row r="33" spans="2:19" ht="9" customHeight="1">
      <c r="B33" s="903"/>
      <c r="C33" s="904" t="s">
        <v>682</v>
      </c>
      <c r="D33" s="872">
        <v>101</v>
      </c>
      <c r="E33" s="1024">
        <v>98</v>
      </c>
      <c r="F33" s="1257">
        <v>0.030612244897959183</v>
      </c>
      <c r="G33" s="1655">
        <v>0</v>
      </c>
      <c r="H33" s="1655"/>
      <c r="I33" s="1024">
        <v>0</v>
      </c>
      <c r="J33" s="1257" t="s">
        <v>164</v>
      </c>
      <c r="K33" s="1655">
        <v>101</v>
      </c>
      <c r="L33" s="1655"/>
      <c r="M33" s="1024">
        <v>98</v>
      </c>
      <c r="N33" s="1257">
        <v>0.030612244897959183</v>
      </c>
      <c r="O33" s="906"/>
      <c r="P33" s="876">
        <v>101</v>
      </c>
      <c r="Q33" s="1024">
        <v>98</v>
      </c>
      <c r="R33" s="1257">
        <v>0.030612244897959183</v>
      </c>
      <c r="S33" s="907"/>
    </row>
    <row r="34" spans="2:19" ht="9" customHeight="1">
      <c r="B34" s="903"/>
      <c r="C34" s="904" t="s">
        <v>687</v>
      </c>
      <c r="D34" s="872">
        <v>24</v>
      </c>
      <c r="E34" s="1024">
        <v>321</v>
      </c>
      <c r="F34" s="1257">
        <v>-0.9252336448598131</v>
      </c>
      <c r="G34" s="1661">
        <v>0</v>
      </c>
      <c r="H34" s="1661"/>
      <c r="I34" s="1024">
        <v>0</v>
      </c>
      <c r="J34" s="1257" t="s">
        <v>164</v>
      </c>
      <c r="K34" s="1661">
        <v>24</v>
      </c>
      <c r="L34" s="1661"/>
      <c r="M34" s="1024">
        <v>321</v>
      </c>
      <c r="N34" s="1257">
        <v>-0.9252336448598131</v>
      </c>
      <c r="O34" s="906"/>
      <c r="P34" s="876">
        <v>24</v>
      </c>
      <c r="Q34" s="1024">
        <v>321</v>
      </c>
      <c r="R34" s="1257">
        <v>-0.9252336448598131</v>
      </c>
      <c r="S34" s="907"/>
    </row>
    <row r="35" spans="2:19" ht="9" customHeight="1">
      <c r="B35" s="870"/>
      <c r="C35" s="871" t="s">
        <v>601</v>
      </c>
      <c r="D35" s="913">
        <v>303</v>
      </c>
      <c r="E35" s="991">
        <v>533</v>
      </c>
      <c r="F35" s="923">
        <v>-0.43151969981238275</v>
      </c>
      <c r="G35" s="1663">
        <v>74</v>
      </c>
      <c r="H35" s="1663"/>
      <c r="I35" s="991">
        <v>67</v>
      </c>
      <c r="J35" s="923">
        <v>0.1044776119402985</v>
      </c>
      <c r="K35" s="1663">
        <v>377</v>
      </c>
      <c r="L35" s="1663"/>
      <c r="M35" s="991">
        <v>600</v>
      </c>
      <c r="N35" s="923">
        <v>-0.37166666666666665</v>
      </c>
      <c r="O35" s="916"/>
      <c r="P35" s="917">
        <v>577</v>
      </c>
      <c r="Q35" s="991">
        <v>804</v>
      </c>
      <c r="R35" s="923">
        <v>-0.28233830845771146</v>
      </c>
      <c r="S35" s="918"/>
    </row>
    <row r="36" spans="2:19" ht="9" customHeight="1">
      <c r="B36" s="870"/>
      <c r="C36" s="871"/>
      <c r="D36" s="872"/>
      <c r="E36" s="993"/>
      <c r="F36" s="1259"/>
      <c r="G36" s="878"/>
      <c r="H36" s="956"/>
      <c r="I36" s="993"/>
      <c r="J36" s="1259"/>
      <c r="K36" s="878"/>
      <c r="L36" s="956"/>
      <c r="M36" s="993"/>
      <c r="N36" s="1276"/>
      <c r="O36" s="920"/>
      <c r="P36" s="876"/>
      <c r="Q36" s="993"/>
      <c r="R36" s="1259"/>
      <c r="S36" s="921"/>
    </row>
    <row r="37" spans="2:19" ht="11.25" customHeight="1">
      <c r="B37" s="898"/>
      <c r="C37" s="899" t="s">
        <v>688</v>
      </c>
      <c r="D37" s="900"/>
      <c r="E37" s="1022"/>
      <c r="F37" s="1260"/>
      <c r="G37" s="1686"/>
      <c r="H37" s="1686"/>
      <c r="I37" s="1022"/>
      <c r="J37" s="1260"/>
      <c r="K37" s="1686"/>
      <c r="L37" s="1686"/>
      <c r="M37" s="1022"/>
      <c r="N37" s="1022"/>
      <c r="O37" s="900"/>
      <c r="P37" s="901"/>
      <c r="Q37" s="1022"/>
      <c r="R37" s="1260"/>
      <c r="S37" s="902"/>
    </row>
    <row r="38" spans="2:19" ht="9" customHeight="1">
      <c r="B38" s="903"/>
      <c r="C38" s="904" t="s">
        <v>679</v>
      </c>
      <c r="D38" s="872">
        <v>56</v>
      </c>
      <c r="E38" s="1024">
        <v>39</v>
      </c>
      <c r="F38" s="1257">
        <v>0.4358974358974359</v>
      </c>
      <c r="G38" s="1655">
        <v>9</v>
      </c>
      <c r="H38" s="1655"/>
      <c r="I38" s="1024">
        <v>10</v>
      </c>
      <c r="J38" s="1257">
        <v>-0.1</v>
      </c>
      <c r="K38" s="1655">
        <v>65</v>
      </c>
      <c r="L38" s="1655"/>
      <c r="M38" s="1024">
        <v>49</v>
      </c>
      <c r="N38" s="1257">
        <v>0.32653061224489793</v>
      </c>
      <c r="O38" s="906"/>
      <c r="P38" s="876">
        <v>79</v>
      </c>
      <c r="Q38" s="1024">
        <v>75</v>
      </c>
      <c r="R38" s="1257">
        <v>0.05333333333333334</v>
      </c>
      <c r="S38" s="907"/>
    </row>
    <row r="39" spans="2:19" ht="9" customHeight="1">
      <c r="B39" s="903"/>
      <c r="C39" s="904" t="s">
        <v>686</v>
      </c>
      <c r="D39" s="872">
        <v>22</v>
      </c>
      <c r="E39" s="1024">
        <v>23</v>
      </c>
      <c r="F39" s="1257">
        <v>-0.043478260869565216</v>
      </c>
      <c r="G39" s="1655">
        <v>2</v>
      </c>
      <c r="H39" s="1655"/>
      <c r="I39" s="1024">
        <v>4</v>
      </c>
      <c r="J39" s="1257">
        <v>-0.5</v>
      </c>
      <c r="K39" s="1655">
        <v>24</v>
      </c>
      <c r="L39" s="1655"/>
      <c r="M39" s="1024">
        <v>27</v>
      </c>
      <c r="N39" s="1257">
        <v>-0.1111111111111111</v>
      </c>
      <c r="O39" s="906"/>
      <c r="P39" s="876">
        <v>23</v>
      </c>
      <c r="Q39" s="1024">
        <v>37</v>
      </c>
      <c r="R39" s="1257">
        <v>-0.3783783783783784</v>
      </c>
      <c r="S39" s="907"/>
    </row>
    <row r="40" spans="2:19" ht="9" customHeight="1">
      <c r="B40" s="903"/>
      <c r="C40" s="904" t="s">
        <v>680</v>
      </c>
      <c r="D40" s="872">
        <v>92</v>
      </c>
      <c r="E40" s="1024">
        <v>75</v>
      </c>
      <c r="F40" s="1257">
        <v>0.22666666666666666</v>
      </c>
      <c r="G40" s="1655">
        <v>0</v>
      </c>
      <c r="H40" s="1655"/>
      <c r="I40" s="1024">
        <v>0</v>
      </c>
      <c r="J40" s="1257" t="s">
        <v>164</v>
      </c>
      <c r="K40" s="1655">
        <v>92</v>
      </c>
      <c r="L40" s="1655"/>
      <c r="M40" s="1024">
        <v>75</v>
      </c>
      <c r="N40" s="1257">
        <v>0.22666666666666666</v>
      </c>
      <c r="O40" s="906"/>
      <c r="P40" s="876">
        <v>92</v>
      </c>
      <c r="Q40" s="1024">
        <v>75</v>
      </c>
      <c r="R40" s="1257">
        <v>0.22666666666666666</v>
      </c>
      <c r="S40" s="907"/>
    </row>
    <row r="41" spans="2:19" ht="9" customHeight="1">
      <c r="B41" s="903"/>
      <c r="C41" s="904" t="s">
        <v>689</v>
      </c>
      <c r="D41" s="872">
        <v>440</v>
      </c>
      <c r="E41" s="1024">
        <v>473</v>
      </c>
      <c r="F41" s="1257">
        <v>-0.06976744186046512</v>
      </c>
      <c r="G41" s="1655">
        <v>0</v>
      </c>
      <c r="H41" s="1655"/>
      <c r="I41" s="1024">
        <v>0</v>
      </c>
      <c r="J41" s="1257" t="s">
        <v>164</v>
      </c>
      <c r="K41" s="1655">
        <v>440</v>
      </c>
      <c r="L41" s="1655"/>
      <c r="M41" s="1024">
        <v>473</v>
      </c>
      <c r="N41" s="1257">
        <v>-0.06976744186046512</v>
      </c>
      <c r="O41" s="906"/>
      <c r="P41" s="876">
        <v>440</v>
      </c>
      <c r="Q41" s="1024">
        <v>473</v>
      </c>
      <c r="R41" s="1257">
        <v>-0.06976744186046512</v>
      </c>
      <c r="S41" s="907"/>
    </row>
    <row r="42" spans="2:19" ht="9" customHeight="1">
      <c r="B42" s="903"/>
      <c r="C42" s="904" t="s">
        <v>681</v>
      </c>
      <c r="D42" s="872">
        <v>18</v>
      </c>
      <c r="E42" s="1024">
        <v>3</v>
      </c>
      <c r="F42" s="1257">
        <v>5</v>
      </c>
      <c r="G42" s="1655">
        <v>3</v>
      </c>
      <c r="H42" s="1655"/>
      <c r="I42" s="1024">
        <v>3</v>
      </c>
      <c r="J42" s="1257">
        <v>0</v>
      </c>
      <c r="K42" s="1655">
        <v>21</v>
      </c>
      <c r="L42" s="1655"/>
      <c r="M42" s="1024">
        <v>6</v>
      </c>
      <c r="N42" s="1257">
        <v>2.5</v>
      </c>
      <c r="O42" s="906"/>
      <c r="P42" s="876">
        <v>35</v>
      </c>
      <c r="Q42" s="1024">
        <v>18</v>
      </c>
      <c r="R42" s="1257">
        <v>0.9444444444444444</v>
      </c>
      <c r="S42" s="907"/>
    </row>
    <row r="43" spans="2:19" ht="9" customHeight="1">
      <c r="B43" s="903"/>
      <c r="C43" s="904" t="s">
        <v>682</v>
      </c>
      <c r="D43" s="872">
        <v>359</v>
      </c>
      <c r="E43" s="1024">
        <v>557</v>
      </c>
      <c r="F43" s="1257">
        <v>-0.35547576301615796</v>
      </c>
      <c r="G43" s="1661">
        <v>0</v>
      </c>
      <c r="H43" s="1661"/>
      <c r="I43" s="1024">
        <v>0</v>
      </c>
      <c r="J43" s="1257" t="s">
        <v>164</v>
      </c>
      <c r="K43" s="1661">
        <v>359</v>
      </c>
      <c r="L43" s="1661"/>
      <c r="M43" s="1024">
        <v>557</v>
      </c>
      <c r="N43" s="1257">
        <v>-0.35547576301615796</v>
      </c>
      <c r="O43" s="906"/>
      <c r="P43" s="876">
        <v>359</v>
      </c>
      <c r="Q43" s="1024">
        <v>557</v>
      </c>
      <c r="R43" s="1257">
        <v>-0.35547576301615796</v>
      </c>
      <c r="S43" s="907"/>
    </row>
    <row r="44" spans="2:19" ht="9" customHeight="1">
      <c r="B44" s="870"/>
      <c r="C44" s="871" t="s">
        <v>601</v>
      </c>
      <c r="D44" s="913">
        <v>987</v>
      </c>
      <c r="E44" s="991">
        <v>1170</v>
      </c>
      <c r="F44" s="923">
        <v>-0.1564102564102564</v>
      </c>
      <c r="G44" s="1663">
        <v>14</v>
      </c>
      <c r="H44" s="1663">
        <v>0</v>
      </c>
      <c r="I44" s="991">
        <v>17</v>
      </c>
      <c r="J44" s="923">
        <v>-0.17647058823529413</v>
      </c>
      <c r="K44" s="1663">
        <v>1001</v>
      </c>
      <c r="L44" s="1663">
        <v>0</v>
      </c>
      <c r="M44" s="991">
        <v>1187</v>
      </c>
      <c r="N44" s="923">
        <v>-0.15669755686604886</v>
      </c>
      <c r="O44" s="916"/>
      <c r="P44" s="917">
        <v>1027</v>
      </c>
      <c r="Q44" s="991">
        <v>1234</v>
      </c>
      <c r="R44" s="923">
        <v>-0.16774716369529985</v>
      </c>
      <c r="S44" s="918"/>
    </row>
    <row r="45" spans="2:19" ht="9" customHeight="1">
      <c r="B45" s="870"/>
      <c r="C45" s="871"/>
      <c r="D45" s="872"/>
      <c r="E45" s="993"/>
      <c r="F45" s="1259"/>
      <c r="G45" s="878"/>
      <c r="H45" s="956"/>
      <c r="I45" s="993"/>
      <c r="J45" s="1259"/>
      <c r="K45" s="878"/>
      <c r="L45" s="956"/>
      <c r="M45" s="993"/>
      <c r="N45" s="1276"/>
      <c r="O45" s="920"/>
      <c r="P45" s="876"/>
      <c r="Q45" s="993"/>
      <c r="R45" s="1259"/>
      <c r="S45" s="921"/>
    </row>
    <row r="46" spans="2:19" ht="11.25" customHeight="1">
      <c r="B46" s="898"/>
      <c r="C46" s="899" t="s">
        <v>690</v>
      </c>
      <c r="D46" s="900"/>
      <c r="E46" s="1022"/>
      <c r="F46" s="1260"/>
      <c r="G46" s="1686"/>
      <c r="H46" s="1686"/>
      <c r="I46" s="1022"/>
      <c r="J46" s="1260"/>
      <c r="K46" s="1686"/>
      <c r="L46" s="1686"/>
      <c r="M46" s="1022"/>
      <c r="N46" s="1022"/>
      <c r="O46" s="900"/>
      <c r="P46" s="901"/>
      <c r="Q46" s="1022"/>
      <c r="R46" s="1260"/>
      <c r="S46" s="902"/>
    </row>
    <row r="47" spans="2:19" ht="9" customHeight="1">
      <c r="B47" s="903"/>
      <c r="C47" s="904" t="s">
        <v>679</v>
      </c>
      <c r="D47" s="872">
        <v>1</v>
      </c>
      <c r="E47" s="1024">
        <v>0</v>
      </c>
      <c r="F47" s="1257" t="s">
        <v>164</v>
      </c>
      <c r="G47" s="1277"/>
      <c r="H47" s="1277">
        <v>0</v>
      </c>
      <c r="I47" s="1024">
        <v>0</v>
      </c>
      <c r="J47" s="1257" t="s">
        <v>164</v>
      </c>
      <c r="K47" s="1655">
        <v>1</v>
      </c>
      <c r="L47" s="1655"/>
      <c r="M47" s="1024">
        <v>0</v>
      </c>
      <c r="N47" s="1257" t="s">
        <v>164</v>
      </c>
      <c r="O47" s="906"/>
      <c r="P47" s="876">
        <v>1</v>
      </c>
      <c r="Q47" s="1024">
        <v>0</v>
      </c>
      <c r="R47" s="1257" t="s">
        <v>164</v>
      </c>
      <c r="S47" s="907"/>
    </row>
    <row r="48" spans="2:19" ht="9" customHeight="1">
      <c r="B48" s="903"/>
      <c r="C48" s="904" t="s">
        <v>680</v>
      </c>
      <c r="D48" s="872">
        <v>5</v>
      </c>
      <c r="E48" s="1024">
        <v>0</v>
      </c>
      <c r="F48" s="1257" t="s">
        <v>164</v>
      </c>
      <c r="G48" s="1277"/>
      <c r="H48" s="1277">
        <v>0</v>
      </c>
      <c r="I48" s="1024">
        <v>0</v>
      </c>
      <c r="J48" s="1257" t="s">
        <v>164</v>
      </c>
      <c r="K48" s="1655">
        <v>5</v>
      </c>
      <c r="L48" s="1655"/>
      <c r="M48" s="1024">
        <v>0</v>
      </c>
      <c r="N48" s="1257" t="s">
        <v>164</v>
      </c>
      <c r="O48" s="906"/>
      <c r="P48" s="876">
        <v>5</v>
      </c>
      <c r="Q48" s="1024">
        <v>0</v>
      </c>
      <c r="R48" s="1257" t="s">
        <v>164</v>
      </c>
      <c r="S48" s="907"/>
    </row>
    <row r="49" spans="2:19" ht="9" customHeight="1">
      <c r="B49" s="903"/>
      <c r="C49" s="904" t="s">
        <v>689</v>
      </c>
      <c r="D49" s="872">
        <v>76</v>
      </c>
      <c r="E49" s="1024">
        <v>0</v>
      </c>
      <c r="F49" s="1257" t="s">
        <v>164</v>
      </c>
      <c r="G49" s="1277"/>
      <c r="H49" s="1277">
        <v>0</v>
      </c>
      <c r="I49" s="1024">
        <v>0</v>
      </c>
      <c r="J49" s="1257" t="s">
        <v>164</v>
      </c>
      <c r="K49" s="1655">
        <v>76</v>
      </c>
      <c r="L49" s="1655"/>
      <c r="M49" s="1024">
        <v>0</v>
      </c>
      <c r="N49" s="1257" t="s">
        <v>164</v>
      </c>
      <c r="O49" s="906"/>
      <c r="P49" s="876">
        <v>76</v>
      </c>
      <c r="Q49" s="1024">
        <v>0</v>
      </c>
      <c r="R49" s="1257" t="s">
        <v>164</v>
      </c>
      <c r="S49" s="907"/>
    </row>
    <row r="50" spans="2:19" ht="9" customHeight="1">
      <c r="B50" s="903"/>
      <c r="C50" s="904" t="s">
        <v>681</v>
      </c>
      <c r="D50" s="872">
        <v>316</v>
      </c>
      <c r="E50" s="1024">
        <v>426</v>
      </c>
      <c r="F50" s="1257">
        <v>-0.25821596244131456</v>
      </c>
      <c r="G50" s="1277"/>
      <c r="H50" s="1277">
        <v>1</v>
      </c>
      <c r="I50" s="1024">
        <v>1</v>
      </c>
      <c r="J50" s="1259">
        <v>-1</v>
      </c>
      <c r="K50" s="1655">
        <v>317</v>
      </c>
      <c r="L50" s="1655"/>
      <c r="M50" s="1024">
        <v>427</v>
      </c>
      <c r="N50" s="1257">
        <v>-0.2576112412177986</v>
      </c>
      <c r="O50" s="906"/>
      <c r="P50" s="876">
        <v>318</v>
      </c>
      <c r="Q50" s="1024">
        <v>438</v>
      </c>
      <c r="R50" s="1257">
        <v>-0.273972602739726</v>
      </c>
      <c r="S50" s="907"/>
    </row>
    <row r="51" spans="2:19" ht="9" customHeight="1">
      <c r="B51" s="903"/>
      <c r="C51" s="904" t="s">
        <v>682</v>
      </c>
      <c r="D51" s="872">
        <v>263</v>
      </c>
      <c r="E51" s="1024">
        <v>94</v>
      </c>
      <c r="F51" s="1257">
        <v>1.797872340425532</v>
      </c>
      <c r="G51" s="1277"/>
      <c r="H51" s="1277">
        <v>0</v>
      </c>
      <c r="I51" s="1024">
        <v>0</v>
      </c>
      <c r="J51" s="1257" t="s">
        <v>164</v>
      </c>
      <c r="K51" s="1655">
        <v>263</v>
      </c>
      <c r="L51" s="1655"/>
      <c r="M51" s="1024">
        <v>94</v>
      </c>
      <c r="N51" s="1257">
        <v>1.797872340425532</v>
      </c>
      <c r="O51" s="906"/>
      <c r="P51" s="876">
        <v>263</v>
      </c>
      <c r="Q51" s="1024">
        <v>94</v>
      </c>
      <c r="R51" s="1257">
        <v>1.797872340425532</v>
      </c>
      <c r="S51" s="907"/>
    </row>
    <row r="52" spans="2:19" ht="19.5" customHeight="1">
      <c r="B52" s="1262"/>
      <c r="C52" s="1314" t="s">
        <v>615</v>
      </c>
      <c r="D52" s="1315">
        <v>592</v>
      </c>
      <c r="E52" s="1263">
        <v>0</v>
      </c>
      <c r="F52" s="1316" t="s">
        <v>164</v>
      </c>
      <c r="G52" s="1328"/>
      <c r="H52" s="1328">
        <v>0</v>
      </c>
      <c r="I52" s="1263">
        <v>0</v>
      </c>
      <c r="J52" s="1316" t="s">
        <v>164</v>
      </c>
      <c r="K52" s="1664">
        <v>592</v>
      </c>
      <c r="L52" s="1664"/>
      <c r="M52" s="1263">
        <v>0</v>
      </c>
      <c r="N52" s="1316" t="s">
        <v>164</v>
      </c>
      <c r="O52" s="1317"/>
      <c r="P52" s="1264">
        <v>592</v>
      </c>
      <c r="Q52" s="1263">
        <v>0</v>
      </c>
      <c r="R52" s="1316" t="s">
        <v>164</v>
      </c>
      <c r="S52" s="907"/>
    </row>
    <row r="53" spans="2:19" ht="9" customHeight="1">
      <c r="B53" s="903"/>
      <c r="C53" s="904" t="s">
        <v>616</v>
      </c>
      <c r="D53" s="872">
        <v>662</v>
      </c>
      <c r="E53" s="1024">
        <v>1475</v>
      </c>
      <c r="F53" s="1266">
        <v>-0.5511864406779661</v>
      </c>
      <c r="G53" s="1278"/>
      <c r="H53" s="1278">
        <v>0</v>
      </c>
      <c r="I53" s="1024">
        <v>0</v>
      </c>
      <c r="J53" s="1257" t="s">
        <v>164</v>
      </c>
      <c r="K53" s="1661">
        <v>662</v>
      </c>
      <c r="L53" s="1661"/>
      <c r="M53" s="1024">
        <v>1475</v>
      </c>
      <c r="N53" s="1266">
        <v>-0.5511864406779661</v>
      </c>
      <c r="O53" s="906"/>
      <c r="P53" s="1264">
        <v>662</v>
      </c>
      <c r="Q53" s="1263">
        <v>1475</v>
      </c>
      <c r="R53" s="1267">
        <v>-0.5511864406779661</v>
      </c>
      <c r="S53" s="907"/>
    </row>
    <row r="54" spans="2:19" ht="6.75" customHeight="1">
      <c r="B54" s="870"/>
      <c r="C54" s="871" t="s">
        <v>601</v>
      </c>
      <c r="D54" s="882">
        <v>1915</v>
      </c>
      <c r="E54" s="995">
        <v>1995</v>
      </c>
      <c r="F54" s="923">
        <v>-0.040100250626566414</v>
      </c>
      <c r="G54" s="914"/>
      <c r="H54" s="914">
        <v>1</v>
      </c>
      <c r="I54" s="995">
        <v>1</v>
      </c>
      <c r="J54" s="923">
        <v>-1</v>
      </c>
      <c r="K54" s="914"/>
      <c r="L54" s="914">
        <v>1916</v>
      </c>
      <c r="M54" s="995">
        <v>1996</v>
      </c>
      <c r="N54" s="923">
        <v>-0.04008016032064128</v>
      </c>
      <c r="O54" s="910"/>
      <c r="P54" s="886">
        <v>1917</v>
      </c>
      <c r="Q54" s="995">
        <v>2007</v>
      </c>
      <c r="R54" s="1266">
        <v>-0.04484304932735426</v>
      </c>
      <c r="S54" s="912"/>
    </row>
    <row r="55" spans="2:19" ht="9.75" customHeight="1">
      <c r="B55" s="924"/>
      <c r="C55" s="925"/>
      <c r="D55" s="926"/>
      <c r="E55" s="1025"/>
      <c r="F55" s="1268"/>
      <c r="G55" s="1687"/>
      <c r="H55" s="1687"/>
      <c r="I55" s="1025"/>
      <c r="J55" s="1268"/>
      <c r="K55" s="1687"/>
      <c r="L55" s="1687"/>
      <c r="M55" s="1025"/>
      <c r="N55" s="1025"/>
      <c r="O55" s="927"/>
      <c r="P55" s="928"/>
      <c r="Q55" s="1025"/>
      <c r="R55" s="1268"/>
      <c r="S55" s="929"/>
    </row>
    <row r="56" spans="2:19" ht="9" customHeight="1">
      <c r="B56" s="856"/>
      <c r="C56" s="857" t="s">
        <v>691</v>
      </c>
      <c r="D56" s="862"/>
      <c r="E56" s="1027"/>
      <c r="F56" s="1269"/>
      <c r="G56" s="1688"/>
      <c r="H56" s="1688"/>
      <c r="I56" s="1027"/>
      <c r="J56" s="1269"/>
      <c r="K56" s="1688"/>
      <c r="L56" s="1688"/>
      <c r="M56" s="1027"/>
      <c r="N56" s="1027"/>
      <c r="O56" s="862"/>
      <c r="P56" s="897"/>
      <c r="Q56" s="1027"/>
      <c r="R56" s="1269"/>
      <c r="S56" s="864"/>
    </row>
    <row r="57" spans="2:19" ht="9" customHeight="1">
      <c r="B57" s="903"/>
      <c r="C57" s="904" t="s">
        <v>679</v>
      </c>
      <c r="D57" s="872">
        <v>66</v>
      </c>
      <c r="E57" s="1024">
        <v>47</v>
      </c>
      <c r="F57" s="1257">
        <v>0.40425531914893614</v>
      </c>
      <c r="G57" s="1655">
        <v>13</v>
      </c>
      <c r="H57" s="1655"/>
      <c r="I57" s="1024">
        <v>14</v>
      </c>
      <c r="J57" s="1257">
        <v>-0.07142857142857142</v>
      </c>
      <c r="K57" s="1655">
        <v>79</v>
      </c>
      <c r="L57" s="1655"/>
      <c r="M57" s="1024">
        <v>61</v>
      </c>
      <c r="N57" s="1257">
        <v>0.29508196721311475</v>
      </c>
      <c r="O57" s="906"/>
      <c r="P57" s="876">
        <v>105</v>
      </c>
      <c r="Q57" s="1024">
        <v>100</v>
      </c>
      <c r="R57" s="1257">
        <v>0.05</v>
      </c>
      <c r="S57" s="907"/>
    </row>
    <row r="58" spans="2:19" ht="9" customHeight="1">
      <c r="B58" s="903"/>
      <c r="C58" s="904" t="s">
        <v>686</v>
      </c>
      <c r="D58" s="872">
        <v>200</v>
      </c>
      <c r="E58" s="1024">
        <v>137</v>
      </c>
      <c r="F58" s="1257">
        <v>0.45985401459854014</v>
      </c>
      <c r="G58" s="1655">
        <v>76</v>
      </c>
      <c r="H58" s="1655"/>
      <c r="I58" s="1024">
        <v>71</v>
      </c>
      <c r="J58" s="1257">
        <v>0.07042253521126761</v>
      </c>
      <c r="K58" s="1655">
        <v>276</v>
      </c>
      <c r="L58" s="1655"/>
      <c r="M58" s="1024">
        <v>208</v>
      </c>
      <c r="N58" s="1257">
        <v>0.3269230769230769</v>
      </c>
      <c r="O58" s="906"/>
      <c r="P58" s="876">
        <v>474</v>
      </c>
      <c r="Q58" s="1024">
        <v>422</v>
      </c>
      <c r="R58" s="1257">
        <v>0.12322274881516587</v>
      </c>
      <c r="S58" s="907"/>
    </row>
    <row r="59" spans="2:19" ht="9" customHeight="1">
      <c r="B59" s="903"/>
      <c r="C59" s="904" t="s">
        <v>680</v>
      </c>
      <c r="D59" s="872">
        <v>108</v>
      </c>
      <c r="E59" s="1024">
        <v>81</v>
      </c>
      <c r="F59" s="1257">
        <v>0.3333333333333333</v>
      </c>
      <c r="G59" s="1655">
        <v>1</v>
      </c>
      <c r="H59" s="1655"/>
      <c r="I59" s="1024">
        <v>0</v>
      </c>
      <c r="J59" s="1257" t="s">
        <v>164</v>
      </c>
      <c r="K59" s="1655">
        <v>109</v>
      </c>
      <c r="L59" s="1655"/>
      <c r="M59" s="1024">
        <v>81</v>
      </c>
      <c r="N59" s="1257">
        <v>0.345679012345679</v>
      </c>
      <c r="O59" s="906"/>
      <c r="P59" s="876">
        <v>109</v>
      </c>
      <c r="Q59" s="1024">
        <v>81</v>
      </c>
      <c r="R59" s="1257">
        <v>0.345679012345679</v>
      </c>
      <c r="S59" s="907"/>
    </row>
    <row r="60" spans="2:19" ht="9" customHeight="1">
      <c r="B60" s="903"/>
      <c r="C60" s="904" t="s">
        <v>689</v>
      </c>
      <c r="D60" s="872">
        <v>516</v>
      </c>
      <c r="E60" s="1024">
        <v>473</v>
      </c>
      <c r="F60" s="1257">
        <v>0.09090909090909091</v>
      </c>
      <c r="G60" s="1655">
        <v>0</v>
      </c>
      <c r="H60" s="1655"/>
      <c r="I60" s="1024">
        <v>0</v>
      </c>
      <c r="J60" s="1257" t="s">
        <v>164</v>
      </c>
      <c r="K60" s="1655">
        <v>516</v>
      </c>
      <c r="L60" s="1655"/>
      <c r="M60" s="1024">
        <v>473</v>
      </c>
      <c r="N60" s="1257">
        <v>0.09090909090909091</v>
      </c>
      <c r="O60" s="906"/>
      <c r="P60" s="876">
        <v>516</v>
      </c>
      <c r="Q60" s="1024">
        <v>473</v>
      </c>
      <c r="R60" s="1257">
        <v>0.09090909090909091</v>
      </c>
      <c r="S60" s="907"/>
    </row>
    <row r="61" spans="2:19" ht="9" customHeight="1">
      <c r="B61" s="903"/>
      <c r="C61" s="904" t="s">
        <v>681</v>
      </c>
      <c r="D61" s="872">
        <v>343</v>
      </c>
      <c r="E61" s="1024">
        <v>429</v>
      </c>
      <c r="F61" s="1257">
        <v>-0.20046620046620048</v>
      </c>
      <c r="G61" s="1655">
        <v>5</v>
      </c>
      <c r="H61" s="1655"/>
      <c r="I61" s="1024">
        <v>5</v>
      </c>
      <c r="J61" s="1257">
        <v>0</v>
      </c>
      <c r="K61" s="1655">
        <v>348</v>
      </c>
      <c r="L61" s="1655"/>
      <c r="M61" s="1024">
        <v>434</v>
      </c>
      <c r="N61" s="1257">
        <v>-0.19815668202764977</v>
      </c>
      <c r="O61" s="906"/>
      <c r="P61" s="876">
        <v>361</v>
      </c>
      <c r="Q61" s="1024">
        <v>457</v>
      </c>
      <c r="R61" s="1257">
        <v>-0.2100656455142232</v>
      </c>
      <c r="S61" s="907"/>
    </row>
    <row r="62" spans="2:19" ht="9" customHeight="1">
      <c r="B62" s="903"/>
      <c r="C62" s="904" t="s">
        <v>682</v>
      </c>
      <c r="D62" s="872">
        <v>1135</v>
      </c>
      <c r="E62" s="1024">
        <v>1114</v>
      </c>
      <c r="F62" s="1257">
        <v>0.018850987432675045</v>
      </c>
      <c r="G62" s="1655">
        <v>0</v>
      </c>
      <c r="H62" s="1655"/>
      <c r="I62" s="1024">
        <v>0</v>
      </c>
      <c r="J62" s="1257" t="s">
        <v>164</v>
      </c>
      <c r="K62" s="1655">
        <v>1135</v>
      </c>
      <c r="L62" s="1655"/>
      <c r="M62" s="1024">
        <v>1114</v>
      </c>
      <c r="N62" s="1257">
        <v>0.018850987432675045</v>
      </c>
      <c r="O62" s="906"/>
      <c r="P62" s="876">
        <v>1135</v>
      </c>
      <c r="Q62" s="1024">
        <v>1114</v>
      </c>
      <c r="R62" s="1257">
        <v>0.018850987432675045</v>
      </c>
      <c r="S62" s="907"/>
    </row>
    <row r="63" spans="2:19" ht="9" customHeight="1">
      <c r="B63" s="903"/>
      <c r="C63" s="904" t="s">
        <v>687</v>
      </c>
      <c r="D63" s="872">
        <v>1278</v>
      </c>
      <c r="E63" s="1024">
        <v>1796</v>
      </c>
      <c r="F63" s="1257">
        <v>-0.2884187082405345</v>
      </c>
      <c r="G63" s="1661">
        <v>0</v>
      </c>
      <c r="H63" s="1661"/>
      <c r="I63" s="1024">
        <v>0</v>
      </c>
      <c r="J63" s="1257" t="s">
        <v>164</v>
      </c>
      <c r="K63" s="1661">
        <v>1279</v>
      </c>
      <c r="L63" s="1661"/>
      <c r="M63" s="1024">
        <v>1796</v>
      </c>
      <c r="N63" s="1257">
        <v>-0.2878619153674833</v>
      </c>
      <c r="O63" s="906"/>
      <c r="P63" s="876">
        <v>1279</v>
      </c>
      <c r="Q63" s="1024">
        <v>1796</v>
      </c>
      <c r="R63" s="1257">
        <v>-0.2878619153674833</v>
      </c>
      <c r="S63" s="907"/>
    </row>
    <row r="64" spans="2:19" ht="9" customHeight="1">
      <c r="B64" s="870"/>
      <c r="C64" s="871" t="s">
        <v>683</v>
      </c>
      <c r="D64" s="908">
        <v>3647</v>
      </c>
      <c r="E64" s="995">
        <v>4077</v>
      </c>
      <c r="F64" s="1258">
        <v>-0.10546970811871474</v>
      </c>
      <c r="G64" s="1662">
        <v>95</v>
      </c>
      <c r="H64" s="1662"/>
      <c r="I64" s="995">
        <v>90</v>
      </c>
      <c r="J64" s="1258">
        <v>0.05555555555555555</v>
      </c>
      <c r="K64" s="1662">
        <v>3742</v>
      </c>
      <c r="L64" s="1662"/>
      <c r="M64" s="995">
        <v>4167</v>
      </c>
      <c r="N64" s="1279">
        <v>-0.10199184065274779</v>
      </c>
      <c r="O64" s="910"/>
      <c r="P64" s="911">
        <v>3981</v>
      </c>
      <c r="Q64" s="995">
        <v>4443</v>
      </c>
      <c r="R64" s="1258">
        <v>-0.10398379473328832</v>
      </c>
      <c r="S64" s="912"/>
    </row>
    <row r="65" spans="2:19" ht="11.25" customHeight="1">
      <c r="B65" s="903"/>
      <c r="C65" s="904" t="s">
        <v>684</v>
      </c>
      <c r="D65" s="872">
        <v>161</v>
      </c>
      <c r="E65" s="1024">
        <v>234</v>
      </c>
      <c r="F65" s="1257">
        <v>-0.31196581196581197</v>
      </c>
      <c r="G65" s="1661">
        <v>0</v>
      </c>
      <c r="H65" s="1661"/>
      <c r="I65" s="1024">
        <v>0</v>
      </c>
      <c r="J65" s="1257" t="s">
        <v>164</v>
      </c>
      <c r="K65" s="1661">
        <v>161</v>
      </c>
      <c r="L65" s="1661"/>
      <c r="M65" s="1024">
        <v>234</v>
      </c>
      <c r="N65" s="1261">
        <v>-0.31196581196581197</v>
      </c>
      <c r="O65" s="906"/>
      <c r="P65" s="876">
        <v>161</v>
      </c>
      <c r="Q65" s="1024">
        <v>234</v>
      </c>
      <c r="R65" s="1259">
        <v>-0.31196581196581197</v>
      </c>
      <c r="S65" s="907"/>
    </row>
    <row r="66" spans="2:19" ht="6.75" customHeight="1">
      <c r="B66" s="870"/>
      <c r="C66" s="871" t="s">
        <v>692</v>
      </c>
      <c r="D66" s="913">
        <v>3808</v>
      </c>
      <c r="E66" s="991">
        <v>4311</v>
      </c>
      <c r="F66" s="923">
        <v>-0.11667826490373463</v>
      </c>
      <c r="G66" s="1663">
        <v>95</v>
      </c>
      <c r="H66" s="1663">
        <v>0</v>
      </c>
      <c r="I66" s="991">
        <v>90</v>
      </c>
      <c r="J66" s="923">
        <v>0.05555555555555555</v>
      </c>
      <c r="K66" s="1663">
        <v>3903</v>
      </c>
      <c r="L66" s="1663">
        <v>0</v>
      </c>
      <c r="M66" s="991">
        <v>4401</v>
      </c>
      <c r="N66" s="1280">
        <v>-0.11315610088616224</v>
      </c>
      <c r="O66" s="916"/>
      <c r="P66" s="930">
        <v>4142</v>
      </c>
      <c r="Q66" s="991">
        <v>4677</v>
      </c>
      <c r="R66" s="923">
        <v>-0.11438956596108617</v>
      </c>
      <c r="S66" s="918"/>
    </row>
    <row r="67" spans="2:19" ht="9.75" customHeight="1">
      <c r="B67" s="870"/>
      <c r="C67" s="871"/>
      <c r="D67" s="931"/>
      <c r="E67" s="1028"/>
      <c r="F67" s="1270"/>
      <c r="G67" s="1667"/>
      <c r="H67" s="1667"/>
      <c r="I67" s="1028"/>
      <c r="J67" s="1270"/>
      <c r="K67" s="1667"/>
      <c r="L67" s="1667"/>
      <c r="M67" s="1028"/>
      <c r="N67" s="1028"/>
      <c r="O67" s="932"/>
      <c r="P67" s="933"/>
      <c r="Q67" s="1028"/>
      <c r="R67" s="1270"/>
      <c r="S67" s="934"/>
    </row>
    <row r="68" spans="2:19" ht="9" customHeight="1">
      <c r="B68" s="856"/>
      <c r="C68" s="857" t="s">
        <v>883</v>
      </c>
      <c r="D68" s="862"/>
      <c r="E68" s="1027"/>
      <c r="F68" s="1269"/>
      <c r="G68" s="1688"/>
      <c r="H68" s="1688"/>
      <c r="I68" s="1027"/>
      <c r="J68" s="1269"/>
      <c r="K68" s="1688"/>
      <c r="L68" s="1688"/>
      <c r="M68" s="1027"/>
      <c r="N68" s="1027"/>
      <c r="O68" s="862"/>
      <c r="P68" s="897"/>
      <c r="Q68" s="1027"/>
      <c r="R68" s="1269"/>
      <c r="S68" s="864"/>
    </row>
    <row r="69" spans="2:19" ht="9" customHeight="1">
      <c r="B69" s="903"/>
      <c r="C69" s="904" t="s">
        <v>694</v>
      </c>
      <c r="D69" s="872">
        <v>82</v>
      </c>
      <c r="E69" s="1024">
        <v>119</v>
      </c>
      <c r="F69" s="1257">
        <v>-0.31092436974789917</v>
      </c>
      <c r="G69" s="1661">
        <v>0</v>
      </c>
      <c r="H69" s="1661"/>
      <c r="I69" s="1024">
        <v>0</v>
      </c>
      <c r="J69" s="1257" t="s">
        <v>164</v>
      </c>
      <c r="K69" s="1661">
        <v>82</v>
      </c>
      <c r="L69" s="1661"/>
      <c r="M69" s="1024">
        <v>119</v>
      </c>
      <c r="N69" s="1257">
        <v>-0.31092436974789917</v>
      </c>
      <c r="O69" s="906"/>
      <c r="P69" s="876">
        <v>82</v>
      </c>
      <c r="Q69" s="1024">
        <v>120</v>
      </c>
      <c r="R69" s="1257">
        <v>-0.31666666666666665</v>
      </c>
      <c r="S69" s="907"/>
    </row>
    <row r="70" spans="2:19" ht="8.25" customHeight="1">
      <c r="B70" s="935"/>
      <c r="C70" s="936" t="s">
        <v>695</v>
      </c>
      <c r="D70" s="914">
        <v>82</v>
      </c>
      <c r="E70" s="991">
        <v>119</v>
      </c>
      <c r="F70" s="923">
        <v>-0.31092436974789917</v>
      </c>
      <c r="G70" s="1663">
        <v>0</v>
      </c>
      <c r="H70" s="1663"/>
      <c r="I70" s="991">
        <v>0</v>
      </c>
      <c r="J70" s="1318" t="s">
        <v>164</v>
      </c>
      <c r="K70" s="1663">
        <v>82</v>
      </c>
      <c r="L70" s="1663"/>
      <c r="M70" s="991">
        <v>119</v>
      </c>
      <c r="N70" s="923">
        <v>-0.31092436974789917</v>
      </c>
      <c r="O70" s="937"/>
      <c r="P70" s="930">
        <v>82</v>
      </c>
      <c r="Q70" s="991">
        <v>120</v>
      </c>
      <c r="R70" s="923">
        <v>-0.31666666666666665</v>
      </c>
      <c r="S70" s="938"/>
    </row>
    <row r="71" spans="2:19" ht="6" customHeight="1">
      <c r="B71" s="870"/>
      <c r="C71" s="871"/>
      <c r="D71" s="931"/>
      <c r="E71" s="1030"/>
      <c r="F71" s="1259"/>
      <c r="G71" s="1668"/>
      <c r="H71" s="1668"/>
      <c r="I71" s="1030"/>
      <c r="J71" s="1259"/>
      <c r="K71" s="1668"/>
      <c r="L71" s="1668"/>
      <c r="M71" s="1030"/>
      <c r="N71" s="1030"/>
      <c r="O71" s="875"/>
      <c r="P71" s="939"/>
      <c r="Q71" s="1030"/>
      <c r="R71" s="1030"/>
      <c r="S71" s="877"/>
    </row>
    <row r="72" spans="2:19" ht="15" customHeight="1">
      <c r="B72" s="856"/>
      <c r="C72" s="857"/>
      <c r="D72" s="862"/>
      <c r="E72" s="1027"/>
      <c r="F72" s="1269"/>
      <c r="G72" s="1689"/>
      <c r="H72" s="1689"/>
      <c r="I72" s="1027"/>
      <c r="J72" s="1269"/>
      <c r="K72" s="1689"/>
      <c r="L72" s="1689"/>
      <c r="M72" s="1027"/>
      <c r="N72" s="1027"/>
      <c r="O72" s="862"/>
      <c r="P72" s="897"/>
      <c r="Q72" s="1027"/>
      <c r="R72" s="1027"/>
      <c r="S72" s="864"/>
    </row>
    <row r="73" spans="2:19" ht="8.25" customHeight="1">
      <c r="B73" s="935"/>
      <c r="C73" s="936" t="s">
        <v>696</v>
      </c>
      <c r="D73" s="914">
        <v>3890</v>
      </c>
      <c r="E73" s="991">
        <v>4430</v>
      </c>
      <c r="F73" s="1280">
        <v>-0.12189616252821671</v>
      </c>
      <c r="G73" s="1663">
        <v>95</v>
      </c>
      <c r="H73" s="1663">
        <v>0</v>
      </c>
      <c r="I73" s="991">
        <v>90</v>
      </c>
      <c r="J73" s="923">
        <v>0.05555555555555555</v>
      </c>
      <c r="K73" s="1663">
        <v>3985</v>
      </c>
      <c r="L73" s="1663">
        <v>0</v>
      </c>
      <c r="M73" s="991">
        <v>4520</v>
      </c>
      <c r="N73" s="1280">
        <v>-0.11836283185840708</v>
      </c>
      <c r="O73" s="937"/>
      <c r="P73" s="930">
        <v>4224</v>
      </c>
      <c r="Q73" s="991">
        <v>4797</v>
      </c>
      <c r="R73" s="1280">
        <v>-0.11944965603502189</v>
      </c>
      <c r="S73" s="938"/>
    </row>
    <row r="74" spans="2:19" ht="15" customHeight="1">
      <c r="B74" s="903"/>
      <c r="C74" s="936"/>
      <c r="D74" s="925"/>
      <c r="E74" s="1271"/>
      <c r="F74" s="1272"/>
      <c r="G74" s="1670"/>
      <c r="H74" s="1670"/>
      <c r="I74" s="1271"/>
      <c r="J74" s="1272"/>
      <c r="K74" s="1670"/>
      <c r="L74" s="1670"/>
      <c r="M74" s="1271"/>
      <c r="N74" s="1271"/>
      <c r="O74" s="906"/>
      <c r="P74" s="924"/>
      <c r="Q74" s="1271"/>
      <c r="R74" s="1271"/>
      <c r="S74" s="907"/>
    </row>
    <row r="75" spans="2:19" ht="9" customHeight="1">
      <c r="B75" s="870"/>
      <c r="C75" s="871" t="s">
        <v>884</v>
      </c>
      <c r="D75" s="871"/>
      <c r="E75" s="1033"/>
      <c r="F75" s="1273"/>
      <c r="G75" s="1671"/>
      <c r="H75" s="1671"/>
      <c r="I75" s="1033"/>
      <c r="J75" s="1273"/>
      <c r="K75" s="1671"/>
      <c r="L75" s="1671"/>
      <c r="M75" s="1033"/>
      <c r="N75" s="1033"/>
      <c r="O75" s="871"/>
      <c r="P75" s="870"/>
      <c r="Q75" s="1033"/>
      <c r="R75" s="1033"/>
      <c r="S75" s="940"/>
    </row>
    <row r="76" spans="2:19" ht="9" customHeight="1">
      <c r="B76" s="903"/>
      <c r="C76" s="904" t="s">
        <v>697</v>
      </c>
      <c r="D76" s="872">
        <v>313</v>
      </c>
      <c r="E76" s="1024">
        <v>410</v>
      </c>
      <c r="F76" s="1257">
        <v>-0.23658536585365852</v>
      </c>
      <c r="G76" s="1655">
        <v>0</v>
      </c>
      <c r="H76" s="1655"/>
      <c r="I76" s="1024">
        <v>0</v>
      </c>
      <c r="J76" s="1257" t="s">
        <v>164</v>
      </c>
      <c r="K76" s="1655">
        <v>313</v>
      </c>
      <c r="L76" s="1655"/>
      <c r="M76" s="1024">
        <v>410</v>
      </c>
      <c r="N76" s="1257">
        <v>-0.23658536585365852</v>
      </c>
      <c r="O76" s="906"/>
      <c r="P76" s="876">
        <v>313</v>
      </c>
      <c r="Q76" s="1024">
        <v>410</v>
      </c>
      <c r="R76" s="1257">
        <v>-0.23658536585365852</v>
      </c>
      <c r="S76" s="907"/>
    </row>
    <row r="77" spans="2:19" ht="9" customHeight="1">
      <c r="B77" s="903"/>
      <c r="C77" s="904" t="s">
        <v>698</v>
      </c>
      <c r="D77" s="872">
        <v>293</v>
      </c>
      <c r="E77" s="1024">
        <v>296</v>
      </c>
      <c r="F77" s="1257">
        <v>-0.010135135135135136</v>
      </c>
      <c r="G77" s="1655">
        <v>0</v>
      </c>
      <c r="H77" s="1655"/>
      <c r="I77" s="1024">
        <v>0</v>
      </c>
      <c r="J77" s="1257" t="s">
        <v>164</v>
      </c>
      <c r="K77" s="1655">
        <v>293</v>
      </c>
      <c r="L77" s="1655"/>
      <c r="M77" s="1024">
        <v>296</v>
      </c>
      <c r="N77" s="1257">
        <v>-0.010135135135135136</v>
      </c>
      <c r="O77" s="906"/>
      <c r="P77" s="876">
        <v>293</v>
      </c>
      <c r="Q77" s="1024">
        <v>296</v>
      </c>
      <c r="R77" s="1257">
        <v>-0.010135135135135136</v>
      </c>
      <c r="S77" s="907"/>
    </row>
    <row r="78" spans="2:19" ht="9" customHeight="1">
      <c r="B78" s="903"/>
      <c r="C78" s="904" t="s">
        <v>699</v>
      </c>
      <c r="D78" s="872">
        <v>1888</v>
      </c>
      <c r="E78" s="1024">
        <v>1185</v>
      </c>
      <c r="F78" s="1257">
        <v>0.5932489451476793</v>
      </c>
      <c r="G78" s="1655">
        <v>0</v>
      </c>
      <c r="H78" s="1655"/>
      <c r="I78" s="1024">
        <v>0</v>
      </c>
      <c r="J78" s="1257" t="s">
        <v>164</v>
      </c>
      <c r="K78" s="1655">
        <v>1888</v>
      </c>
      <c r="L78" s="1655"/>
      <c r="M78" s="1024">
        <v>1184</v>
      </c>
      <c r="N78" s="1257">
        <v>0.5945945945945946</v>
      </c>
      <c r="O78" s="906"/>
      <c r="P78" s="876">
        <v>1888</v>
      </c>
      <c r="Q78" s="1024">
        <v>1184</v>
      </c>
      <c r="R78" s="1257">
        <v>0.5945945945945946</v>
      </c>
      <c r="S78" s="907"/>
    </row>
    <row r="79" spans="2:19" ht="9" customHeight="1">
      <c r="B79" s="903"/>
      <c r="C79" s="904" t="s">
        <v>100</v>
      </c>
      <c r="D79" s="872">
        <v>4</v>
      </c>
      <c r="E79" s="1024">
        <v>6</v>
      </c>
      <c r="F79" s="1257">
        <v>-0.3333333333333333</v>
      </c>
      <c r="G79" s="1661">
        <v>8</v>
      </c>
      <c r="H79" s="1661"/>
      <c r="I79" s="1024">
        <v>5</v>
      </c>
      <c r="J79" s="1257">
        <v>0.6</v>
      </c>
      <c r="K79" s="1661">
        <v>12</v>
      </c>
      <c r="L79" s="1661"/>
      <c r="M79" s="1024">
        <v>11</v>
      </c>
      <c r="N79" s="1257">
        <v>0.09090909090909091</v>
      </c>
      <c r="O79" s="906"/>
      <c r="P79" s="876">
        <v>68</v>
      </c>
      <c r="Q79" s="1024">
        <v>56</v>
      </c>
      <c r="R79" s="1257">
        <v>0.21428571428571427</v>
      </c>
      <c r="S79" s="907"/>
    </row>
    <row r="80" spans="2:19" ht="9" customHeight="1">
      <c r="B80" s="870"/>
      <c r="C80" s="871" t="s">
        <v>700</v>
      </c>
      <c r="D80" s="908">
        <v>2498</v>
      </c>
      <c r="E80" s="995">
        <v>1896</v>
      </c>
      <c r="F80" s="1258">
        <v>0.31751054852320676</v>
      </c>
      <c r="G80" s="1662">
        <v>8</v>
      </c>
      <c r="H80" s="1662"/>
      <c r="I80" s="995">
        <v>5</v>
      </c>
      <c r="J80" s="1258">
        <v>0.6</v>
      </c>
      <c r="K80" s="1662">
        <v>2506</v>
      </c>
      <c r="L80" s="1662"/>
      <c r="M80" s="995">
        <v>1901</v>
      </c>
      <c r="N80" s="1258">
        <v>0.31825355076275647</v>
      </c>
      <c r="O80" s="910"/>
      <c r="P80" s="911">
        <v>2561</v>
      </c>
      <c r="Q80" s="995">
        <v>1946</v>
      </c>
      <c r="R80" s="1258">
        <v>0.316032887975334</v>
      </c>
      <c r="S80" s="912"/>
    </row>
    <row r="81" spans="2:19" ht="9" customHeight="1">
      <c r="B81" s="903"/>
      <c r="C81" s="904" t="s">
        <v>701</v>
      </c>
      <c r="D81" s="872">
        <v>310</v>
      </c>
      <c r="E81" s="1024">
        <v>187</v>
      </c>
      <c r="F81" s="1257">
        <v>0.6577540106951871</v>
      </c>
      <c r="G81" s="1655">
        <v>0</v>
      </c>
      <c r="H81" s="1655"/>
      <c r="I81" s="1024">
        <v>0</v>
      </c>
      <c r="J81" s="1257" t="s">
        <v>164</v>
      </c>
      <c r="K81" s="1655">
        <v>310</v>
      </c>
      <c r="L81" s="1655"/>
      <c r="M81" s="1024">
        <v>187</v>
      </c>
      <c r="N81" s="1257">
        <v>0.6577540106951871</v>
      </c>
      <c r="O81" s="906"/>
      <c r="P81" s="876">
        <v>310</v>
      </c>
      <c r="Q81" s="1024">
        <v>187</v>
      </c>
      <c r="R81" s="1257">
        <v>0.6577540106951871</v>
      </c>
      <c r="S81" s="907"/>
    </row>
    <row r="82" spans="2:19" ht="9" customHeight="1">
      <c r="B82" s="903"/>
      <c r="C82" s="904" t="s">
        <v>702</v>
      </c>
      <c r="D82" s="872">
        <v>338</v>
      </c>
      <c r="E82" s="1024">
        <v>616</v>
      </c>
      <c r="F82" s="1257">
        <v>-0.4512987012987013</v>
      </c>
      <c r="G82" s="1661">
        <v>0</v>
      </c>
      <c r="H82" s="1661"/>
      <c r="I82" s="1024">
        <v>0</v>
      </c>
      <c r="J82" s="1257" t="s">
        <v>164</v>
      </c>
      <c r="K82" s="1661">
        <v>338</v>
      </c>
      <c r="L82" s="1661"/>
      <c r="M82" s="1024">
        <v>616</v>
      </c>
      <c r="N82" s="1257">
        <v>-0.4512987012987013</v>
      </c>
      <c r="O82" s="906"/>
      <c r="P82" s="876">
        <v>338</v>
      </c>
      <c r="Q82" s="1024">
        <v>616</v>
      </c>
      <c r="R82" s="1257">
        <v>-0.4512987012987013</v>
      </c>
      <c r="S82" s="907"/>
    </row>
    <row r="83" spans="2:19" ht="9" customHeight="1">
      <c r="B83" s="870"/>
      <c r="C83" s="871" t="s">
        <v>703</v>
      </c>
      <c r="D83" s="914">
        <v>3146</v>
      </c>
      <c r="E83" s="991">
        <v>2700</v>
      </c>
      <c r="F83" s="923">
        <v>0.16518518518518518</v>
      </c>
      <c r="G83" s="1663">
        <v>8</v>
      </c>
      <c r="H83" s="1663"/>
      <c r="I83" s="991">
        <v>5</v>
      </c>
      <c r="J83" s="923">
        <v>0.6</v>
      </c>
      <c r="K83" s="1663">
        <v>3154</v>
      </c>
      <c r="L83" s="1663"/>
      <c r="M83" s="991">
        <v>2705</v>
      </c>
      <c r="N83" s="923">
        <v>0.16598890942698707</v>
      </c>
      <c r="O83" s="937"/>
      <c r="P83" s="930">
        <v>3209</v>
      </c>
      <c r="Q83" s="991">
        <v>2749</v>
      </c>
      <c r="R83" s="923">
        <v>0.16733357584576208</v>
      </c>
      <c r="S83" s="938"/>
    </row>
    <row r="84" spans="2:19" ht="15" customHeight="1">
      <c r="B84" s="870"/>
      <c r="C84" s="871"/>
      <c r="D84" s="931"/>
      <c r="E84" s="1030"/>
      <c r="F84" s="1259"/>
      <c r="G84" s="1668"/>
      <c r="H84" s="1668"/>
      <c r="I84" s="1030"/>
      <c r="J84" s="1259"/>
      <c r="K84" s="1668"/>
      <c r="L84" s="1668"/>
      <c r="M84" s="1030"/>
      <c r="N84" s="1030"/>
      <c r="O84" s="875"/>
      <c r="P84" s="939"/>
      <c r="Q84" s="1030"/>
      <c r="R84" s="1030"/>
      <c r="S84" s="877"/>
    </row>
    <row r="85" spans="2:19" ht="9" customHeight="1">
      <c r="B85" s="870"/>
      <c r="C85" s="871" t="s">
        <v>885</v>
      </c>
      <c r="D85" s="871"/>
      <c r="E85" s="1033"/>
      <c r="F85" s="1273"/>
      <c r="G85" s="1671"/>
      <c r="H85" s="1671"/>
      <c r="I85" s="1033"/>
      <c r="J85" s="1273"/>
      <c r="K85" s="1671"/>
      <c r="L85" s="1671"/>
      <c r="M85" s="1033"/>
      <c r="N85" s="1033"/>
      <c r="O85" s="871"/>
      <c r="P85" s="870"/>
      <c r="Q85" s="1033"/>
      <c r="R85" s="1033"/>
      <c r="S85" s="940"/>
    </row>
    <row r="86" spans="2:19" ht="9" customHeight="1">
      <c r="B86" s="903"/>
      <c r="C86" s="904" t="s">
        <v>514</v>
      </c>
      <c r="D86" s="872">
        <v>17</v>
      </c>
      <c r="E86" s="1024">
        <v>5</v>
      </c>
      <c r="F86" s="1257">
        <v>2.4</v>
      </c>
      <c r="G86" s="1655">
        <v>13</v>
      </c>
      <c r="H86" s="1655"/>
      <c r="I86" s="1024">
        <v>9</v>
      </c>
      <c r="J86" s="1257">
        <v>0.4444444444444444</v>
      </c>
      <c r="K86" s="1655">
        <v>30</v>
      </c>
      <c r="L86" s="1655"/>
      <c r="M86" s="1024">
        <v>14</v>
      </c>
      <c r="N86" s="1257">
        <v>1.1428571428571428</v>
      </c>
      <c r="O86" s="906"/>
      <c r="P86" s="876">
        <v>88</v>
      </c>
      <c r="Q86" s="1024">
        <v>58</v>
      </c>
      <c r="R86" s="1257">
        <v>0.5172413793103449</v>
      </c>
      <c r="S86" s="907"/>
    </row>
    <row r="87" spans="2:19" ht="9" customHeight="1">
      <c r="B87" s="903"/>
      <c r="C87" s="904" t="s">
        <v>512</v>
      </c>
      <c r="D87" s="872">
        <v>139</v>
      </c>
      <c r="E87" s="1024">
        <v>147</v>
      </c>
      <c r="F87" s="1257">
        <v>-0.05442176870748299</v>
      </c>
      <c r="G87" s="1655">
        <v>42</v>
      </c>
      <c r="H87" s="1655"/>
      <c r="I87" s="1024">
        <v>35</v>
      </c>
      <c r="J87" s="1257">
        <v>0.2</v>
      </c>
      <c r="K87" s="1655">
        <v>181</v>
      </c>
      <c r="L87" s="1655"/>
      <c r="M87" s="1024">
        <v>182</v>
      </c>
      <c r="N87" s="1257">
        <v>-0.005494505494505495</v>
      </c>
      <c r="O87" s="906"/>
      <c r="P87" s="876">
        <v>361</v>
      </c>
      <c r="Q87" s="1024">
        <v>306</v>
      </c>
      <c r="R87" s="1257">
        <v>0.17973856209150327</v>
      </c>
      <c r="S87" s="907"/>
    </row>
    <row r="88" spans="2:19" ht="9" customHeight="1">
      <c r="B88" s="903"/>
      <c r="C88" s="904" t="s">
        <v>869</v>
      </c>
      <c r="D88" s="872">
        <v>11</v>
      </c>
      <c r="E88" s="1024">
        <v>2</v>
      </c>
      <c r="F88" s="1257">
        <v>4.5</v>
      </c>
      <c r="G88" s="1655">
        <v>55</v>
      </c>
      <c r="H88" s="1655"/>
      <c r="I88" s="1024">
        <v>27</v>
      </c>
      <c r="J88" s="1257">
        <v>1.037037037037037</v>
      </c>
      <c r="K88" s="1655">
        <v>66</v>
      </c>
      <c r="L88" s="1655"/>
      <c r="M88" s="1024">
        <v>29</v>
      </c>
      <c r="N88" s="1257">
        <v>1.2758620689655173</v>
      </c>
      <c r="O88" s="906"/>
      <c r="P88" s="876">
        <v>177</v>
      </c>
      <c r="Q88" s="1024">
        <v>109</v>
      </c>
      <c r="R88" s="1257">
        <v>0.6238532110091743</v>
      </c>
      <c r="S88" s="907"/>
    </row>
    <row r="89" spans="2:19" ht="9" customHeight="1">
      <c r="B89" s="903"/>
      <c r="C89" s="904" t="s">
        <v>517</v>
      </c>
      <c r="D89" s="872">
        <v>11</v>
      </c>
      <c r="E89" s="1024">
        <v>27</v>
      </c>
      <c r="F89" s="1257">
        <v>-0.5925925925925926</v>
      </c>
      <c r="G89" s="1655">
        <v>31</v>
      </c>
      <c r="H89" s="1655"/>
      <c r="I89" s="1024">
        <v>18</v>
      </c>
      <c r="J89" s="1257">
        <v>0.7222222222222222</v>
      </c>
      <c r="K89" s="1655">
        <v>42</v>
      </c>
      <c r="L89" s="1655"/>
      <c r="M89" s="1024">
        <v>45</v>
      </c>
      <c r="N89" s="1257">
        <v>-0.06666666666666667</v>
      </c>
      <c r="O89" s="906"/>
      <c r="P89" s="876">
        <v>117</v>
      </c>
      <c r="Q89" s="1024">
        <v>106</v>
      </c>
      <c r="R89" s="1257">
        <v>0.10377358490566038</v>
      </c>
      <c r="S89" s="907"/>
    </row>
    <row r="90" spans="2:19" ht="9" customHeight="1">
      <c r="B90" s="903"/>
      <c r="C90" s="904" t="s">
        <v>518</v>
      </c>
      <c r="D90" s="872">
        <v>23</v>
      </c>
      <c r="E90" s="1024">
        <v>11</v>
      </c>
      <c r="F90" s="1257">
        <v>1.0909090909090908</v>
      </c>
      <c r="G90" s="1655">
        <v>1</v>
      </c>
      <c r="H90" s="1655"/>
      <c r="I90" s="1024">
        <v>2</v>
      </c>
      <c r="J90" s="1257">
        <v>-0.5</v>
      </c>
      <c r="K90" s="1655">
        <v>24</v>
      </c>
      <c r="L90" s="1655"/>
      <c r="M90" s="1024">
        <v>13</v>
      </c>
      <c r="N90" s="1257">
        <v>0.8461538461538461</v>
      </c>
      <c r="O90" s="906"/>
      <c r="P90" s="876">
        <v>30</v>
      </c>
      <c r="Q90" s="1024">
        <v>21</v>
      </c>
      <c r="R90" s="1257">
        <v>0.42857142857142855</v>
      </c>
      <c r="S90" s="907"/>
    </row>
    <row r="91" spans="2:19" ht="9" customHeight="1">
      <c r="B91" s="903"/>
      <c r="C91" s="904" t="s">
        <v>519</v>
      </c>
      <c r="D91" s="872">
        <v>58</v>
      </c>
      <c r="E91" s="1024">
        <v>10</v>
      </c>
      <c r="F91" s="1257">
        <v>4.8</v>
      </c>
      <c r="G91" s="1655">
        <v>103</v>
      </c>
      <c r="H91" s="1655"/>
      <c r="I91" s="1024">
        <v>59</v>
      </c>
      <c r="J91" s="1257">
        <v>0.7457627118644068</v>
      </c>
      <c r="K91" s="1655">
        <v>161</v>
      </c>
      <c r="L91" s="1655"/>
      <c r="M91" s="1024">
        <v>69</v>
      </c>
      <c r="N91" s="1257">
        <v>1.3333333333333333</v>
      </c>
      <c r="O91" s="906"/>
      <c r="P91" s="876">
        <v>492</v>
      </c>
      <c r="Q91" s="1024">
        <v>286</v>
      </c>
      <c r="R91" s="1257">
        <v>0.7202797202797203</v>
      </c>
      <c r="S91" s="907"/>
    </row>
    <row r="92" spans="2:19" ht="9" customHeight="1">
      <c r="B92" s="903"/>
      <c r="C92" s="904" t="s">
        <v>520</v>
      </c>
      <c r="D92" s="872">
        <v>2</v>
      </c>
      <c r="E92" s="1024">
        <v>6</v>
      </c>
      <c r="F92" s="1257">
        <v>-0.6666666666666666</v>
      </c>
      <c r="G92" s="1655">
        <v>31</v>
      </c>
      <c r="H92" s="1655"/>
      <c r="I92" s="1024">
        <v>29</v>
      </c>
      <c r="J92" s="1257">
        <v>0.06896551724137931</v>
      </c>
      <c r="K92" s="1655">
        <v>33</v>
      </c>
      <c r="L92" s="1655"/>
      <c r="M92" s="1024">
        <v>35</v>
      </c>
      <c r="N92" s="1257">
        <v>-0.05714285714285714</v>
      </c>
      <c r="O92" s="906"/>
      <c r="P92" s="876">
        <v>185</v>
      </c>
      <c r="Q92" s="1024">
        <v>159</v>
      </c>
      <c r="R92" s="1257">
        <v>0.16352201257861634</v>
      </c>
      <c r="S92" s="907"/>
    </row>
    <row r="93" spans="2:19" ht="9" customHeight="1">
      <c r="B93" s="903"/>
      <c r="C93" s="904" t="s">
        <v>522</v>
      </c>
      <c r="D93" s="872">
        <v>205</v>
      </c>
      <c r="E93" s="1024">
        <v>117</v>
      </c>
      <c r="F93" s="1257">
        <v>0.7521367521367521</v>
      </c>
      <c r="G93" s="1655">
        <v>29</v>
      </c>
      <c r="H93" s="1655"/>
      <c r="I93" s="1024">
        <v>23</v>
      </c>
      <c r="J93" s="1257">
        <v>0.2608695652173913</v>
      </c>
      <c r="K93" s="1655">
        <v>234</v>
      </c>
      <c r="L93" s="1655"/>
      <c r="M93" s="1024">
        <v>140</v>
      </c>
      <c r="N93" s="1257">
        <v>0.6714285714285714</v>
      </c>
      <c r="O93" s="906"/>
      <c r="P93" s="876">
        <v>391</v>
      </c>
      <c r="Q93" s="1024">
        <v>277</v>
      </c>
      <c r="R93" s="1257">
        <v>0.41155234657039713</v>
      </c>
      <c r="S93" s="907"/>
    </row>
    <row r="94" spans="2:19" ht="9" customHeight="1">
      <c r="B94" s="903"/>
      <c r="C94" s="904" t="s">
        <v>513</v>
      </c>
      <c r="D94" s="872">
        <v>47</v>
      </c>
      <c r="E94" s="1024">
        <v>72</v>
      </c>
      <c r="F94" s="1257">
        <v>-0.3472222222222222</v>
      </c>
      <c r="G94" s="1655">
        <v>74</v>
      </c>
      <c r="H94" s="1655"/>
      <c r="I94" s="1024">
        <v>55</v>
      </c>
      <c r="J94" s="1257">
        <v>0.34545454545454546</v>
      </c>
      <c r="K94" s="1655">
        <v>121</v>
      </c>
      <c r="L94" s="1655"/>
      <c r="M94" s="1024">
        <v>127</v>
      </c>
      <c r="N94" s="1257">
        <v>-0.047244094488188976</v>
      </c>
      <c r="O94" s="906"/>
      <c r="P94" s="876">
        <v>421</v>
      </c>
      <c r="Q94" s="1024">
        <v>346</v>
      </c>
      <c r="R94" s="1257">
        <v>0.21676300578034682</v>
      </c>
      <c r="S94" s="907"/>
    </row>
    <row r="95" spans="2:19" ht="9" customHeight="1">
      <c r="B95" s="903"/>
      <c r="C95" s="904" t="s">
        <v>870</v>
      </c>
      <c r="D95" s="872">
        <v>6</v>
      </c>
      <c r="E95" s="1024">
        <v>4</v>
      </c>
      <c r="F95" s="1257">
        <v>0.5</v>
      </c>
      <c r="G95" s="1661">
        <v>17</v>
      </c>
      <c r="H95" s="1661"/>
      <c r="I95" s="1024">
        <v>16</v>
      </c>
      <c r="J95" s="1257">
        <v>0.0625</v>
      </c>
      <c r="K95" s="1661">
        <v>23</v>
      </c>
      <c r="L95" s="1661"/>
      <c r="M95" s="1024">
        <v>20</v>
      </c>
      <c r="N95" s="1257">
        <v>0.15</v>
      </c>
      <c r="O95" s="906"/>
      <c r="P95" s="876">
        <v>67</v>
      </c>
      <c r="Q95" s="1024">
        <v>66</v>
      </c>
      <c r="R95" s="1257">
        <v>0.015151515151515152</v>
      </c>
      <c r="S95" s="907"/>
    </row>
    <row r="96" spans="2:19" ht="9" customHeight="1">
      <c r="B96" s="870"/>
      <c r="C96" s="871" t="s">
        <v>704</v>
      </c>
      <c r="D96" s="914">
        <v>519</v>
      </c>
      <c r="E96" s="991">
        <v>401</v>
      </c>
      <c r="F96" s="923">
        <v>0.2942643391521197</v>
      </c>
      <c r="G96" s="1663">
        <v>396</v>
      </c>
      <c r="H96" s="1663"/>
      <c r="I96" s="991">
        <v>273</v>
      </c>
      <c r="J96" s="923">
        <v>0.45054945054945056</v>
      </c>
      <c r="K96" s="1663">
        <v>915</v>
      </c>
      <c r="L96" s="1663"/>
      <c r="M96" s="991">
        <v>674</v>
      </c>
      <c r="N96" s="923">
        <v>0.35756676557863504</v>
      </c>
      <c r="O96" s="937"/>
      <c r="P96" s="930">
        <v>2328</v>
      </c>
      <c r="Q96" s="991">
        <v>1734</v>
      </c>
      <c r="R96" s="923">
        <v>0.34256055363321797</v>
      </c>
      <c r="S96" s="938"/>
    </row>
    <row r="97" spans="2:19" ht="6" customHeight="1">
      <c r="B97" s="870"/>
      <c r="C97" s="871"/>
      <c r="D97" s="931"/>
      <c r="E97" s="1030"/>
      <c r="F97" s="1259"/>
      <c r="G97" s="1668"/>
      <c r="H97" s="1668"/>
      <c r="I97" s="1030"/>
      <c r="J97" s="1259"/>
      <c r="K97" s="1668"/>
      <c r="L97" s="1668"/>
      <c r="M97" s="1030"/>
      <c r="N97" s="1030"/>
      <c r="O97" s="875"/>
      <c r="P97" s="939"/>
      <c r="Q97" s="1030"/>
      <c r="R97" s="1030"/>
      <c r="S97" s="877"/>
    </row>
    <row r="98" spans="2:19" ht="15" customHeight="1">
      <c r="B98" s="856"/>
      <c r="C98" s="857"/>
      <c r="D98" s="862"/>
      <c r="E98" s="1027"/>
      <c r="F98" s="1027"/>
      <c r="G98" s="1689"/>
      <c r="H98" s="1689"/>
      <c r="I98" s="1027"/>
      <c r="J98" s="1269"/>
      <c r="K98" s="1689"/>
      <c r="L98" s="1689"/>
      <c r="M98" s="1027"/>
      <c r="N98" s="1027"/>
      <c r="O98" s="862"/>
      <c r="P98" s="897"/>
      <c r="Q98" s="1027"/>
      <c r="R98" s="1027"/>
      <c r="S98" s="864"/>
    </row>
    <row r="99" spans="2:19" ht="7.5" customHeight="1">
      <c r="B99" s="935"/>
      <c r="C99" s="936" t="s">
        <v>676</v>
      </c>
      <c r="D99" s="914">
        <v>7555</v>
      </c>
      <c r="E99" s="991">
        <v>7531</v>
      </c>
      <c r="F99" s="1280">
        <v>0.0031868277785154693</v>
      </c>
      <c r="G99" s="1663">
        <v>499</v>
      </c>
      <c r="H99" s="1663">
        <v>0</v>
      </c>
      <c r="I99" s="991">
        <v>368</v>
      </c>
      <c r="J99" s="1280">
        <v>0.35597826086956524</v>
      </c>
      <c r="K99" s="1663">
        <v>8054</v>
      </c>
      <c r="L99" s="1663">
        <v>0</v>
      </c>
      <c r="M99" s="991">
        <v>7899</v>
      </c>
      <c r="N99" s="1280">
        <v>0.01962273705532346</v>
      </c>
      <c r="O99" s="937"/>
      <c r="P99" s="930">
        <v>9761</v>
      </c>
      <c r="Q99" s="991">
        <v>9280</v>
      </c>
      <c r="R99" s="923">
        <v>0.05183189655172414</v>
      </c>
      <c r="S99" s="938"/>
    </row>
    <row r="100" spans="2:19" ht="12.75">
      <c r="B100" s="941"/>
      <c r="C100" s="942"/>
      <c r="D100" s="943"/>
      <c r="E100" s="944"/>
      <c r="F100" s="944"/>
      <c r="G100" s="1672"/>
      <c r="H100" s="1672"/>
      <c r="I100" s="944"/>
      <c r="J100" s="944"/>
      <c r="K100" s="1672"/>
      <c r="L100" s="1672"/>
      <c r="M100" s="944"/>
      <c r="N100" s="944"/>
      <c r="O100" s="944"/>
      <c r="P100" s="945"/>
      <c r="Q100" s="944"/>
      <c r="R100" s="944"/>
      <c r="S100" s="946"/>
    </row>
    <row r="101" spans="3:18" ht="12.75">
      <c r="C101" s="947"/>
      <c r="D101" s="947"/>
      <c r="E101" s="947"/>
      <c r="F101" s="947"/>
      <c r="G101" s="947"/>
      <c r="H101" s="947"/>
      <c r="I101" s="947"/>
      <c r="J101" s="947"/>
      <c r="K101" s="947"/>
      <c r="L101" s="947"/>
      <c r="M101" s="947"/>
      <c r="N101" s="947"/>
      <c r="O101" s="947"/>
      <c r="P101" s="947"/>
      <c r="Q101" s="947"/>
      <c r="R101" s="1031"/>
    </row>
    <row r="102" spans="3:18" ht="12.75">
      <c r="C102" s="904"/>
      <c r="D102" s="872"/>
      <c r="E102" s="873"/>
      <c r="F102" s="905"/>
      <c r="G102" s="1655"/>
      <c r="H102" s="1655"/>
      <c r="I102" s="873"/>
      <c r="J102" s="905"/>
      <c r="K102" s="1655"/>
      <c r="L102" s="1655"/>
      <c r="M102" s="873"/>
      <c r="N102" s="905"/>
      <c r="O102" s="906"/>
      <c r="P102" s="872"/>
      <c r="Q102" s="873"/>
      <c r="R102" s="966"/>
    </row>
    <row r="103" spans="3:18" ht="12.75">
      <c r="C103" s="947"/>
      <c r="D103" s="947"/>
      <c r="E103" s="947"/>
      <c r="F103" s="947"/>
      <c r="G103" s="947"/>
      <c r="H103" s="947"/>
      <c r="I103" s="947"/>
      <c r="J103" s="947"/>
      <c r="K103" s="947"/>
      <c r="L103" s="947"/>
      <c r="M103" s="947"/>
      <c r="N103" s="947"/>
      <c r="O103" s="947"/>
      <c r="P103" s="947"/>
      <c r="Q103" s="947"/>
      <c r="R103" s="1031"/>
    </row>
    <row r="104" spans="3:18" ht="12.75">
      <c r="C104" s="947"/>
      <c r="D104" s="958"/>
      <c r="E104" s="958"/>
      <c r="F104" s="947"/>
      <c r="G104" s="947"/>
      <c r="H104" s="958"/>
      <c r="I104" s="958"/>
      <c r="J104" s="947"/>
      <c r="K104" s="947"/>
      <c r="L104" s="958"/>
      <c r="M104" s="958"/>
      <c r="N104" s="947"/>
      <c r="O104" s="947"/>
      <c r="P104" s="958"/>
      <c r="Q104" s="958"/>
      <c r="R104" s="1031"/>
    </row>
    <row r="105" spans="3:18" ht="12.75">
      <c r="C105" s="947"/>
      <c r="D105" s="947"/>
      <c r="E105" s="947"/>
      <c r="F105" s="947"/>
      <c r="G105" s="947"/>
      <c r="H105" s="947"/>
      <c r="I105" s="947"/>
      <c r="J105" s="947"/>
      <c r="K105" s="947"/>
      <c r="L105" s="947"/>
      <c r="M105" s="947"/>
      <c r="N105" s="947"/>
      <c r="O105" s="947"/>
      <c r="P105" s="947"/>
      <c r="Q105" s="947"/>
      <c r="R105" s="1031"/>
    </row>
  </sheetData>
  <mergeCells count="182">
    <mergeCell ref="G102:H102"/>
    <mergeCell ref="K102:L102"/>
    <mergeCell ref="G100:H100"/>
    <mergeCell ref="K100:L100"/>
    <mergeCell ref="G98:H98"/>
    <mergeCell ref="K98:L98"/>
    <mergeCell ref="G99:H99"/>
    <mergeCell ref="K99:L99"/>
    <mergeCell ref="G96:H96"/>
    <mergeCell ref="K96:L96"/>
    <mergeCell ref="G97:H97"/>
    <mergeCell ref="K97:L97"/>
    <mergeCell ref="G94:H94"/>
    <mergeCell ref="K94:L94"/>
    <mergeCell ref="G95:H95"/>
    <mergeCell ref="K95:L95"/>
    <mergeCell ref="G92:H92"/>
    <mergeCell ref="K92:L92"/>
    <mergeCell ref="G93:H93"/>
    <mergeCell ref="K93:L93"/>
    <mergeCell ref="G90:H90"/>
    <mergeCell ref="K90:L90"/>
    <mergeCell ref="G91:H91"/>
    <mergeCell ref="K91:L91"/>
    <mergeCell ref="G88:H88"/>
    <mergeCell ref="K88:L88"/>
    <mergeCell ref="G89:H89"/>
    <mergeCell ref="K89:L89"/>
    <mergeCell ref="G86:H86"/>
    <mergeCell ref="K86:L86"/>
    <mergeCell ref="G87:H87"/>
    <mergeCell ref="K87:L87"/>
    <mergeCell ref="G84:H84"/>
    <mergeCell ref="K84:L84"/>
    <mergeCell ref="G85:H85"/>
    <mergeCell ref="K85:L85"/>
    <mergeCell ref="G82:H82"/>
    <mergeCell ref="K82:L82"/>
    <mergeCell ref="G83:H83"/>
    <mergeCell ref="K83:L83"/>
    <mergeCell ref="G80:H80"/>
    <mergeCell ref="K80:L80"/>
    <mergeCell ref="G81:H81"/>
    <mergeCell ref="K81:L81"/>
    <mergeCell ref="G78:H78"/>
    <mergeCell ref="K78:L78"/>
    <mergeCell ref="G79:H79"/>
    <mergeCell ref="K79:L79"/>
    <mergeCell ref="G76:H76"/>
    <mergeCell ref="K76:L76"/>
    <mergeCell ref="G77:H77"/>
    <mergeCell ref="K77:L77"/>
    <mergeCell ref="G74:H74"/>
    <mergeCell ref="K74:L74"/>
    <mergeCell ref="G75:H75"/>
    <mergeCell ref="K75:L75"/>
    <mergeCell ref="G72:H72"/>
    <mergeCell ref="K72:L72"/>
    <mergeCell ref="G73:H73"/>
    <mergeCell ref="K73:L73"/>
    <mergeCell ref="G70:H70"/>
    <mergeCell ref="K70:L70"/>
    <mergeCell ref="G71:H71"/>
    <mergeCell ref="K71:L71"/>
    <mergeCell ref="G68:H68"/>
    <mergeCell ref="K68:L68"/>
    <mergeCell ref="G69:H69"/>
    <mergeCell ref="K69:L69"/>
    <mergeCell ref="G66:H66"/>
    <mergeCell ref="K66:L66"/>
    <mergeCell ref="G67:H67"/>
    <mergeCell ref="K67:L67"/>
    <mergeCell ref="G64:H64"/>
    <mergeCell ref="K64:L64"/>
    <mergeCell ref="G65:H65"/>
    <mergeCell ref="K65:L65"/>
    <mergeCell ref="G62:H62"/>
    <mergeCell ref="K62:L62"/>
    <mergeCell ref="G63:H63"/>
    <mergeCell ref="K63:L63"/>
    <mergeCell ref="G60:H60"/>
    <mergeCell ref="K60:L60"/>
    <mergeCell ref="G61:H61"/>
    <mergeCell ref="K61:L61"/>
    <mergeCell ref="G58:H58"/>
    <mergeCell ref="K58:L58"/>
    <mergeCell ref="G59:H59"/>
    <mergeCell ref="K59:L59"/>
    <mergeCell ref="G56:H56"/>
    <mergeCell ref="K56:L56"/>
    <mergeCell ref="G57:H57"/>
    <mergeCell ref="K57:L57"/>
    <mergeCell ref="K51:L51"/>
    <mergeCell ref="K52:L52"/>
    <mergeCell ref="K53:L53"/>
    <mergeCell ref="G55:H55"/>
    <mergeCell ref="K55:L55"/>
    <mergeCell ref="K47:L47"/>
    <mergeCell ref="K48:L48"/>
    <mergeCell ref="K49:L49"/>
    <mergeCell ref="K50:L50"/>
    <mergeCell ref="G44:H44"/>
    <mergeCell ref="K44:L44"/>
    <mergeCell ref="G46:H46"/>
    <mergeCell ref="K46:L46"/>
    <mergeCell ref="G42:H42"/>
    <mergeCell ref="K42:L42"/>
    <mergeCell ref="G43:H43"/>
    <mergeCell ref="K43:L43"/>
    <mergeCell ref="G40:H40"/>
    <mergeCell ref="K40:L40"/>
    <mergeCell ref="G41:H41"/>
    <mergeCell ref="K41:L41"/>
    <mergeCell ref="G38:H38"/>
    <mergeCell ref="K38:L38"/>
    <mergeCell ref="G39:H39"/>
    <mergeCell ref="K39:L39"/>
    <mergeCell ref="G35:H35"/>
    <mergeCell ref="K35:L35"/>
    <mergeCell ref="G37:H37"/>
    <mergeCell ref="K37:L37"/>
    <mergeCell ref="G33:H33"/>
    <mergeCell ref="K33:L33"/>
    <mergeCell ref="G34:H34"/>
    <mergeCell ref="K34:L34"/>
    <mergeCell ref="G31:H31"/>
    <mergeCell ref="K31:L31"/>
    <mergeCell ref="G32:H32"/>
    <mergeCell ref="K32:L32"/>
    <mergeCell ref="G28:H28"/>
    <mergeCell ref="K28:L28"/>
    <mergeCell ref="G29:H29"/>
    <mergeCell ref="K29:L29"/>
    <mergeCell ref="G26:H26"/>
    <mergeCell ref="K26:L26"/>
    <mergeCell ref="G27:H27"/>
    <mergeCell ref="K27:L27"/>
    <mergeCell ref="G24:H24"/>
    <mergeCell ref="K24:L24"/>
    <mergeCell ref="G25:H25"/>
    <mergeCell ref="K25:L25"/>
    <mergeCell ref="G22:H22"/>
    <mergeCell ref="K22:L22"/>
    <mergeCell ref="G23:H23"/>
    <mergeCell ref="K23:L23"/>
    <mergeCell ref="G19:H19"/>
    <mergeCell ref="K19:L19"/>
    <mergeCell ref="G20:H20"/>
    <mergeCell ref="K20:L20"/>
    <mergeCell ref="G17:H17"/>
    <mergeCell ref="K17:L17"/>
    <mergeCell ref="G18:H18"/>
    <mergeCell ref="K18:L18"/>
    <mergeCell ref="G14:H14"/>
    <mergeCell ref="K14:L14"/>
    <mergeCell ref="C15:S15"/>
    <mergeCell ref="G16:H16"/>
    <mergeCell ref="K16:L16"/>
    <mergeCell ref="P16:S16"/>
    <mergeCell ref="G12:H12"/>
    <mergeCell ref="K12:L12"/>
    <mergeCell ref="G13:H13"/>
    <mergeCell ref="K13:L13"/>
    <mergeCell ref="G10:H10"/>
    <mergeCell ref="K10:L10"/>
    <mergeCell ref="G11:H11"/>
    <mergeCell ref="K11:L11"/>
    <mergeCell ref="G8:H8"/>
    <mergeCell ref="K8:L8"/>
    <mergeCell ref="G9:H9"/>
    <mergeCell ref="K9:L9"/>
    <mergeCell ref="G6:H6"/>
    <mergeCell ref="K6:L6"/>
    <mergeCell ref="G7:H7"/>
    <mergeCell ref="K7:L7"/>
    <mergeCell ref="B2:S2"/>
    <mergeCell ref="B3:S3"/>
    <mergeCell ref="B4:S4"/>
    <mergeCell ref="D5:F5"/>
    <mergeCell ref="G5:J5"/>
    <mergeCell ref="K5:N5"/>
    <mergeCell ref="P5:S5"/>
  </mergeCells>
  <printOptions horizontalCentered="1" verticalCentered="1"/>
  <pageMargins left="0" right="0.25" top="0.25" bottom="0.25" header="0.25" footer="0.25"/>
  <pageSetup fitToHeight="1" fitToWidth="1" horizontalDpi="600" verticalDpi="600" orientation="portrait" paperSize="9" scale="79" r:id="rId1"/>
</worksheet>
</file>

<file path=xl/worksheets/sheet37.xml><?xml version="1.0" encoding="utf-8"?>
<worksheet xmlns="http://schemas.openxmlformats.org/spreadsheetml/2006/main" xmlns:r="http://schemas.openxmlformats.org/officeDocument/2006/relationships">
  <sheetPr>
    <pageSetUpPr fitToPage="1"/>
  </sheetPr>
  <dimension ref="B1:Q104"/>
  <sheetViews>
    <sheetView showGridLines="0" zoomScaleSheetLayoutView="100" workbookViewId="0" topLeftCell="A1">
      <selection activeCell="C73" sqref="C73"/>
    </sheetView>
  </sheetViews>
  <sheetFormatPr defaultColWidth="9.00390625" defaultRowHeight="14.25"/>
  <cols>
    <col min="1" max="1" width="5.25390625" style="850" customWidth="1"/>
    <col min="2" max="2" width="0.875" style="850" customWidth="1"/>
    <col min="3" max="3" width="25.375" style="850" customWidth="1"/>
    <col min="4" max="5" width="5.875" style="850" customWidth="1"/>
    <col min="6" max="6" width="5.25390625" style="850" customWidth="1"/>
    <col min="7" max="8" width="5.875" style="850" customWidth="1"/>
    <col min="9" max="9" width="5.25390625" style="850" customWidth="1"/>
    <col min="10" max="11" width="5.875" style="850" customWidth="1"/>
    <col min="12" max="12" width="5.25390625" style="850" customWidth="1"/>
    <col min="13" max="13" width="0.875" style="850" customWidth="1"/>
    <col min="14" max="15" width="5.875" style="850" customWidth="1"/>
    <col min="16" max="16" width="5.25390625" style="850" customWidth="1"/>
    <col min="17" max="17" width="0.875" style="850" customWidth="1"/>
    <col min="18" max="16384" width="9.00390625" style="850" customWidth="1"/>
  </cols>
  <sheetData>
    <row r="1" ht="33" customHeight="1">
      <c r="B1" s="1255"/>
    </row>
    <row r="2" spans="2:17" ht="13.5" customHeight="1">
      <c r="B2" s="1634" t="s">
        <v>619</v>
      </c>
      <c r="C2" s="1635"/>
      <c r="D2" s="1635"/>
      <c r="E2" s="1635"/>
      <c r="F2" s="1635"/>
      <c r="G2" s="1635"/>
      <c r="H2" s="1635"/>
      <c r="I2" s="1635"/>
      <c r="J2" s="1635"/>
      <c r="K2" s="1635"/>
      <c r="L2" s="1635"/>
      <c r="M2" s="1635"/>
      <c r="N2" s="1635"/>
      <c r="O2" s="1635"/>
      <c r="P2" s="1635"/>
      <c r="Q2" s="1635"/>
    </row>
    <row r="3" spans="2:17" ht="22.5" customHeight="1">
      <c r="B3" s="1636" t="s">
        <v>737</v>
      </c>
      <c r="C3" s="1637"/>
      <c r="D3" s="1637"/>
      <c r="E3" s="1637"/>
      <c r="F3" s="1637"/>
      <c r="G3" s="1637"/>
      <c r="H3" s="1637"/>
      <c r="I3" s="1637"/>
      <c r="J3" s="1637"/>
      <c r="K3" s="1637"/>
      <c r="L3" s="1637"/>
      <c r="M3" s="1637"/>
      <c r="N3" s="1637"/>
      <c r="O3" s="1637"/>
      <c r="P3" s="1637"/>
      <c r="Q3" s="1638"/>
    </row>
    <row r="4" spans="2:17" ht="18" customHeight="1">
      <c r="B4" s="1639" t="s">
        <v>677</v>
      </c>
      <c r="C4" s="1635"/>
      <c r="D4" s="1635"/>
      <c r="E4" s="1635"/>
      <c r="F4" s="1635"/>
      <c r="G4" s="1635"/>
      <c r="H4" s="1635"/>
      <c r="I4" s="1635"/>
      <c r="J4" s="1635"/>
      <c r="K4" s="1635"/>
      <c r="L4" s="1635"/>
      <c r="M4" s="1635"/>
      <c r="N4" s="1635"/>
      <c r="O4" s="1635"/>
      <c r="P4" s="1635"/>
      <c r="Q4" s="1635"/>
    </row>
    <row r="5" spans="2:17" ht="16.5" customHeight="1">
      <c r="B5" s="851"/>
      <c r="C5" s="852"/>
      <c r="D5" s="852"/>
      <c r="E5" s="853" t="s">
        <v>595</v>
      </c>
      <c r="F5" s="852"/>
      <c r="G5" s="852"/>
      <c r="H5" s="853" t="s">
        <v>596</v>
      </c>
      <c r="I5" s="852"/>
      <c r="J5" s="852"/>
      <c r="K5" s="853" t="s">
        <v>601</v>
      </c>
      <c r="L5" s="852"/>
      <c r="M5" s="852"/>
      <c r="N5" s="1631" t="s">
        <v>263</v>
      </c>
      <c r="O5" s="1632"/>
      <c r="P5" s="1632"/>
      <c r="Q5" s="1633"/>
    </row>
    <row r="6" spans="2:17" ht="9.75" customHeight="1">
      <c r="B6" s="856"/>
      <c r="C6" s="857"/>
      <c r="D6" s="858" t="s">
        <v>738</v>
      </c>
      <c r="E6" s="858" t="s">
        <v>739</v>
      </c>
      <c r="F6" s="858" t="s">
        <v>488</v>
      </c>
      <c r="G6" s="858" t="s">
        <v>738</v>
      </c>
      <c r="H6" s="858" t="s">
        <v>739</v>
      </c>
      <c r="I6" s="858" t="s">
        <v>488</v>
      </c>
      <c r="J6" s="858" t="s">
        <v>738</v>
      </c>
      <c r="K6" s="858" t="s">
        <v>739</v>
      </c>
      <c r="L6" s="858" t="s">
        <v>488</v>
      </c>
      <c r="M6" s="960"/>
      <c r="N6" s="859" t="s">
        <v>738</v>
      </c>
      <c r="O6" s="858" t="s">
        <v>739</v>
      </c>
      <c r="P6" s="858" t="s">
        <v>488</v>
      </c>
      <c r="Q6" s="974"/>
    </row>
    <row r="7" spans="2:17" ht="9.75" customHeight="1">
      <c r="B7" s="865"/>
      <c r="C7" s="866"/>
      <c r="D7" s="894" t="s">
        <v>904</v>
      </c>
      <c r="E7" s="894" t="s">
        <v>904</v>
      </c>
      <c r="F7" s="894"/>
      <c r="G7" s="894" t="s">
        <v>904</v>
      </c>
      <c r="H7" s="894" t="s">
        <v>904</v>
      </c>
      <c r="I7" s="894"/>
      <c r="J7" s="894" t="s">
        <v>904</v>
      </c>
      <c r="K7" s="894" t="s">
        <v>904</v>
      </c>
      <c r="L7" s="894"/>
      <c r="M7" s="894"/>
      <c r="N7" s="895" t="s">
        <v>904</v>
      </c>
      <c r="O7" s="894" t="s">
        <v>904</v>
      </c>
      <c r="P7" s="894"/>
      <c r="Q7" s="896"/>
    </row>
    <row r="8" spans="2:17" ht="11.25" customHeight="1">
      <c r="B8" s="856"/>
      <c r="C8" s="857" t="s">
        <v>184</v>
      </c>
      <c r="D8" s="862"/>
      <c r="E8" s="862"/>
      <c r="F8" s="1021"/>
      <c r="G8" s="862"/>
      <c r="H8" s="862"/>
      <c r="I8" s="862"/>
      <c r="J8" s="862"/>
      <c r="K8" s="862"/>
      <c r="L8" s="862"/>
      <c r="M8" s="862"/>
      <c r="N8" s="897"/>
      <c r="O8" s="862"/>
      <c r="P8" s="862"/>
      <c r="Q8" s="864"/>
    </row>
    <row r="9" spans="2:17" ht="11.25" customHeight="1">
      <c r="B9" s="898"/>
      <c r="C9" s="899" t="s">
        <v>678</v>
      </c>
      <c r="D9" s="900"/>
      <c r="E9" s="1022"/>
      <c r="F9" s="1023"/>
      <c r="G9" s="900"/>
      <c r="H9" s="900"/>
      <c r="I9" s="900"/>
      <c r="J9" s="900"/>
      <c r="K9" s="900"/>
      <c r="L9" s="900"/>
      <c r="M9" s="900"/>
      <c r="N9" s="901"/>
      <c r="O9" s="900"/>
      <c r="P9" s="900"/>
      <c r="Q9" s="902"/>
    </row>
    <row r="10" spans="2:17" ht="9" customHeight="1">
      <c r="B10" s="903"/>
      <c r="C10" s="904" t="s">
        <v>679</v>
      </c>
      <c r="D10" s="872">
        <v>4</v>
      </c>
      <c r="E10" s="1024">
        <v>4</v>
      </c>
      <c r="F10" s="1257">
        <v>0</v>
      </c>
      <c r="G10" s="872">
        <v>2</v>
      </c>
      <c r="H10" s="1024">
        <v>2</v>
      </c>
      <c r="I10" s="1257">
        <v>0</v>
      </c>
      <c r="J10" s="872">
        <v>6</v>
      </c>
      <c r="K10" s="1024">
        <v>6</v>
      </c>
      <c r="L10" s="1257">
        <v>0</v>
      </c>
      <c r="M10" s="906"/>
      <c r="N10" s="876">
        <v>13</v>
      </c>
      <c r="O10" s="1024">
        <v>14</v>
      </c>
      <c r="P10" s="1257">
        <v>-0.07142857142857142</v>
      </c>
      <c r="Q10" s="907"/>
    </row>
    <row r="11" spans="2:17" ht="9" customHeight="1">
      <c r="B11" s="903"/>
      <c r="C11" s="904" t="s">
        <v>680</v>
      </c>
      <c r="D11" s="872">
        <v>7</v>
      </c>
      <c r="E11" s="1024">
        <v>4</v>
      </c>
      <c r="F11" s="1257">
        <v>0.75</v>
      </c>
      <c r="G11" s="872">
        <v>0</v>
      </c>
      <c r="H11" s="1024">
        <v>0</v>
      </c>
      <c r="I11" s="1257" t="s">
        <v>164</v>
      </c>
      <c r="J11" s="872">
        <v>7</v>
      </c>
      <c r="K11" s="1024">
        <v>4</v>
      </c>
      <c r="L11" s="1257">
        <v>0.75</v>
      </c>
      <c r="M11" s="906"/>
      <c r="N11" s="876">
        <v>7</v>
      </c>
      <c r="O11" s="1024">
        <v>4</v>
      </c>
      <c r="P11" s="1257">
        <v>0.75</v>
      </c>
      <c r="Q11" s="907"/>
    </row>
    <row r="12" spans="2:17" ht="9" customHeight="1">
      <c r="B12" s="903"/>
      <c r="C12" s="904" t="s">
        <v>681</v>
      </c>
      <c r="D12" s="872">
        <v>5</v>
      </c>
      <c r="E12" s="1024">
        <v>0</v>
      </c>
      <c r="F12" s="1257" t="s">
        <v>164</v>
      </c>
      <c r="G12" s="872">
        <v>0</v>
      </c>
      <c r="H12" s="1024">
        <v>0</v>
      </c>
      <c r="I12" s="1257" t="s">
        <v>164</v>
      </c>
      <c r="J12" s="872">
        <v>5</v>
      </c>
      <c r="K12" s="1024">
        <v>0</v>
      </c>
      <c r="L12" s="1257" t="s">
        <v>164</v>
      </c>
      <c r="M12" s="906"/>
      <c r="N12" s="876">
        <v>5</v>
      </c>
      <c r="O12" s="1024">
        <v>0</v>
      </c>
      <c r="P12" s="1257" t="s">
        <v>164</v>
      </c>
      <c r="Q12" s="907"/>
    </row>
    <row r="13" spans="2:17" ht="9" customHeight="1">
      <c r="B13" s="903"/>
      <c r="C13" s="904" t="s">
        <v>682</v>
      </c>
      <c r="D13" s="872">
        <v>247</v>
      </c>
      <c r="E13" s="1024">
        <v>198</v>
      </c>
      <c r="F13" s="1257">
        <v>0.2474747474747475</v>
      </c>
      <c r="G13" s="872">
        <v>0</v>
      </c>
      <c r="H13" s="1024">
        <v>0</v>
      </c>
      <c r="I13" s="1257" t="s">
        <v>164</v>
      </c>
      <c r="J13" s="872">
        <v>247</v>
      </c>
      <c r="K13" s="1024">
        <v>198</v>
      </c>
      <c r="L13" s="1257">
        <v>0.2474747474747475</v>
      </c>
      <c r="M13" s="906"/>
      <c r="N13" s="876">
        <v>247</v>
      </c>
      <c r="O13" s="1024">
        <v>195</v>
      </c>
      <c r="P13" s="1257">
        <v>0.26666666666666666</v>
      </c>
      <c r="Q13" s="907"/>
    </row>
    <row r="14" spans="2:17" ht="9.75" customHeight="1">
      <c r="B14" s="870"/>
      <c r="C14" s="871" t="s">
        <v>683</v>
      </c>
      <c r="D14" s="908">
        <v>263</v>
      </c>
      <c r="E14" s="995">
        <v>206</v>
      </c>
      <c r="F14" s="1258">
        <v>0.2766990291262136</v>
      </c>
      <c r="G14" s="908">
        <v>2</v>
      </c>
      <c r="H14" s="995">
        <v>2</v>
      </c>
      <c r="I14" s="1258">
        <v>0</v>
      </c>
      <c r="J14" s="908">
        <v>265</v>
      </c>
      <c r="K14" s="995">
        <v>208</v>
      </c>
      <c r="L14" s="1258">
        <v>0.27403846153846156</v>
      </c>
      <c r="M14" s="910"/>
      <c r="N14" s="911">
        <v>272</v>
      </c>
      <c r="O14" s="995">
        <v>216</v>
      </c>
      <c r="P14" s="1258">
        <v>0.25925925925925924</v>
      </c>
      <c r="Q14" s="912"/>
    </row>
    <row r="15" spans="2:17" ht="9" customHeight="1">
      <c r="B15" s="903"/>
      <c r="C15" s="904" t="s">
        <v>684</v>
      </c>
      <c r="D15" s="872">
        <v>0</v>
      </c>
      <c r="E15" s="1024">
        <v>0</v>
      </c>
      <c r="F15" s="1257" t="s">
        <v>164</v>
      </c>
      <c r="G15" s="872">
        <v>0</v>
      </c>
      <c r="H15" s="1024">
        <v>0</v>
      </c>
      <c r="I15" s="1257" t="s">
        <v>164</v>
      </c>
      <c r="J15" s="872">
        <v>0</v>
      </c>
      <c r="K15" s="1024">
        <v>0</v>
      </c>
      <c r="L15" s="1257" t="s">
        <v>164</v>
      </c>
      <c r="M15" s="906"/>
      <c r="N15" s="876">
        <v>0</v>
      </c>
      <c r="O15" s="1024">
        <v>0</v>
      </c>
      <c r="P15" s="1257" t="s">
        <v>164</v>
      </c>
      <c r="Q15" s="907"/>
    </row>
    <row r="16" spans="2:17" ht="9" customHeight="1">
      <c r="B16" s="870"/>
      <c r="C16" s="871" t="s">
        <v>601</v>
      </c>
      <c r="D16" s="913">
        <v>263</v>
      </c>
      <c r="E16" s="991">
        <v>206</v>
      </c>
      <c r="F16" s="923">
        <v>0.2766990291262136</v>
      </c>
      <c r="G16" s="914">
        <v>2</v>
      </c>
      <c r="H16" s="991">
        <v>2</v>
      </c>
      <c r="I16" s="923">
        <v>0</v>
      </c>
      <c r="J16" s="914">
        <v>265</v>
      </c>
      <c r="K16" s="991">
        <v>208</v>
      </c>
      <c r="L16" s="923">
        <v>0.27403846153846156</v>
      </c>
      <c r="M16" s="916"/>
      <c r="N16" s="930">
        <v>272</v>
      </c>
      <c r="O16" s="991">
        <v>216</v>
      </c>
      <c r="P16" s="923">
        <v>0.25925925925925924</v>
      </c>
      <c r="Q16" s="918"/>
    </row>
    <row r="17" spans="2:17" ht="9" customHeight="1">
      <c r="B17" s="870"/>
      <c r="C17" s="871"/>
      <c r="D17" s="920"/>
      <c r="E17" s="1028"/>
      <c r="F17" s="1270"/>
      <c r="G17" s="932"/>
      <c r="H17" s="1028"/>
      <c r="I17" s="1028"/>
      <c r="J17" s="932"/>
      <c r="K17" s="1028"/>
      <c r="L17" s="1028"/>
      <c r="M17" s="920"/>
      <c r="N17" s="933"/>
      <c r="O17" s="1028"/>
      <c r="P17" s="1028"/>
      <c r="Q17" s="921"/>
    </row>
    <row r="18" spans="2:17" ht="11.25" customHeight="1">
      <c r="B18" s="898"/>
      <c r="C18" s="899" t="s">
        <v>685</v>
      </c>
      <c r="D18" s="900"/>
      <c r="E18" s="1022"/>
      <c r="F18" s="1260"/>
      <c r="G18" s="900"/>
      <c r="H18" s="1022"/>
      <c r="I18" s="1022"/>
      <c r="J18" s="900"/>
      <c r="K18" s="1022"/>
      <c r="L18" s="1022"/>
      <c r="M18" s="900"/>
      <c r="N18" s="901"/>
      <c r="O18" s="1022"/>
      <c r="P18" s="1022"/>
      <c r="Q18" s="902"/>
    </row>
    <row r="19" spans="2:17" ht="9" customHeight="1">
      <c r="B19" s="903"/>
      <c r="C19" s="904" t="s">
        <v>686</v>
      </c>
      <c r="D19" s="872">
        <v>59</v>
      </c>
      <c r="E19" s="1024">
        <v>58</v>
      </c>
      <c r="F19" s="1257">
        <v>0.017241379310344827</v>
      </c>
      <c r="G19" s="872">
        <v>48</v>
      </c>
      <c r="H19" s="1024">
        <v>36</v>
      </c>
      <c r="I19" s="1257">
        <v>0.3333333333333333</v>
      </c>
      <c r="J19" s="872">
        <v>107</v>
      </c>
      <c r="K19" s="1024">
        <v>94</v>
      </c>
      <c r="L19" s="1257">
        <v>0.13829787234042554</v>
      </c>
      <c r="M19" s="906"/>
      <c r="N19" s="876">
        <v>225</v>
      </c>
      <c r="O19" s="1024">
        <v>215</v>
      </c>
      <c r="P19" s="1257">
        <v>0.046511627906976744</v>
      </c>
      <c r="Q19" s="907"/>
    </row>
    <row r="20" spans="2:17" ht="9" customHeight="1">
      <c r="B20" s="903"/>
      <c r="C20" s="904" t="s">
        <v>682</v>
      </c>
      <c r="D20" s="872">
        <v>58</v>
      </c>
      <c r="E20" s="1024">
        <v>48</v>
      </c>
      <c r="F20" s="1257">
        <v>0.20833333333333334</v>
      </c>
      <c r="G20" s="872">
        <v>0</v>
      </c>
      <c r="H20" s="1024">
        <v>0</v>
      </c>
      <c r="I20" s="1257" t="s">
        <v>164</v>
      </c>
      <c r="J20" s="872">
        <v>58</v>
      </c>
      <c r="K20" s="1024">
        <v>48</v>
      </c>
      <c r="L20" s="1257">
        <v>0.20833333333333334</v>
      </c>
      <c r="M20" s="906"/>
      <c r="N20" s="876">
        <v>58</v>
      </c>
      <c r="O20" s="1024">
        <v>48</v>
      </c>
      <c r="P20" s="1257">
        <v>0.20833333333333334</v>
      </c>
      <c r="Q20" s="907"/>
    </row>
    <row r="21" spans="2:17" ht="9" customHeight="1">
      <c r="B21" s="903"/>
      <c r="C21" s="904" t="s">
        <v>687</v>
      </c>
      <c r="D21" s="872">
        <v>22</v>
      </c>
      <c r="E21" s="1024">
        <v>106</v>
      </c>
      <c r="F21" s="1257">
        <v>-0.7924528301886793</v>
      </c>
      <c r="G21" s="872">
        <v>0</v>
      </c>
      <c r="H21" s="1024">
        <v>0</v>
      </c>
      <c r="I21" s="1257" t="s">
        <v>164</v>
      </c>
      <c r="J21" s="872">
        <v>22</v>
      </c>
      <c r="K21" s="1024">
        <v>106</v>
      </c>
      <c r="L21" s="1257">
        <v>-0.7924528301886793</v>
      </c>
      <c r="M21" s="906"/>
      <c r="N21" s="876">
        <v>22</v>
      </c>
      <c r="O21" s="1024">
        <v>106</v>
      </c>
      <c r="P21" s="1257">
        <v>-0.7924528301886793</v>
      </c>
      <c r="Q21" s="907"/>
    </row>
    <row r="22" spans="2:17" ht="9" customHeight="1">
      <c r="B22" s="870"/>
      <c r="C22" s="871" t="s">
        <v>601</v>
      </c>
      <c r="D22" s="913">
        <v>139</v>
      </c>
      <c r="E22" s="991">
        <v>212</v>
      </c>
      <c r="F22" s="923">
        <v>-0.3443396226415094</v>
      </c>
      <c r="G22" s="914">
        <v>48</v>
      </c>
      <c r="H22" s="991">
        <v>36</v>
      </c>
      <c r="I22" s="923">
        <v>0.3333333333333333</v>
      </c>
      <c r="J22" s="914">
        <v>187</v>
      </c>
      <c r="K22" s="991">
        <v>248</v>
      </c>
      <c r="L22" s="923">
        <v>-0.24596774193548387</v>
      </c>
      <c r="M22" s="916"/>
      <c r="N22" s="930">
        <v>306</v>
      </c>
      <c r="O22" s="991">
        <v>369</v>
      </c>
      <c r="P22" s="923">
        <v>-0.17073170731707318</v>
      </c>
      <c r="Q22" s="918"/>
    </row>
    <row r="23" spans="2:17" ht="9" customHeight="1">
      <c r="B23" s="870"/>
      <c r="C23" s="871"/>
      <c r="D23" s="920"/>
      <c r="E23" s="1028"/>
      <c r="F23" s="1270"/>
      <c r="G23" s="932"/>
      <c r="H23" s="1028"/>
      <c r="I23" s="1028"/>
      <c r="J23" s="932"/>
      <c r="K23" s="1028"/>
      <c r="L23" s="1028"/>
      <c r="M23" s="920"/>
      <c r="N23" s="933"/>
      <c r="O23" s="1028"/>
      <c r="P23" s="1028"/>
      <c r="Q23" s="921"/>
    </row>
    <row r="24" spans="2:17" ht="11.25" customHeight="1">
      <c r="B24" s="898"/>
      <c r="C24" s="899" t="s">
        <v>688</v>
      </c>
      <c r="D24" s="900"/>
      <c r="E24" s="1022"/>
      <c r="F24" s="1260"/>
      <c r="G24" s="900"/>
      <c r="H24" s="1022"/>
      <c r="I24" s="1022"/>
      <c r="J24" s="900"/>
      <c r="K24" s="1022"/>
      <c r="L24" s="1022"/>
      <c r="M24" s="900"/>
      <c r="N24" s="901"/>
      <c r="O24" s="1022"/>
      <c r="P24" s="1022"/>
      <c r="Q24" s="902"/>
    </row>
    <row r="25" spans="2:17" ht="9" customHeight="1">
      <c r="B25" s="903"/>
      <c r="C25" s="904" t="s">
        <v>679</v>
      </c>
      <c r="D25" s="872">
        <v>27</v>
      </c>
      <c r="E25" s="1024">
        <v>18</v>
      </c>
      <c r="F25" s="1257">
        <v>0.5</v>
      </c>
      <c r="G25" s="872">
        <v>5</v>
      </c>
      <c r="H25" s="1024">
        <v>5</v>
      </c>
      <c r="I25" s="1257">
        <v>0</v>
      </c>
      <c r="J25" s="872">
        <v>32</v>
      </c>
      <c r="K25" s="1024">
        <v>23</v>
      </c>
      <c r="L25" s="1257">
        <v>0.391304347826087</v>
      </c>
      <c r="M25" s="906"/>
      <c r="N25" s="876">
        <v>40</v>
      </c>
      <c r="O25" s="1024">
        <v>30</v>
      </c>
      <c r="P25" s="1257">
        <v>0.3333333333333333</v>
      </c>
      <c r="Q25" s="907"/>
    </row>
    <row r="26" spans="2:17" ht="9" customHeight="1">
      <c r="B26" s="903"/>
      <c r="C26" s="904" t="s">
        <v>686</v>
      </c>
      <c r="D26" s="872">
        <v>12</v>
      </c>
      <c r="E26" s="1024">
        <v>13</v>
      </c>
      <c r="F26" s="1257">
        <v>-0.07692307692307693</v>
      </c>
      <c r="G26" s="872">
        <v>1</v>
      </c>
      <c r="H26" s="1024">
        <v>2</v>
      </c>
      <c r="I26" s="1257">
        <v>-0.5</v>
      </c>
      <c r="J26" s="872">
        <v>13</v>
      </c>
      <c r="K26" s="1024">
        <v>15</v>
      </c>
      <c r="L26" s="1257">
        <v>-0.13333333333333333</v>
      </c>
      <c r="M26" s="906"/>
      <c r="N26" s="876">
        <v>13</v>
      </c>
      <c r="O26" s="1024">
        <v>13</v>
      </c>
      <c r="P26" s="1257">
        <v>0</v>
      </c>
      <c r="Q26" s="907"/>
    </row>
    <row r="27" spans="2:17" ht="9" customHeight="1">
      <c r="B27" s="903"/>
      <c r="C27" s="904" t="s">
        <v>680</v>
      </c>
      <c r="D27" s="872">
        <v>48</v>
      </c>
      <c r="E27" s="1024">
        <v>42</v>
      </c>
      <c r="F27" s="1257">
        <v>0.14285714285714285</v>
      </c>
      <c r="G27" s="872">
        <v>0</v>
      </c>
      <c r="H27" s="1024">
        <v>0</v>
      </c>
      <c r="I27" s="1257" t="s">
        <v>164</v>
      </c>
      <c r="J27" s="872">
        <v>48</v>
      </c>
      <c r="K27" s="1024">
        <v>42</v>
      </c>
      <c r="L27" s="1257">
        <v>0.14285714285714285</v>
      </c>
      <c r="M27" s="906"/>
      <c r="N27" s="876">
        <v>48</v>
      </c>
      <c r="O27" s="1024">
        <v>42</v>
      </c>
      <c r="P27" s="1257">
        <v>0.14285714285714285</v>
      </c>
      <c r="Q27" s="907"/>
    </row>
    <row r="28" spans="2:17" ht="9" customHeight="1">
      <c r="B28" s="903"/>
      <c r="C28" s="904" t="s">
        <v>689</v>
      </c>
      <c r="D28" s="872">
        <v>218</v>
      </c>
      <c r="E28" s="1024">
        <v>247</v>
      </c>
      <c r="F28" s="1257">
        <v>-0.11740890688259109</v>
      </c>
      <c r="G28" s="872">
        <v>0</v>
      </c>
      <c r="H28" s="1024">
        <v>0</v>
      </c>
      <c r="I28" s="1257" t="s">
        <v>164</v>
      </c>
      <c r="J28" s="872">
        <v>218</v>
      </c>
      <c r="K28" s="1024">
        <v>247</v>
      </c>
      <c r="L28" s="1257">
        <v>-0.11740890688259109</v>
      </c>
      <c r="M28" s="906"/>
      <c r="N28" s="876">
        <v>218</v>
      </c>
      <c r="O28" s="1024">
        <v>247</v>
      </c>
      <c r="P28" s="1257">
        <v>-0.11740890688259109</v>
      </c>
      <c r="Q28" s="907"/>
    </row>
    <row r="29" spans="2:17" ht="9" customHeight="1">
      <c r="B29" s="903"/>
      <c r="C29" s="904" t="s">
        <v>681</v>
      </c>
      <c r="D29" s="872">
        <v>15</v>
      </c>
      <c r="E29" s="1024">
        <v>3</v>
      </c>
      <c r="F29" s="1257">
        <v>4</v>
      </c>
      <c r="G29" s="872">
        <v>1</v>
      </c>
      <c r="H29" s="1024">
        <v>1</v>
      </c>
      <c r="I29" s="1257">
        <v>0</v>
      </c>
      <c r="J29" s="872">
        <v>16</v>
      </c>
      <c r="K29" s="1024">
        <v>4</v>
      </c>
      <c r="L29" s="1257">
        <v>3</v>
      </c>
      <c r="M29" s="906"/>
      <c r="N29" s="876">
        <v>22</v>
      </c>
      <c r="O29" s="1024">
        <v>9</v>
      </c>
      <c r="P29" s="1257">
        <v>1.4444444444444444</v>
      </c>
      <c r="Q29" s="907"/>
    </row>
    <row r="30" spans="2:17" ht="9" customHeight="1">
      <c r="B30" s="903"/>
      <c r="C30" s="904" t="s">
        <v>682</v>
      </c>
      <c r="D30" s="872">
        <v>169</v>
      </c>
      <c r="E30" s="1024">
        <v>288</v>
      </c>
      <c r="F30" s="1257">
        <v>-0.4131944444444444</v>
      </c>
      <c r="G30" s="872">
        <v>0</v>
      </c>
      <c r="H30" s="1024">
        <v>0</v>
      </c>
      <c r="I30" s="1257" t="s">
        <v>164</v>
      </c>
      <c r="J30" s="872">
        <v>169</v>
      </c>
      <c r="K30" s="1024">
        <v>288</v>
      </c>
      <c r="L30" s="1257">
        <v>-0.4131944444444444</v>
      </c>
      <c r="M30" s="906"/>
      <c r="N30" s="876">
        <v>169</v>
      </c>
      <c r="O30" s="1024">
        <v>288</v>
      </c>
      <c r="P30" s="1257">
        <v>-0.4131944444444444</v>
      </c>
      <c r="Q30" s="907"/>
    </row>
    <row r="31" spans="2:17" ht="9" customHeight="1">
      <c r="B31" s="870"/>
      <c r="C31" s="871" t="s">
        <v>601</v>
      </c>
      <c r="D31" s="913">
        <v>489</v>
      </c>
      <c r="E31" s="991">
        <v>611</v>
      </c>
      <c r="F31" s="923">
        <v>-0.19967266775777415</v>
      </c>
      <c r="G31" s="914">
        <v>7</v>
      </c>
      <c r="H31" s="991">
        <v>8</v>
      </c>
      <c r="I31" s="923">
        <v>-0.125</v>
      </c>
      <c r="J31" s="914">
        <v>496</v>
      </c>
      <c r="K31" s="991">
        <v>619</v>
      </c>
      <c r="L31" s="923">
        <v>-0.1987075928917609</v>
      </c>
      <c r="M31" s="916"/>
      <c r="N31" s="930">
        <v>509</v>
      </c>
      <c r="O31" s="991">
        <v>630</v>
      </c>
      <c r="P31" s="923">
        <v>-0.19206349206349208</v>
      </c>
      <c r="Q31" s="918"/>
    </row>
    <row r="32" spans="2:17" ht="9" customHeight="1">
      <c r="B32" s="870"/>
      <c r="C32" s="871"/>
      <c r="D32" s="920"/>
      <c r="E32" s="1028"/>
      <c r="F32" s="1270"/>
      <c r="G32" s="932"/>
      <c r="H32" s="1028"/>
      <c r="I32" s="1028"/>
      <c r="J32" s="932"/>
      <c r="K32" s="1028"/>
      <c r="L32" s="1028"/>
      <c r="M32" s="920"/>
      <c r="N32" s="933"/>
      <c r="O32" s="1028"/>
      <c r="P32" s="1028"/>
      <c r="Q32" s="921"/>
    </row>
    <row r="33" spans="2:17" ht="11.25" customHeight="1">
      <c r="B33" s="898"/>
      <c r="C33" s="899" t="s">
        <v>690</v>
      </c>
      <c r="D33" s="900"/>
      <c r="E33" s="1022"/>
      <c r="F33" s="1260"/>
      <c r="G33" s="900"/>
      <c r="H33" s="1022"/>
      <c r="I33" s="1022"/>
      <c r="J33" s="900"/>
      <c r="K33" s="1022"/>
      <c r="L33" s="1022"/>
      <c r="M33" s="900"/>
      <c r="N33" s="901"/>
      <c r="O33" s="1022"/>
      <c r="P33" s="1022"/>
      <c r="Q33" s="902"/>
    </row>
    <row r="34" spans="2:17" ht="9" customHeight="1">
      <c r="B34" s="903"/>
      <c r="C34" s="904" t="s">
        <v>679</v>
      </c>
      <c r="D34" s="872">
        <v>0</v>
      </c>
      <c r="E34" s="1024">
        <v>0</v>
      </c>
      <c r="F34" s="1257" t="s">
        <v>164</v>
      </c>
      <c r="G34" s="872">
        <v>0</v>
      </c>
      <c r="H34" s="1024">
        <v>0</v>
      </c>
      <c r="I34" s="1257" t="s">
        <v>164</v>
      </c>
      <c r="J34" s="872">
        <v>0</v>
      </c>
      <c r="K34" s="1024">
        <v>0</v>
      </c>
      <c r="L34" s="1257" t="s">
        <v>164</v>
      </c>
      <c r="M34" s="906"/>
      <c r="N34" s="876">
        <v>0</v>
      </c>
      <c r="O34" s="1024">
        <v>0</v>
      </c>
      <c r="P34" s="1257" t="s">
        <v>164</v>
      </c>
      <c r="Q34" s="907"/>
    </row>
    <row r="35" spans="2:17" ht="9" customHeight="1">
      <c r="B35" s="903"/>
      <c r="C35" s="904" t="s">
        <v>680</v>
      </c>
      <c r="D35" s="872">
        <v>2</v>
      </c>
      <c r="E35" s="1024">
        <v>0</v>
      </c>
      <c r="F35" s="1257" t="s">
        <v>164</v>
      </c>
      <c r="G35" s="872">
        <v>0</v>
      </c>
      <c r="H35" s="1024">
        <v>0</v>
      </c>
      <c r="I35" s="1257" t="s">
        <v>164</v>
      </c>
      <c r="J35" s="872">
        <v>2</v>
      </c>
      <c r="K35" s="1024">
        <v>0</v>
      </c>
      <c r="L35" s="1257" t="s">
        <v>164</v>
      </c>
      <c r="M35" s="906"/>
      <c r="N35" s="876">
        <v>2</v>
      </c>
      <c r="O35" s="1024">
        <v>0</v>
      </c>
      <c r="P35" s="1257" t="s">
        <v>164</v>
      </c>
      <c r="Q35" s="907"/>
    </row>
    <row r="36" spans="2:17" ht="9" customHeight="1">
      <c r="B36" s="903"/>
      <c r="C36" s="904" t="s">
        <v>689</v>
      </c>
      <c r="D36" s="872">
        <v>33</v>
      </c>
      <c r="E36" s="1024">
        <v>0</v>
      </c>
      <c r="F36" s="1257" t="s">
        <v>164</v>
      </c>
      <c r="G36" s="872">
        <v>0</v>
      </c>
      <c r="H36" s="1024">
        <v>0</v>
      </c>
      <c r="I36" s="1257" t="s">
        <v>164</v>
      </c>
      <c r="J36" s="872">
        <v>33</v>
      </c>
      <c r="K36" s="1024">
        <v>0</v>
      </c>
      <c r="L36" s="1257" t="s">
        <v>164</v>
      </c>
      <c r="M36" s="906"/>
      <c r="N36" s="876">
        <v>33</v>
      </c>
      <c r="O36" s="1024">
        <v>0</v>
      </c>
      <c r="P36" s="1257" t="s">
        <v>164</v>
      </c>
      <c r="Q36" s="907"/>
    </row>
    <row r="37" spans="2:17" ht="9" customHeight="1">
      <c r="B37" s="903"/>
      <c r="C37" s="904" t="s">
        <v>681</v>
      </c>
      <c r="D37" s="872">
        <v>159</v>
      </c>
      <c r="E37" s="1024">
        <v>228</v>
      </c>
      <c r="F37" s="1257">
        <v>-0.3026315789473684</v>
      </c>
      <c r="G37" s="872">
        <v>1</v>
      </c>
      <c r="H37" s="1024">
        <v>0</v>
      </c>
      <c r="I37" s="1257" t="s">
        <v>164</v>
      </c>
      <c r="J37" s="872">
        <v>160</v>
      </c>
      <c r="K37" s="1024">
        <v>228</v>
      </c>
      <c r="L37" s="1257">
        <v>-0.2982456140350877</v>
      </c>
      <c r="M37" s="906"/>
      <c r="N37" s="876">
        <v>159</v>
      </c>
      <c r="O37" s="1024">
        <v>228</v>
      </c>
      <c r="P37" s="1257">
        <v>-0.3026315789473684</v>
      </c>
      <c r="Q37" s="907"/>
    </row>
    <row r="38" spans="2:17" ht="9" customHeight="1">
      <c r="B38" s="903"/>
      <c r="C38" s="904" t="s">
        <v>682</v>
      </c>
      <c r="D38" s="872">
        <v>172</v>
      </c>
      <c r="E38" s="1024">
        <v>50</v>
      </c>
      <c r="F38" s="1257">
        <v>2.44</v>
      </c>
      <c r="G38" s="872">
        <v>0</v>
      </c>
      <c r="H38" s="1024">
        <v>0</v>
      </c>
      <c r="I38" s="1257" t="s">
        <v>164</v>
      </c>
      <c r="J38" s="872">
        <v>172</v>
      </c>
      <c r="K38" s="1024">
        <v>50</v>
      </c>
      <c r="L38" s="1257">
        <v>2.44</v>
      </c>
      <c r="M38" s="906"/>
      <c r="N38" s="876">
        <v>172</v>
      </c>
      <c r="O38" s="1024">
        <v>50</v>
      </c>
      <c r="P38" s="1257">
        <v>2.44</v>
      </c>
      <c r="Q38" s="907"/>
    </row>
    <row r="39" spans="2:17" ht="20.25" customHeight="1">
      <c r="B39" s="903"/>
      <c r="C39" s="1314" t="s">
        <v>615</v>
      </c>
      <c r="D39" s="1315">
        <v>592</v>
      </c>
      <c r="E39" s="1263">
        <v>0</v>
      </c>
      <c r="F39" s="1316" t="s">
        <v>164</v>
      </c>
      <c r="G39" s="1315">
        <v>0</v>
      </c>
      <c r="H39" s="1263">
        <v>0</v>
      </c>
      <c r="I39" s="1316" t="s">
        <v>164</v>
      </c>
      <c r="J39" s="1315">
        <v>592</v>
      </c>
      <c r="K39" s="1263">
        <v>0</v>
      </c>
      <c r="L39" s="1316" t="s">
        <v>164</v>
      </c>
      <c r="M39" s="1317"/>
      <c r="N39" s="1264">
        <v>592</v>
      </c>
      <c r="O39" s="1263">
        <v>0</v>
      </c>
      <c r="P39" s="1316" t="s">
        <v>164</v>
      </c>
      <c r="Q39" s="907"/>
    </row>
    <row r="40" spans="2:17" ht="9" customHeight="1">
      <c r="B40" s="903"/>
      <c r="C40" s="904" t="s">
        <v>616</v>
      </c>
      <c r="D40" s="872">
        <v>0</v>
      </c>
      <c r="E40" s="1024">
        <v>1450</v>
      </c>
      <c r="F40" s="1257" t="s">
        <v>164</v>
      </c>
      <c r="G40" s="872">
        <v>0</v>
      </c>
      <c r="H40" s="1024">
        <v>0</v>
      </c>
      <c r="I40" s="1257" t="s">
        <v>164</v>
      </c>
      <c r="J40" s="872">
        <v>0</v>
      </c>
      <c r="K40" s="1024">
        <v>1450</v>
      </c>
      <c r="L40" s="1257" t="s">
        <v>164</v>
      </c>
      <c r="M40" s="906"/>
      <c r="N40" s="1264">
        <v>0</v>
      </c>
      <c r="O40" s="1024">
        <v>1450</v>
      </c>
      <c r="P40" s="1257" t="s">
        <v>164</v>
      </c>
      <c r="Q40" s="907"/>
    </row>
    <row r="41" spans="2:17" ht="9" customHeight="1">
      <c r="B41" s="870"/>
      <c r="C41" s="871" t="s">
        <v>601</v>
      </c>
      <c r="D41" s="913">
        <v>958</v>
      </c>
      <c r="E41" s="991">
        <v>1728</v>
      </c>
      <c r="F41" s="923">
        <v>-0.44560185185185186</v>
      </c>
      <c r="G41" s="914">
        <v>1</v>
      </c>
      <c r="H41" s="991">
        <v>0</v>
      </c>
      <c r="I41" s="1318" t="s">
        <v>164</v>
      </c>
      <c r="J41" s="914">
        <v>959</v>
      </c>
      <c r="K41" s="991">
        <v>1728</v>
      </c>
      <c r="L41" s="923">
        <v>-0.44502314814814814</v>
      </c>
      <c r="M41" s="916"/>
      <c r="N41" s="930">
        <v>958</v>
      </c>
      <c r="O41" s="991">
        <v>1729</v>
      </c>
      <c r="P41" s="923">
        <v>-0.4459224985540775</v>
      </c>
      <c r="Q41" s="918"/>
    </row>
    <row r="42" spans="2:17" ht="13.5" customHeight="1">
      <c r="B42" s="870"/>
      <c r="C42" s="871"/>
      <c r="D42" s="920"/>
      <c r="E42" s="1028"/>
      <c r="F42" s="1270"/>
      <c r="G42" s="932"/>
      <c r="H42" s="1028"/>
      <c r="I42" s="1028"/>
      <c r="J42" s="932"/>
      <c r="K42" s="1028"/>
      <c r="L42" s="1028"/>
      <c r="M42" s="920"/>
      <c r="N42" s="933"/>
      <c r="O42" s="1028"/>
      <c r="P42" s="1028"/>
      <c r="Q42" s="921"/>
    </row>
    <row r="43" spans="2:17" ht="9" customHeight="1">
      <c r="B43" s="935"/>
      <c r="C43" s="936" t="s">
        <v>691</v>
      </c>
      <c r="D43" s="931"/>
      <c r="E43" s="1030"/>
      <c r="F43" s="1259"/>
      <c r="G43" s="931"/>
      <c r="H43" s="1030"/>
      <c r="I43" s="1030"/>
      <c r="J43" s="931"/>
      <c r="K43" s="1030"/>
      <c r="L43" s="1030"/>
      <c r="M43" s="875"/>
      <c r="N43" s="939"/>
      <c r="O43" s="1030"/>
      <c r="P43" s="1030"/>
      <c r="Q43" s="877"/>
    </row>
    <row r="44" spans="2:17" ht="9" customHeight="1">
      <c r="B44" s="903"/>
      <c r="C44" s="904" t="s">
        <v>679</v>
      </c>
      <c r="D44" s="872">
        <v>31</v>
      </c>
      <c r="E44" s="1024">
        <v>22</v>
      </c>
      <c r="F44" s="1257">
        <v>0.4090909090909091</v>
      </c>
      <c r="G44" s="872">
        <v>7</v>
      </c>
      <c r="H44" s="1024">
        <v>7</v>
      </c>
      <c r="I44" s="1257">
        <v>0</v>
      </c>
      <c r="J44" s="872">
        <v>38</v>
      </c>
      <c r="K44" s="1024">
        <v>29</v>
      </c>
      <c r="L44" s="1257">
        <v>0.3103448275862069</v>
      </c>
      <c r="M44" s="906"/>
      <c r="N44" s="876">
        <v>53</v>
      </c>
      <c r="O44" s="1024">
        <v>43</v>
      </c>
      <c r="P44" s="1259">
        <v>0.23255813953488372</v>
      </c>
      <c r="Q44" s="907"/>
    </row>
    <row r="45" spans="2:17" ht="9" customHeight="1">
      <c r="B45" s="903"/>
      <c r="C45" s="904" t="s">
        <v>686</v>
      </c>
      <c r="D45" s="872">
        <v>71</v>
      </c>
      <c r="E45" s="1024">
        <v>71</v>
      </c>
      <c r="F45" s="1257">
        <v>0</v>
      </c>
      <c r="G45" s="872">
        <v>49</v>
      </c>
      <c r="H45" s="1024">
        <v>38</v>
      </c>
      <c r="I45" s="1257">
        <v>0.2894736842105263</v>
      </c>
      <c r="J45" s="872">
        <v>120</v>
      </c>
      <c r="K45" s="1024">
        <v>109</v>
      </c>
      <c r="L45" s="1257">
        <v>0.10091743119266056</v>
      </c>
      <c r="M45" s="906"/>
      <c r="N45" s="876">
        <v>238</v>
      </c>
      <c r="O45" s="1024">
        <v>228</v>
      </c>
      <c r="P45" s="1259">
        <v>0.043859649122807015</v>
      </c>
      <c r="Q45" s="907"/>
    </row>
    <row r="46" spans="2:17" ht="9" customHeight="1">
      <c r="B46" s="903"/>
      <c r="C46" s="904" t="s">
        <v>680</v>
      </c>
      <c r="D46" s="872">
        <v>57</v>
      </c>
      <c r="E46" s="1024">
        <v>46</v>
      </c>
      <c r="F46" s="1257">
        <v>0.2391304347826087</v>
      </c>
      <c r="G46" s="872">
        <v>0</v>
      </c>
      <c r="H46" s="1024">
        <v>0</v>
      </c>
      <c r="I46" s="1257" t="s">
        <v>164</v>
      </c>
      <c r="J46" s="872">
        <v>57</v>
      </c>
      <c r="K46" s="1024">
        <v>46</v>
      </c>
      <c r="L46" s="1257">
        <v>0.2391304347826087</v>
      </c>
      <c r="M46" s="906"/>
      <c r="N46" s="876">
        <v>57</v>
      </c>
      <c r="O46" s="1024">
        <v>46</v>
      </c>
      <c r="P46" s="1259">
        <v>0.2391304347826087</v>
      </c>
      <c r="Q46" s="907"/>
    </row>
    <row r="47" spans="2:17" ht="9" customHeight="1">
      <c r="B47" s="903"/>
      <c r="C47" s="904" t="s">
        <v>689</v>
      </c>
      <c r="D47" s="872">
        <v>251</v>
      </c>
      <c r="E47" s="1024">
        <v>247</v>
      </c>
      <c r="F47" s="1257">
        <v>0.016194331983805668</v>
      </c>
      <c r="G47" s="872">
        <v>0</v>
      </c>
      <c r="H47" s="1024">
        <v>0</v>
      </c>
      <c r="I47" s="1257" t="s">
        <v>164</v>
      </c>
      <c r="J47" s="872">
        <v>251</v>
      </c>
      <c r="K47" s="1024">
        <v>247</v>
      </c>
      <c r="L47" s="1257">
        <v>0.016194331983805668</v>
      </c>
      <c r="M47" s="906"/>
      <c r="N47" s="876">
        <v>251</v>
      </c>
      <c r="O47" s="1024">
        <v>247</v>
      </c>
      <c r="P47" s="1259">
        <v>0.016194331983805668</v>
      </c>
      <c r="Q47" s="907"/>
    </row>
    <row r="48" spans="2:17" ht="9" customHeight="1">
      <c r="B48" s="903"/>
      <c r="C48" s="904" t="s">
        <v>681</v>
      </c>
      <c r="D48" s="872">
        <v>179</v>
      </c>
      <c r="E48" s="1024">
        <v>231</v>
      </c>
      <c r="F48" s="1257">
        <v>-0.22510822510822512</v>
      </c>
      <c r="G48" s="872">
        <v>2</v>
      </c>
      <c r="H48" s="1024">
        <v>1</v>
      </c>
      <c r="I48" s="1257">
        <v>1</v>
      </c>
      <c r="J48" s="872">
        <v>181</v>
      </c>
      <c r="K48" s="1024">
        <v>232</v>
      </c>
      <c r="L48" s="1257">
        <v>-0.21982758620689655</v>
      </c>
      <c r="M48" s="906"/>
      <c r="N48" s="876">
        <v>186</v>
      </c>
      <c r="O48" s="1024">
        <v>238</v>
      </c>
      <c r="P48" s="1259">
        <v>-0.2184873949579832</v>
      </c>
      <c r="Q48" s="907"/>
    </row>
    <row r="49" spans="2:17" ht="9" customHeight="1">
      <c r="B49" s="903"/>
      <c r="C49" s="904" t="s">
        <v>682</v>
      </c>
      <c r="D49" s="872">
        <v>646</v>
      </c>
      <c r="E49" s="1024">
        <v>584</v>
      </c>
      <c r="F49" s="1257">
        <v>0.10616438356164383</v>
      </c>
      <c r="G49" s="872">
        <v>0</v>
      </c>
      <c r="H49" s="1024">
        <v>0</v>
      </c>
      <c r="I49" s="1257" t="s">
        <v>164</v>
      </c>
      <c r="J49" s="872">
        <v>646</v>
      </c>
      <c r="K49" s="1024">
        <v>584</v>
      </c>
      <c r="L49" s="1257">
        <v>0.10616438356164383</v>
      </c>
      <c r="M49" s="906"/>
      <c r="N49" s="876">
        <v>646</v>
      </c>
      <c r="O49" s="1024">
        <v>584</v>
      </c>
      <c r="P49" s="1259">
        <v>0.10616438356164383</v>
      </c>
      <c r="Q49" s="907"/>
    </row>
    <row r="50" spans="2:17" ht="9" customHeight="1">
      <c r="B50" s="903"/>
      <c r="C50" s="904" t="s">
        <v>687</v>
      </c>
      <c r="D50" s="872">
        <v>614</v>
      </c>
      <c r="E50" s="1024">
        <v>1556</v>
      </c>
      <c r="F50" s="1257">
        <v>-0.6053984575835476</v>
      </c>
      <c r="G50" s="872">
        <v>0</v>
      </c>
      <c r="H50" s="1024">
        <v>0</v>
      </c>
      <c r="I50" s="1257" t="s">
        <v>164</v>
      </c>
      <c r="J50" s="872">
        <v>614</v>
      </c>
      <c r="K50" s="1024">
        <v>1556</v>
      </c>
      <c r="L50" s="1257">
        <v>-0.6053984575835476</v>
      </c>
      <c r="M50" s="906"/>
      <c r="N50" s="876">
        <v>614</v>
      </c>
      <c r="O50" s="1024">
        <v>1556</v>
      </c>
      <c r="P50" s="1267">
        <v>-0.6053984575835476</v>
      </c>
      <c r="Q50" s="907"/>
    </row>
    <row r="51" spans="2:17" ht="9" customHeight="1">
      <c r="B51" s="975" t="s">
        <v>740</v>
      </c>
      <c r="C51" s="871" t="s">
        <v>683</v>
      </c>
      <c r="D51" s="908">
        <v>1849</v>
      </c>
      <c r="E51" s="995">
        <v>2757</v>
      </c>
      <c r="F51" s="1258">
        <v>-0.3293434892999637</v>
      </c>
      <c r="G51" s="908">
        <v>58</v>
      </c>
      <c r="H51" s="995">
        <v>46</v>
      </c>
      <c r="I51" s="1258">
        <v>0.2608695652173913</v>
      </c>
      <c r="J51" s="908">
        <v>1907</v>
      </c>
      <c r="K51" s="995">
        <v>2803</v>
      </c>
      <c r="L51" s="1258">
        <v>-0.3196575098109169</v>
      </c>
      <c r="M51" s="910"/>
      <c r="N51" s="911">
        <v>2046</v>
      </c>
      <c r="O51" s="995">
        <v>2942</v>
      </c>
      <c r="P51" s="1259">
        <v>-0.30455472467709044</v>
      </c>
      <c r="Q51" s="912"/>
    </row>
    <row r="52" spans="2:17" ht="8.25" customHeight="1">
      <c r="B52" s="903"/>
      <c r="C52" s="904" t="s">
        <v>684</v>
      </c>
      <c r="D52" s="872">
        <v>0</v>
      </c>
      <c r="E52" s="1024">
        <v>0</v>
      </c>
      <c r="F52" s="1257" t="s">
        <v>164</v>
      </c>
      <c r="G52" s="872">
        <v>0</v>
      </c>
      <c r="H52" s="1024">
        <v>0</v>
      </c>
      <c r="I52" s="1257" t="s">
        <v>164</v>
      </c>
      <c r="J52" s="872">
        <v>0</v>
      </c>
      <c r="K52" s="1024">
        <v>0</v>
      </c>
      <c r="L52" s="1257" t="s">
        <v>164</v>
      </c>
      <c r="M52" s="906"/>
      <c r="N52" s="876">
        <v>0</v>
      </c>
      <c r="O52" s="1024">
        <v>0</v>
      </c>
      <c r="P52" s="1257" t="s">
        <v>164</v>
      </c>
      <c r="Q52" s="907"/>
    </row>
    <row r="53" spans="2:17" ht="13.5" customHeight="1">
      <c r="B53" s="935"/>
      <c r="C53" s="936"/>
      <c r="D53" s="931"/>
      <c r="E53" s="1030"/>
      <c r="F53" s="1259"/>
      <c r="G53" s="931"/>
      <c r="H53" s="1030"/>
      <c r="I53" s="1030"/>
      <c r="J53" s="931"/>
      <c r="K53" s="1030"/>
      <c r="L53" s="1281"/>
      <c r="M53" s="875"/>
      <c r="N53" s="939"/>
      <c r="O53" s="1030"/>
      <c r="P53" s="1259"/>
      <c r="Q53" s="877"/>
    </row>
    <row r="54" spans="2:17" ht="9" customHeight="1">
      <c r="B54" s="935"/>
      <c r="C54" s="936" t="s">
        <v>692</v>
      </c>
      <c r="D54" s="914">
        <v>1849</v>
      </c>
      <c r="E54" s="991">
        <v>2757</v>
      </c>
      <c r="F54" s="1280">
        <v>-0.3293434892999637</v>
      </c>
      <c r="G54" s="914">
        <v>58</v>
      </c>
      <c r="H54" s="991">
        <v>46</v>
      </c>
      <c r="I54" s="1280">
        <v>0.2608695652173913</v>
      </c>
      <c r="J54" s="914">
        <v>1907</v>
      </c>
      <c r="K54" s="991">
        <v>2803</v>
      </c>
      <c r="L54" s="1280">
        <v>-0.3196575098109169</v>
      </c>
      <c r="M54" s="937"/>
      <c r="N54" s="930">
        <v>2046</v>
      </c>
      <c r="O54" s="991">
        <v>2942</v>
      </c>
      <c r="P54" s="1280">
        <v>-0.30455472467709044</v>
      </c>
      <c r="Q54" s="938"/>
    </row>
    <row r="55" spans="2:17" ht="9.75" customHeight="1">
      <c r="B55" s="935"/>
      <c r="C55" s="936"/>
      <c r="D55" s="931"/>
      <c r="E55" s="1030"/>
      <c r="F55" s="1259"/>
      <c r="G55" s="931"/>
      <c r="H55" s="1030"/>
      <c r="I55" s="1030"/>
      <c r="J55" s="931"/>
      <c r="K55" s="1030"/>
      <c r="L55" s="1030"/>
      <c r="M55" s="875"/>
      <c r="N55" s="939"/>
      <c r="O55" s="1030"/>
      <c r="P55" s="1030"/>
      <c r="Q55" s="877"/>
    </row>
    <row r="56" spans="2:17" ht="9" customHeight="1">
      <c r="B56" s="856"/>
      <c r="C56" s="857" t="s">
        <v>693</v>
      </c>
      <c r="D56" s="862"/>
      <c r="E56" s="1027"/>
      <c r="F56" s="1269"/>
      <c r="G56" s="862"/>
      <c r="H56" s="1027"/>
      <c r="I56" s="1027"/>
      <c r="J56" s="862"/>
      <c r="K56" s="1027"/>
      <c r="L56" s="1027"/>
      <c r="M56" s="862"/>
      <c r="N56" s="897"/>
      <c r="O56" s="1027"/>
      <c r="P56" s="1027"/>
      <c r="Q56" s="864"/>
    </row>
    <row r="57" spans="2:17" ht="9" customHeight="1">
      <c r="B57" s="903"/>
      <c r="C57" s="904" t="s">
        <v>694</v>
      </c>
      <c r="D57" s="872">
        <v>29</v>
      </c>
      <c r="E57" s="1024">
        <v>81</v>
      </c>
      <c r="F57" s="1257">
        <v>-0.6419753086419753</v>
      </c>
      <c r="G57" s="872">
        <v>0</v>
      </c>
      <c r="H57" s="1024">
        <v>0</v>
      </c>
      <c r="I57" s="1257" t="s">
        <v>164</v>
      </c>
      <c r="J57" s="872">
        <v>29</v>
      </c>
      <c r="K57" s="1024">
        <v>81</v>
      </c>
      <c r="L57" s="1257">
        <v>-0.6419753086419753</v>
      </c>
      <c r="M57" s="906"/>
      <c r="N57" s="876">
        <v>29</v>
      </c>
      <c r="O57" s="1024">
        <v>81</v>
      </c>
      <c r="P57" s="1257">
        <v>-0.6419753086419753</v>
      </c>
      <c r="Q57" s="907"/>
    </row>
    <row r="58" spans="2:17" ht="13.5" customHeight="1">
      <c r="B58" s="935"/>
      <c r="C58" s="936" t="s">
        <v>695</v>
      </c>
      <c r="D58" s="914">
        <v>29</v>
      </c>
      <c r="E58" s="991">
        <v>81</v>
      </c>
      <c r="F58" s="923">
        <v>-0.6419753086419753</v>
      </c>
      <c r="G58" s="914">
        <v>0</v>
      </c>
      <c r="H58" s="991">
        <v>0</v>
      </c>
      <c r="I58" s="1318" t="s">
        <v>164</v>
      </c>
      <c r="J58" s="914">
        <v>29</v>
      </c>
      <c r="K58" s="991">
        <v>81</v>
      </c>
      <c r="L58" s="923">
        <v>-0.6419753086419753</v>
      </c>
      <c r="M58" s="937"/>
      <c r="N58" s="930">
        <v>29</v>
      </c>
      <c r="O58" s="991">
        <v>81</v>
      </c>
      <c r="P58" s="923">
        <v>-0.6419753086419753</v>
      </c>
      <c r="Q58" s="938"/>
    </row>
    <row r="59" spans="2:17" ht="13.5" customHeight="1">
      <c r="B59" s="935"/>
      <c r="C59" s="936"/>
      <c r="D59" s="976"/>
      <c r="E59" s="1032"/>
      <c r="F59" s="1266"/>
      <c r="G59" s="976"/>
      <c r="H59" s="1032"/>
      <c r="I59" s="1032"/>
      <c r="J59" s="976"/>
      <c r="K59" s="1032"/>
      <c r="L59" s="1032"/>
      <c r="M59" s="977"/>
      <c r="N59" s="978"/>
      <c r="O59" s="1032"/>
      <c r="P59" s="1032"/>
      <c r="Q59" s="979"/>
    </row>
    <row r="60" spans="2:17" ht="9" customHeight="1">
      <c r="B60" s="935"/>
      <c r="C60" s="936" t="s">
        <v>741</v>
      </c>
      <c r="D60" s="914">
        <v>1878</v>
      </c>
      <c r="E60" s="991">
        <v>2838</v>
      </c>
      <c r="F60" s="1280">
        <v>-0.3382663847780127</v>
      </c>
      <c r="G60" s="914">
        <v>58</v>
      </c>
      <c r="H60" s="991">
        <v>46</v>
      </c>
      <c r="I60" s="1280">
        <v>0.2608695652173913</v>
      </c>
      <c r="J60" s="914">
        <v>1936</v>
      </c>
      <c r="K60" s="991">
        <v>2884</v>
      </c>
      <c r="L60" s="1280">
        <v>-0.3287101248266297</v>
      </c>
      <c r="M60" s="937"/>
      <c r="N60" s="930">
        <v>2075</v>
      </c>
      <c r="O60" s="991">
        <v>3023</v>
      </c>
      <c r="P60" s="1280">
        <v>-0.3135957657955673</v>
      </c>
      <c r="Q60" s="938"/>
    </row>
    <row r="61" spans="2:17" ht="15" customHeight="1">
      <c r="B61" s="935"/>
      <c r="C61" s="936"/>
      <c r="D61" s="957"/>
      <c r="E61" s="992"/>
      <c r="F61" s="1258"/>
      <c r="G61" s="957"/>
      <c r="H61" s="992"/>
      <c r="I61" s="992"/>
      <c r="J61" s="957"/>
      <c r="K61" s="992"/>
      <c r="L61" s="992"/>
      <c r="M61" s="885"/>
      <c r="N61" s="980"/>
      <c r="O61" s="992"/>
      <c r="P61" s="992"/>
      <c r="Q61" s="887"/>
    </row>
    <row r="62" spans="2:17" ht="9" customHeight="1">
      <c r="B62" s="870"/>
      <c r="C62" s="871" t="s">
        <v>888</v>
      </c>
      <c r="D62" s="871"/>
      <c r="E62" s="1033"/>
      <c r="F62" s="1273"/>
      <c r="G62" s="871"/>
      <c r="H62" s="1033"/>
      <c r="I62" s="1033"/>
      <c r="J62" s="871"/>
      <c r="K62" s="1033"/>
      <c r="L62" s="1033"/>
      <c r="M62" s="871"/>
      <c r="N62" s="870"/>
      <c r="O62" s="1033"/>
      <c r="P62" s="1033"/>
      <c r="Q62" s="940"/>
    </row>
    <row r="63" spans="2:17" ht="9" customHeight="1">
      <c r="B63" s="903"/>
      <c r="C63" s="904" t="s">
        <v>697</v>
      </c>
      <c r="D63" s="872">
        <v>164</v>
      </c>
      <c r="E63" s="1024">
        <v>245</v>
      </c>
      <c r="F63" s="1257">
        <v>-0.3306122448979592</v>
      </c>
      <c r="G63" s="872">
        <v>0</v>
      </c>
      <c r="H63" s="1024">
        <v>0</v>
      </c>
      <c r="I63" s="1257" t="s">
        <v>164</v>
      </c>
      <c r="J63" s="872">
        <v>164</v>
      </c>
      <c r="K63" s="1024">
        <v>245</v>
      </c>
      <c r="L63" s="1257">
        <v>-0.3306122448979592</v>
      </c>
      <c r="M63" s="906"/>
      <c r="N63" s="876">
        <v>164</v>
      </c>
      <c r="O63" s="1024">
        <v>245</v>
      </c>
      <c r="P63" s="1257">
        <v>-0.3306122448979592</v>
      </c>
      <c r="Q63" s="907"/>
    </row>
    <row r="64" spans="2:17" ht="9" customHeight="1">
      <c r="B64" s="903"/>
      <c r="C64" s="904" t="s">
        <v>698</v>
      </c>
      <c r="D64" s="872">
        <v>160</v>
      </c>
      <c r="E64" s="1024">
        <v>169</v>
      </c>
      <c r="F64" s="1257">
        <v>-0.05325443786982249</v>
      </c>
      <c r="G64" s="872">
        <v>0</v>
      </c>
      <c r="H64" s="1024">
        <v>0</v>
      </c>
      <c r="I64" s="1257" t="s">
        <v>164</v>
      </c>
      <c r="J64" s="872">
        <v>160</v>
      </c>
      <c r="K64" s="1024">
        <v>169</v>
      </c>
      <c r="L64" s="1257">
        <v>-0.05325443786982249</v>
      </c>
      <c r="M64" s="906"/>
      <c r="N64" s="876">
        <v>160</v>
      </c>
      <c r="O64" s="1024">
        <v>169</v>
      </c>
      <c r="P64" s="1257">
        <v>-0.05325443786982249</v>
      </c>
      <c r="Q64" s="907"/>
    </row>
    <row r="65" spans="2:17" ht="9" customHeight="1">
      <c r="B65" s="903"/>
      <c r="C65" s="904" t="s">
        <v>699</v>
      </c>
      <c r="D65" s="872">
        <v>993</v>
      </c>
      <c r="E65" s="1024">
        <v>637</v>
      </c>
      <c r="F65" s="1257">
        <v>0.5588697017268446</v>
      </c>
      <c r="G65" s="872">
        <v>0</v>
      </c>
      <c r="H65" s="1024">
        <v>0</v>
      </c>
      <c r="I65" s="1257" t="s">
        <v>164</v>
      </c>
      <c r="J65" s="872">
        <v>993</v>
      </c>
      <c r="K65" s="1024">
        <v>637</v>
      </c>
      <c r="L65" s="1257">
        <v>0.5588697017268446</v>
      </c>
      <c r="M65" s="906"/>
      <c r="N65" s="876">
        <v>993</v>
      </c>
      <c r="O65" s="1024">
        <v>637</v>
      </c>
      <c r="P65" s="1257">
        <v>0.5588697017268446</v>
      </c>
      <c r="Q65" s="907"/>
    </row>
    <row r="66" spans="2:17" ht="9" customHeight="1">
      <c r="B66" s="903"/>
      <c r="C66" s="904" t="s">
        <v>100</v>
      </c>
      <c r="D66" s="872">
        <v>2</v>
      </c>
      <c r="E66" s="1024">
        <v>2</v>
      </c>
      <c r="F66" s="1257">
        <v>0</v>
      </c>
      <c r="G66" s="872">
        <v>5</v>
      </c>
      <c r="H66" s="1024">
        <v>3</v>
      </c>
      <c r="I66" s="1257">
        <v>0.6666666666666666</v>
      </c>
      <c r="J66" s="872">
        <v>7</v>
      </c>
      <c r="K66" s="1024">
        <v>5</v>
      </c>
      <c r="L66" s="1257">
        <v>0.4</v>
      </c>
      <c r="M66" s="906"/>
      <c r="N66" s="876">
        <v>37</v>
      </c>
      <c r="O66" s="1024">
        <v>28</v>
      </c>
      <c r="P66" s="1257">
        <v>0.32142857142857145</v>
      </c>
      <c r="Q66" s="907"/>
    </row>
    <row r="67" spans="2:17" ht="9" customHeight="1">
      <c r="B67" s="870"/>
      <c r="C67" s="871" t="s">
        <v>700</v>
      </c>
      <c r="D67" s="908">
        <v>1319</v>
      </c>
      <c r="E67" s="995">
        <v>1053</v>
      </c>
      <c r="F67" s="1258">
        <v>0.2526115859449193</v>
      </c>
      <c r="G67" s="908">
        <v>5</v>
      </c>
      <c r="H67" s="995">
        <v>3</v>
      </c>
      <c r="I67" s="1258">
        <v>0.6666666666666666</v>
      </c>
      <c r="J67" s="908">
        <v>1324</v>
      </c>
      <c r="K67" s="995">
        <v>1056</v>
      </c>
      <c r="L67" s="1258">
        <v>0.2537878787878788</v>
      </c>
      <c r="M67" s="910"/>
      <c r="N67" s="911">
        <v>1354</v>
      </c>
      <c r="O67" s="995">
        <v>1079</v>
      </c>
      <c r="P67" s="1258">
        <v>0.2548656163113994</v>
      </c>
      <c r="Q67" s="912"/>
    </row>
    <row r="68" spans="2:17" ht="9" customHeight="1">
      <c r="B68" s="903"/>
      <c r="C68" s="904" t="s">
        <v>701</v>
      </c>
      <c r="D68" s="872">
        <v>37</v>
      </c>
      <c r="E68" s="1024">
        <v>137</v>
      </c>
      <c r="F68" s="1257">
        <v>-0.7299270072992701</v>
      </c>
      <c r="G68" s="872">
        <v>0</v>
      </c>
      <c r="H68" s="1024">
        <v>0</v>
      </c>
      <c r="I68" s="1257" t="s">
        <v>164</v>
      </c>
      <c r="J68" s="872">
        <v>37</v>
      </c>
      <c r="K68" s="1024">
        <v>137</v>
      </c>
      <c r="L68" s="1257">
        <v>-0.7299270072992701</v>
      </c>
      <c r="M68" s="906"/>
      <c r="N68" s="876">
        <v>37</v>
      </c>
      <c r="O68" s="1024">
        <v>137</v>
      </c>
      <c r="P68" s="1257">
        <v>-0.7299270072992701</v>
      </c>
      <c r="Q68" s="907"/>
    </row>
    <row r="69" spans="2:17" ht="9" customHeight="1">
      <c r="B69" s="903"/>
      <c r="C69" s="904" t="s">
        <v>702</v>
      </c>
      <c r="D69" s="872">
        <v>164</v>
      </c>
      <c r="E69" s="1024">
        <v>256</v>
      </c>
      <c r="F69" s="1257">
        <v>-0.359375</v>
      </c>
      <c r="G69" s="872">
        <v>0</v>
      </c>
      <c r="H69" s="1024">
        <v>0</v>
      </c>
      <c r="I69" s="1257" t="s">
        <v>164</v>
      </c>
      <c r="J69" s="872">
        <v>164</v>
      </c>
      <c r="K69" s="1024">
        <v>256</v>
      </c>
      <c r="L69" s="1257">
        <v>-0.359375</v>
      </c>
      <c r="M69" s="906"/>
      <c r="N69" s="876">
        <v>164</v>
      </c>
      <c r="O69" s="1024">
        <v>256</v>
      </c>
      <c r="P69" s="1257">
        <v>-0.359375</v>
      </c>
      <c r="Q69" s="907"/>
    </row>
    <row r="70" spans="2:17" ht="9" customHeight="1">
      <c r="B70" s="870"/>
      <c r="C70" s="871" t="s">
        <v>703</v>
      </c>
      <c r="D70" s="914">
        <v>1520</v>
      </c>
      <c r="E70" s="991">
        <v>1446</v>
      </c>
      <c r="F70" s="923">
        <v>0.051175656984785614</v>
      </c>
      <c r="G70" s="914">
        <v>5</v>
      </c>
      <c r="H70" s="991">
        <v>3</v>
      </c>
      <c r="I70" s="923">
        <v>0.6666666666666666</v>
      </c>
      <c r="J70" s="914">
        <v>1525</v>
      </c>
      <c r="K70" s="991">
        <v>1449</v>
      </c>
      <c r="L70" s="923">
        <v>0.05244996549344375</v>
      </c>
      <c r="M70" s="937"/>
      <c r="N70" s="930">
        <v>1555</v>
      </c>
      <c r="O70" s="991">
        <v>1472</v>
      </c>
      <c r="P70" s="923">
        <v>0.05638586956521739</v>
      </c>
      <c r="Q70" s="938"/>
    </row>
    <row r="71" spans="2:17" ht="15" customHeight="1">
      <c r="B71" s="870"/>
      <c r="C71" s="871"/>
      <c r="D71" s="931"/>
      <c r="E71" s="1030"/>
      <c r="F71" s="1259"/>
      <c r="G71" s="931"/>
      <c r="H71" s="1030"/>
      <c r="I71" s="1030"/>
      <c r="J71" s="931"/>
      <c r="K71" s="1030"/>
      <c r="L71" s="1030"/>
      <c r="M71" s="875"/>
      <c r="N71" s="939"/>
      <c r="O71" s="1030"/>
      <c r="P71" s="1030"/>
      <c r="Q71" s="877"/>
    </row>
    <row r="72" spans="2:17" ht="9" customHeight="1">
      <c r="B72" s="870"/>
      <c r="C72" s="871" t="s">
        <v>885</v>
      </c>
      <c r="D72" s="871"/>
      <c r="E72" s="1033"/>
      <c r="F72" s="1273"/>
      <c r="G72" s="871"/>
      <c r="H72" s="1033"/>
      <c r="I72" s="1033"/>
      <c r="J72" s="871"/>
      <c r="K72" s="1033"/>
      <c r="L72" s="1033"/>
      <c r="M72" s="871"/>
      <c r="N72" s="870"/>
      <c r="O72" s="1033"/>
      <c r="P72" s="1033"/>
      <c r="Q72" s="940"/>
    </row>
    <row r="73" spans="2:17" ht="9" customHeight="1">
      <c r="B73" s="903"/>
      <c r="C73" s="904" t="s">
        <v>514</v>
      </c>
      <c r="D73" s="872">
        <v>6</v>
      </c>
      <c r="E73" s="1024">
        <v>4</v>
      </c>
      <c r="F73" s="1257">
        <v>0.5</v>
      </c>
      <c r="G73" s="872">
        <v>8</v>
      </c>
      <c r="H73" s="1024">
        <v>5</v>
      </c>
      <c r="I73" s="1257">
        <v>0.6</v>
      </c>
      <c r="J73" s="872">
        <v>14</v>
      </c>
      <c r="K73" s="1024">
        <v>9</v>
      </c>
      <c r="L73" s="1257">
        <v>0.5555555555555556</v>
      </c>
      <c r="M73" s="906"/>
      <c r="N73" s="876">
        <v>47</v>
      </c>
      <c r="O73" s="1024">
        <v>35</v>
      </c>
      <c r="P73" s="1257">
        <v>0.34285714285714286</v>
      </c>
      <c r="Q73" s="907"/>
    </row>
    <row r="74" spans="2:17" ht="9" customHeight="1">
      <c r="B74" s="903"/>
      <c r="C74" s="904" t="s">
        <v>512</v>
      </c>
      <c r="D74" s="872">
        <v>73</v>
      </c>
      <c r="E74" s="1024">
        <v>95</v>
      </c>
      <c r="F74" s="1257">
        <v>-0.23157894736842105</v>
      </c>
      <c r="G74" s="872">
        <v>22</v>
      </c>
      <c r="H74" s="1024">
        <v>18</v>
      </c>
      <c r="I74" s="1257">
        <v>0.2222222222222222</v>
      </c>
      <c r="J74" s="872">
        <v>95</v>
      </c>
      <c r="K74" s="1024">
        <v>113</v>
      </c>
      <c r="L74" s="1257">
        <v>-0.1592920353982301</v>
      </c>
      <c r="M74" s="906"/>
      <c r="N74" s="876">
        <v>181</v>
      </c>
      <c r="O74" s="1024">
        <v>176</v>
      </c>
      <c r="P74" s="1257">
        <v>0.028409090909090908</v>
      </c>
      <c r="Q74" s="907"/>
    </row>
    <row r="75" spans="2:17" ht="9" customHeight="1">
      <c r="B75" s="903"/>
      <c r="C75" s="904" t="s">
        <v>869</v>
      </c>
      <c r="D75" s="872">
        <v>3</v>
      </c>
      <c r="E75" s="1024">
        <v>0</v>
      </c>
      <c r="F75" s="1257" t="s">
        <v>164</v>
      </c>
      <c r="G75" s="872">
        <v>23</v>
      </c>
      <c r="H75" s="1024">
        <v>9</v>
      </c>
      <c r="I75" s="1257">
        <v>1.5555555555555556</v>
      </c>
      <c r="J75" s="872">
        <v>26</v>
      </c>
      <c r="K75" s="1024">
        <v>9</v>
      </c>
      <c r="L75" s="1257">
        <v>1.8888888888888888</v>
      </c>
      <c r="M75" s="906"/>
      <c r="N75" s="876">
        <v>55</v>
      </c>
      <c r="O75" s="1024">
        <v>34</v>
      </c>
      <c r="P75" s="1257">
        <v>0.6176470588235294</v>
      </c>
      <c r="Q75" s="907"/>
    </row>
    <row r="76" spans="2:17" ht="9" customHeight="1">
      <c r="B76" s="903"/>
      <c r="C76" s="904" t="s">
        <v>517</v>
      </c>
      <c r="D76" s="872">
        <v>7</v>
      </c>
      <c r="E76" s="1024">
        <v>12</v>
      </c>
      <c r="F76" s="1257">
        <v>-0.4166666666666667</v>
      </c>
      <c r="G76" s="872">
        <v>17</v>
      </c>
      <c r="H76" s="1024">
        <v>10</v>
      </c>
      <c r="I76" s="1257">
        <v>0.7</v>
      </c>
      <c r="J76" s="872">
        <v>24</v>
      </c>
      <c r="K76" s="1024">
        <v>22</v>
      </c>
      <c r="L76" s="1257">
        <v>0.09090909090909091</v>
      </c>
      <c r="M76" s="906"/>
      <c r="N76" s="876">
        <v>66</v>
      </c>
      <c r="O76" s="1024">
        <v>62</v>
      </c>
      <c r="P76" s="1257">
        <v>0.06451612903225806</v>
      </c>
      <c r="Q76" s="907"/>
    </row>
    <row r="77" spans="2:17" ht="9" customHeight="1">
      <c r="B77" s="903"/>
      <c r="C77" s="904" t="s">
        <v>518</v>
      </c>
      <c r="D77" s="872">
        <v>12</v>
      </c>
      <c r="E77" s="1024">
        <v>6</v>
      </c>
      <c r="F77" s="1257">
        <v>1</v>
      </c>
      <c r="G77" s="872">
        <v>1</v>
      </c>
      <c r="H77" s="1024">
        <v>1</v>
      </c>
      <c r="I77" s="1257">
        <v>0</v>
      </c>
      <c r="J77" s="872">
        <v>13</v>
      </c>
      <c r="K77" s="1024">
        <v>7</v>
      </c>
      <c r="L77" s="1257">
        <v>0.8571428571428571</v>
      </c>
      <c r="M77" s="906"/>
      <c r="N77" s="876">
        <v>28</v>
      </c>
      <c r="O77" s="1024">
        <v>11</v>
      </c>
      <c r="P77" s="1257">
        <v>1.5454545454545454</v>
      </c>
      <c r="Q77" s="907"/>
    </row>
    <row r="78" spans="2:17" ht="9" customHeight="1">
      <c r="B78" s="903"/>
      <c r="C78" s="904" t="s">
        <v>519</v>
      </c>
      <c r="D78" s="872">
        <v>28</v>
      </c>
      <c r="E78" s="1024">
        <v>6</v>
      </c>
      <c r="F78" s="1257">
        <v>3.6666666666666665</v>
      </c>
      <c r="G78" s="872">
        <v>51</v>
      </c>
      <c r="H78" s="1024">
        <v>32</v>
      </c>
      <c r="I78" s="1257">
        <v>0.59375</v>
      </c>
      <c r="J78" s="872">
        <v>79</v>
      </c>
      <c r="K78" s="1024">
        <v>38</v>
      </c>
      <c r="L78" s="1257">
        <v>1.0789473684210527</v>
      </c>
      <c r="M78" s="906"/>
      <c r="N78" s="876">
        <v>252</v>
      </c>
      <c r="O78" s="1024">
        <v>153</v>
      </c>
      <c r="P78" s="1257">
        <v>0.6470588235294118</v>
      </c>
      <c r="Q78" s="907"/>
    </row>
    <row r="79" spans="2:17" ht="9" customHeight="1">
      <c r="B79" s="903"/>
      <c r="C79" s="904" t="s">
        <v>520</v>
      </c>
      <c r="D79" s="872">
        <v>1</v>
      </c>
      <c r="E79" s="1024">
        <v>4</v>
      </c>
      <c r="F79" s="1257">
        <v>-0.75</v>
      </c>
      <c r="G79" s="872">
        <v>16</v>
      </c>
      <c r="H79" s="1024">
        <v>16</v>
      </c>
      <c r="I79" s="1257">
        <v>0</v>
      </c>
      <c r="J79" s="872">
        <v>17</v>
      </c>
      <c r="K79" s="1024">
        <v>20</v>
      </c>
      <c r="L79" s="1257">
        <v>-0.15</v>
      </c>
      <c r="M79" s="906"/>
      <c r="N79" s="876">
        <v>99</v>
      </c>
      <c r="O79" s="1024">
        <v>92</v>
      </c>
      <c r="P79" s="1257">
        <v>0.07608695652173914</v>
      </c>
      <c r="Q79" s="907"/>
    </row>
    <row r="80" spans="2:17" ht="9" customHeight="1">
      <c r="B80" s="903"/>
      <c r="C80" s="904" t="s">
        <v>522</v>
      </c>
      <c r="D80" s="872">
        <v>118</v>
      </c>
      <c r="E80" s="1024">
        <v>72</v>
      </c>
      <c r="F80" s="1257">
        <v>0.6388888888888888</v>
      </c>
      <c r="G80" s="872">
        <v>15</v>
      </c>
      <c r="H80" s="1024">
        <v>12</v>
      </c>
      <c r="I80" s="1257">
        <v>0.25</v>
      </c>
      <c r="J80" s="872">
        <v>133</v>
      </c>
      <c r="K80" s="1024">
        <v>84</v>
      </c>
      <c r="L80" s="1257">
        <v>0.5833333333333334</v>
      </c>
      <c r="M80" s="906"/>
      <c r="N80" s="876">
        <v>191</v>
      </c>
      <c r="O80" s="1024">
        <v>155</v>
      </c>
      <c r="P80" s="1257">
        <v>0.23225806451612904</v>
      </c>
      <c r="Q80" s="907"/>
    </row>
    <row r="81" spans="2:17" ht="9" customHeight="1">
      <c r="B81" s="903"/>
      <c r="C81" s="904" t="s">
        <v>513</v>
      </c>
      <c r="D81" s="872">
        <v>16</v>
      </c>
      <c r="E81" s="1024">
        <v>48</v>
      </c>
      <c r="F81" s="1257">
        <v>-0.6666666666666666</v>
      </c>
      <c r="G81" s="872">
        <v>32</v>
      </c>
      <c r="H81" s="1024">
        <v>33</v>
      </c>
      <c r="I81" s="1257">
        <v>-0.030303030303030304</v>
      </c>
      <c r="J81" s="872">
        <v>48</v>
      </c>
      <c r="K81" s="1024">
        <v>81</v>
      </c>
      <c r="L81" s="1257">
        <v>-0.4074074074074074</v>
      </c>
      <c r="M81" s="906"/>
      <c r="N81" s="876">
        <v>179</v>
      </c>
      <c r="O81" s="1024">
        <v>210</v>
      </c>
      <c r="P81" s="1257">
        <v>-0.14761904761904762</v>
      </c>
      <c r="Q81" s="907"/>
    </row>
    <row r="82" spans="2:17" ht="9" customHeight="1">
      <c r="B82" s="903"/>
      <c r="C82" s="904" t="s">
        <v>870</v>
      </c>
      <c r="D82" s="872">
        <v>3</v>
      </c>
      <c r="E82" s="1024">
        <v>2</v>
      </c>
      <c r="F82" s="1257">
        <v>0.5</v>
      </c>
      <c r="G82" s="872">
        <v>9</v>
      </c>
      <c r="H82" s="1024">
        <v>8</v>
      </c>
      <c r="I82" s="1257">
        <v>0.125</v>
      </c>
      <c r="J82" s="872">
        <v>12</v>
      </c>
      <c r="K82" s="1024">
        <v>10</v>
      </c>
      <c r="L82" s="1257">
        <v>0.2</v>
      </c>
      <c r="M82" s="906"/>
      <c r="N82" s="876">
        <v>32</v>
      </c>
      <c r="O82" s="1024">
        <v>33</v>
      </c>
      <c r="P82" s="1257">
        <v>-0.030303030303030304</v>
      </c>
      <c r="Q82" s="907"/>
    </row>
    <row r="83" spans="2:17" ht="9" customHeight="1">
      <c r="B83" s="870"/>
      <c r="C83" s="871" t="s">
        <v>704</v>
      </c>
      <c r="D83" s="914">
        <v>267</v>
      </c>
      <c r="E83" s="991">
        <v>249</v>
      </c>
      <c r="F83" s="923">
        <v>0.07228915662650602</v>
      </c>
      <c r="G83" s="914">
        <v>194</v>
      </c>
      <c r="H83" s="991">
        <v>144</v>
      </c>
      <c r="I83" s="923">
        <v>0.3472222222222222</v>
      </c>
      <c r="J83" s="914">
        <v>461</v>
      </c>
      <c r="K83" s="991">
        <v>393</v>
      </c>
      <c r="L83" s="923">
        <v>0.17302798982188294</v>
      </c>
      <c r="M83" s="937"/>
      <c r="N83" s="930">
        <v>1129</v>
      </c>
      <c r="O83" s="991">
        <v>960</v>
      </c>
      <c r="P83" s="923">
        <v>0.17604166666666668</v>
      </c>
      <c r="Q83" s="938"/>
    </row>
    <row r="84" spans="2:17" ht="8.25" customHeight="1">
      <c r="B84" s="870"/>
      <c r="C84" s="871"/>
      <c r="D84" s="931"/>
      <c r="E84" s="1030"/>
      <c r="F84" s="1259"/>
      <c r="G84" s="931"/>
      <c r="H84" s="1030"/>
      <c r="I84" s="1030"/>
      <c r="J84" s="931"/>
      <c r="K84" s="1030"/>
      <c r="L84" s="1030"/>
      <c r="M84" s="875"/>
      <c r="N84" s="939"/>
      <c r="O84" s="1030"/>
      <c r="P84" s="1030"/>
      <c r="Q84" s="877"/>
    </row>
    <row r="85" spans="2:17" ht="13.5" customHeight="1">
      <c r="B85" s="935"/>
      <c r="C85" s="936"/>
      <c r="D85" s="976"/>
      <c r="E85" s="1032"/>
      <c r="F85" s="1266"/>
      <c r="G85" s="976"/>
      <c r="H85" s="1032"/>
      <c r="I85" s="1032"/>
      <c r="J85" s="976"/>
      <c r="K85" s="1032"/>
      <c r="L85" s="1032"/>
      <c r="M85" s="977"/>
      <c r="N85" s="978"/>
      <c r="O85" s="1032"/>
      <c r="P85" s="1032"/>
      <c r="Q85" s="979"/>
    </row>
    <row r="86" spans="2:17" ht="9" customHeight="1">
      <c r="B86" s="935"/>
      <c r="C86" s="936" t="s">
        <v>676</v>
      </c>
      <c r="D86" s="914">
        <v>3665</v>
      </c>
      <c r="E86" s="991">
        <v>4533</v>
      </c>
      <c r="F86" s="923">
        <v>-0.1914846679902934</v>
      </c>
      <c r="G86" s="914">
        <v>257</v>
      </c>
      <c r="H86" s="991">
        <v>193</v>
      </c>
      <c r="I86" s="923">
        <v>0.3316062176165803</v>
      </c>
      <c r="J86" s="914">
        <v>3922</v>
      </c>
      <c r="K86" s="991">
        <v>4726</v>
      </c>
      <c r="L86" s="923">
        <v>-0.17012272534913245</v>
      </c>
      <c r="M86" s="937"/>
      <c r="N86" s="930">
        <v>4759</v>
      </c>
      <c r="O86" s="991">
        <v>5455</v>
      </c>
      <c r="P86" s="923">
        <v>-0.12758936755270395</v>
      </c>
      <c r="Q86" s="938"/>
    </row>
    <row r="87" spans="2:17" ht="18" customHeight="1">
      <c r="B87" s="981"/>
      <c r="C87" s="942"/>
      <c r="D87" s="982"/>
      <c r="E87" s="937"/>
      <c r="F87" s="937"/>
      <c r="G87" s="982"/>
      <c r="H87" s="937"/>
      <c r="I87" s="937"/>
      <c r="J87" s="982"/>
      <c r="K87" s="937"/>
      <c r="L87" s="937"/>
      <c r="M87" s="937"/>
      <c r="N87" s="983"/>
      <c r="O87" s="937"/>
      <c r="P87" s="937"/>
      <c r="Q87" s="938"/>
    </row>
    <row r="88" spans="2:17" ht="13.5" customHeight="1">
      <c r="B88" s="1640" t="s">
        <v>705</v>
      </c>
      <c r="C88" s="1641"/>
      <c r="D88" s="1641"/>
      <c r="E88" s="1641"/>
      <c r="F88" s="1641"/>
      <c r="G88" s="1641"/>
      <c r="H88" s="1641"/>
      <c r="I88" s="1641"/>
      <c r="J88" s="1641"/>
      <c r="K88" s="1641"/>
      <c r="L88" s="1641"/>
      <c r="M88" s="1641"/>
      <c r="N88" s="1641"/>
      <c r="O88" s="1641"/>
      <c r="P88" s="1641"/>
      <c r="Q88" s="1641"/>
    </row>
    <row r="89" spans="2:17" ht="9" customHeight="1">
      <c r="B89" s="851"/>
      <c r="C89" s="852"/>
      <c r="D89" s="1642" t="s">
        <v>889</v>
      </c>
      <c r="E89" s="1632"/>
      <c r="F89" s="1632"/>
      <c r="G89" s="1642" t="s">
        <v>742</v>
      </c>
      <c r="H89" s="1632"/>
      <c r="I89" s="1632"/>
      <c r="J89" s="1642" t="s">
        <v>743</v>
      </c>
      <c r="K89" s="1632"/>
      <c r="L89" s="1632"/>
      <c r="M89" s="1632"/>
      <c r="N89" s="1631" t="s">
        <v>729</v>
      </c>
      <c r="O89" s="1632"/>
      <c r="P89" s="1632"/>
      <c r="Q89" s="1633"/>
    </row>
    <row r="90" spans="2:17" ht="9" customHeight="1">
      <c r="B90" s="856"/>
      <c r="C90" s="857"/>
      <c r="D90" s="858" t="s">
        <v>738</v>
      </c>
      <c r="E90" s="858" t="s">
        <v>739</v>
      </c>
      <c r="F90" s="858" t="s">
        <v>488</v>
      </c>
      <c r="G90" s="858" t="s">
        <v>738</v>
      </c>
      <c r="H90" s="858" t="s">
        <v>739</v>
      </c>
      <c r="I90" s="858" t="s">
        <v>488</v>
      </c>
      <c r="J90" s="858" t="s">
        <v>738</v>
      </c>
      <c r="K90" s="858" t="s">
        <v>739</v>
      </c>
      <c r="L90" s="858" t="s">
        <v>488</v>
      </c>
      <c r="M90" s="960"/>
      <c r="N90" s="859" t="s">
        <v>738</v>
      </c>
      <c r="O90" s="858" t="s">
        <v>739</v>
      </c>
      <c r="P90" s="858" t="s">
        <v>488</v>
      </c>
      <c r="Q90" s="974"/>
    </row>
    <row r="91" spans="2:17" ht="9.75" customHeight="1">
      <c r="B91" s="865"/>
      <c r="C91" s="866"/>
      <c r="D91" s="861" t="s">
        <v>904</v>
      </c>
      <c r="E91" s="861" t="s">
        <v>904</v>
      </c>
      <c r="F91" s="861"/>
      <c r="G91" s="861" t="s">
        <v>904</v>
      </c>
      <c r="H91" s="861" t="s">
        <v>904</v>
      </c>
      <c r="I91" s="861"/>
      <c r="J91" s="861" t="s">
        <v>904</v>
      </c>
      <c r="K91" s="861" t="s">
        <v>904</v>
      </c>
      <c r="L91" s="861"/>
      <c r="M91" s="861"/>
      <c r="N91" s="863"/>
      <c r="O91" s="861"/>
      <c r="P91" s="861"/>
      <c r="Q91" s="867"/>
    </row>
    <row r="92" spans="2:17" ht="9" customHeight="1">
      <c r="B92" s="984"/>
      <c r="C92" s="985"/>
      <c r="D92" s="957"/>
      <c r="E92" s="957"/>
      <c r="F92" s="957"/>
      <c r="G92" s="957"/>
      <c r="H92" s="957"/>
      <c r="I92" s="957"/>
      <c r="J92" s="957"/>
      <c r="K92" s="957"/>
      <c r="L92" s="957"/>
      <c r="M92" s="957"/>
      <c r="N92" s="980"/>
      <c r="O92" s="957"/>
      <c r="P92" s="957"/>
      <c r="Q92" s="986"/>
    </row>
    <row r="93" spans="2:17" ht="9" customHeight="1">
      <c r="B93" s="870"/>
      <c r="C93" s="871" t="s">
        <v>744</v>
      </c>
      <c r="D93" s="872">
        <v>39669</v>
      </c>
      <c r="E93" s="873">
        <v>30061</v>
      </c>
      <c r="F93" s="987">
        <v>0.31961677921559495</v>
      </c>
      <c r="G93" s="872">
        <v>10172</v>
      </c>
      <c r="H93" s="873">
        <v>8091</v>
      </c>
      <c r="I93" s="987">
        <v>0.257199357310592</v>
      </c>
      <c r="J93" s="872">
        <v>732</v>
      </c>
      <c r="K93" s="873">
        <v>717</v>
      </c>
      <c r="L93" s="987">
        <v>0.02092050209205021</v>
      </c>
      <c r="M93" s="906"/>
      <c r="N93" s="876">
        <v>50573</v>
      </c>
      <c r="O93" s="873">
        <v>38869</v>
      </c>
      <c r="P93" s="966">
        <v>0.3011139983019887</v>
      </c>
      <c r="Q93" s="907"/>
    </row>
    <row r="94" spans="2:17" ht="9" customHeight="1">
      <c r="B94" s="870"/>
      <c r="C94" s="871"/>
      <c r="D94" s="931"/>
      <c r="E94" s="931"/>
      <c r="F94" s="880"/>
      <c r="G94" s="931"/>
      <c r="H94" s="931"/>
      <c r="I94" s="880"/>
      <c r="J94" s="931"/>
      <c r="K94" s="931"/>
      <c r="L94" s="880"/>
      <c r="M94" s="875"/>
      <c r="N94" s="939"/>
      <c r="O94" s="931"/>
      <c r="P94" s="969"/>
      <c r="Q94" s="877"/>
    </row>
    <row r="95" spans="2:17" ht="10.5" customHeight="1">
      <c r="B95" s="870"/>
      <c r="C95" s="871" t="s">
        <v>712</v>
      </c>
      <c r="D95" s="878">
        <v>3880</v>
      </c>
      <c r="E95" s="879">
        <v>1487</v>
      </c>
      <c r="F95" s="880">
        <v>1.609280430396772</v>
      </c>
      <c r="G95" s="878">
        <v>5617</v>
      </c>
      <c r="H95" s="879">
        <v>4786</v>
      </c>
      <c r="I95" s="880">
        <v>0.17363142498955286</v>
      </c>
      <c r="J95" s="878">
        <v>4</v>
      </c>
      <c r="K95" s="879">
        <v>0</v>
      </c>
      <c r="L95" s="972" t="s">
        <v>164</v>
      </c>
      <c r="M95" s="875"/>
      <c r="N95" s="881">
        <v>9501</v>
      </c>
      <c r="O95" s="879">
        <v>6273</v>
      </c>
      <c r="P95" s="880">
        <v>0.5145863223338115</v>
      </c>
      <c r="Q95" s="877"/>
    </row>
    <row r="96" spans="2:17" ht="10.5" customHeight="1">
      <c r="B96" s="870"/>
      <c r="C96" s="871" t="s">
        <v>745</v>
      </c>
      <c r="D96" s="878">
        <v>-2030</v>
      </c>
      <c r="E96" s="879">
        <v>-1067</v>
      </c>
      <c r="F96" s="874">
        <v>-0.9025304592314901</v>
      </c>
      <c r="G96" s="878">
        <v>-4418</v>
      </c>
      <c r="H96" s="879">
        <v>-4297</v>
      </c>
      <c r="I96" s="874">
        <v>-0.02815918082383058</v>
      </c>
      <c r="J96" s="878">
        <v>-3</v>
      </c>
      <c r="K96" s="879">
        <v>-150</v>
      </c>
      <c r="L96" s="874">
        <v>0.98</v>
      </c>
      <c r="M96" s="875"/>
      <c r="N96" s="881">
        <v>-6451</v>
      </c>
      <c r="O96" s="879">
        <v>-5514</v>
      </c>
      <c r="P96" s="880">
        <v>-0.1699310845121509</v>
      </c>
      <c r="Q96" s="877"/>
    </row>
    <row r="97" spans="2:17" ht="10.5" customHeight="1">
      <c r="B97" s="870"/>
      <c r="C97" s="871" t="s">
        <v>746</v>
      </c>
      <c r="D97" s="908">
        <v>1850</v>
      </c>
      <c r="E97" s="909">
        <v>420</v>
      </c>
      <c r="F97" s="988">
        <v>3.4047619047619047</v>
      </c>
      <c r="G97" s="908">
        <v>1199</v>
      </c>
      <c r="H97" s="909">
        <v>489</v>
      </c>
      <c r="I97" s="988">
        <v>1.4519427402862985</v>
      </c>
      <c r="J97" s="908">
        <v>1</v>
      </c>
      <c r="K97" s="909">
        <v>-150</v>
      </c>
      <c r="L97" s="988">
        <v>1.0066666666666666</v>
      </c>
      <c r="M97" s="885"/>
      <c r="N97" s="911">
        <v>3050</v>
      </c>
      <c r="O97" s="909">
        <v>759</v>
      </c>
      <c r="P97" s="884">
        <v>3.018445322793149</v>
      </c>
      <c r="Q97" s="887"/>
    </row>
    <row r="98" spans="2:17" ht="10.5" customHeight="1">
      <c r="B98" s="870"/>
      <c r="C98" s="871" t="s">
        <v>747</v>
      </c>
      <c r="D98" s="878">
        <v>-8</v>
      </c>
      <c r="E98" s="879">
        <v>-190</v>
      </c>
      <c r="F98" s="874">
        <v>0.9578947368421052</v>
      </c>
      <c r="G98" s="878">
        <v>-144</v>
      </c>
      <c r="H98" s="879">
        <v>-6</v>
      </c>
      <c r="I98" s="874">
        <v>-23</v>
      </c>
      <c r="J98" s="878">
        <v>0</v>
      </c>
      <c r="K98" s="879">
        <v>0</v>
      </c>
      <c r="L98" s="989" t="s">
        <v>164</v>
      </c>
      <c r="M98" s="875"/>
      <c r="N98" s="881">
        <v>-152</v>
      </c>
      <c r="O98" s="879">
        <v>-196</v>
      </c>
      <c r="P98" s="880">
        <v>0.22448979591836735</v>
      </c>
      <c r="Q98" s="877"/>
    </row>
    <row r="99" spans="2:17" ht="10.5" customHeight="1">
      <c r="B99" s="870"/>
      <c r="C99" s="871" t="s">
        <v>748</v>
      </c>
      <c r="D99" s="878">
        <v>-1376</v>
      </c>
      <c r="E99" s="879">
        <v>880</v>
      </c>
      <c r="F99" s="874">
        <v>-2.5636363636363635</v>
      </c>
      <c r="G99" s="878">
        <v>-965</v>
      </c>
      <c r="H99" s="879">
        <v>566</v>
      </c>
      <c r="I99" s="874">
        <v>-2.704946996466431</v>
      </c>
      <c r="J99" s="878">
        <v>-60</v>
      </c>
      <c r="K99" s="879">
        <v>48</v>
      </c>
      <c r="L99" s="874">
        <v>-2.25</v>
      </c>
      <c r="M99" s="875"/>
      <c r="N99" s="881">
        <v>-2401</v>
      </c>
      <c r="O99" s="879">
        <v>1494</v>
      </c>
      <c r="P99" s="880">
        <v>-2.607095046854083</v>
      </c>
      <c r="Q99" s="877"/>
    </row>
    <row r="100" spans="2:17" ht="10.5" customHeight="1">
      <c r="B100" s="870"/>
      <c r="C100" s="871"/>
      <c r="D100" s="957"/>
      <c r="E100" s="957"/>
      <c r="F100" s="884"/>
      <c r="G100" s="957"/>
      <c r="H100" s="957"/>
      <c r="I100" s="884"/>
      <c r="J100" s="957"/>
      <c r="K100" s="957"/>
      <c r="L100" s="884"/>
      <c r="M100" s="885"/>
      <c r="N100" s="980"/>
      <c r="O100" s="957"/>
      <c r="P100" s="884"/>
      <c r="Q100" s="887"/>
    </row>
    <row r="101" spans="2:17" ht="9" customHeight="1">
      <c r="B101" s="870"/>
      <c r="C101" s="871" t="s">
        <v>9</v>
      </c>
      <c r="D101" s="878">
        <v>466</v>
      </c>
      <c r="E101" s="879">
        <v>1110</v>
      </c>
      <c r="F101" s="874">
        <v>-0.5801801801801801</v>
      </c>
      <c r="G101" s="878">
        <v>90</v>
      </c>
      <c r="H101" s="879">
        <v>1049</v>
      </c>
      <c r="I101" s="874">
        <v>-0.9142040038131554</v>
      </c>
      <c r="J101" s="878">
        <v>-59</v>
      </c>
      <c r="K101" s="879">
        <v>-102</v>
      </c>
      <c r="L101" s="874">
        <v>0.4215686274509804</v>
      </c>
      <c r="M101" s="875"/>
      <c r="N101" s="881">
        <v>497</v>
      </c>
      <c r="O101" s="879">
        <v>2057</v>
      </c>
      <c r="P101" s="880">
        <v>-0.7583859990277103</v>
      </c>
      <c r="Q101" s="877"/>
    </row>
    <row r="102" spans="2:17" ht="10.5" customHeight="1">
      <c r="B102" s="870"/>
      <c r="C102" s="871"/>
      <c r="D102" s="931"/>
      <c r="E102" s="931"/>
      <c r="F102" s="880"/>
      <c r="G102" s="931"/>
      <c r="H102" s="931"/>
      <c r="I102" s="880"/>
      <c r="J102" s="931"/>
      <c r="K102" s="931"/>
      <c r="L102" s="880"/>
      <c r="M102" s="875"/>
      <c r="N102" s="939"/>
      <c r="O102" s="931"/>
      <c r="P102" s="880"/>
      <c r="Q102" s="877"/>
    </row>
    <row r="103" spans="2:17" ht="9" customHeight="1">
      <c r="B103" s="870"/>
      <c r="C103" s="871" t="s">
        <v>10</v>
      </c>
      <c r="D103" s="913">
        <v>40135</v>
      </c>
      <c r="E103" s="962">
        <v>31171</v>
      </c>
      <c r="F103" s="990">
        <v>0.2875749895736422</v>
      </c>
      <c r="G103" s="913">
        <v>10262</v>
      </c>
      <c r="H103" s="962">
        <v>9140</v>
      </c>
      <c r="I103" s="990">
        <v>0.12275711159737418</v>
      </c>
      <c r="J103" s="913">
        <v>673</v>
      </c>
      <c r="K103" s="962">
        <v>615</v>
      </c>
      <c r="L103" s="990">
        <v>0.0943089430894309</v>
      </c>
      <c r="M103" s="964"/>
      <c r="N103" s="917">
        <v>51070</v>
      </c>
      <c r="O103" s="962">
        <v>40926</v>
      </c>
      <c r="P103" s="967">
        <v>0.24786199481991888</v>
      </c>
      <c r="Q103" s="961"/>
    </row>
    <row r="104" spans="2:17" ht="12.75">
      <c r="B104" s="888"/>
      <c r="C104" s="889"/>
      <c r="D104" s="894"/>
      <c r="E104" s="894"/>
      <c r="F104" s="894"/>
      <c r="G104" s="894"/>
      <c r="H104" s="894"/>
      <c r="I104" s="894"/>
      <c r="J104" s="894"/>
      <c r="K104" s="894"/>
      <c r="L104" s="894"/>
      <c r="M104" s="894"/>
      <c r="N104" s="895"/>
      <c r="O104" s="894"/>
      <c r="P104" s="894"/>
      <c r="Q104" s="896"/>
    </row>
  </sheetData>
  <mergeCells count="9">
    <mergeCell ref="B88:Q88"/>
    <mergeCell ref="B2:Q2"/>
    <mergeCell ref="B3:Q3"/>
    <mergeCell ref="B4:Q4"/>
    <mergeCell ref="N5:Q5"/>
    <mergeCell ref="D89:F89"/>
    <mergeCell ref="G89:I89"/>
    <mergeCell ref="J89:M89"/>
    <mergeCell ref="N89:Q89"/>
  </mergeCells>
  <printOptions horizontalCentered="1" verticalCentered="1"/>
  <pageMargins left="0" right="0" top="0" bottom="0" header="0" footer="0"/>
  <pageSetup fitToHeight="1" fitToWidth="1" horizontalDpi="600" verticalDpi="600" orientation="portrait" paperSize="9" scale="78" r:id="rId1"/>
</worksheet>
</file>

<file path=xl/worksheets/sheet38.xml><?xml version="1.0" encoding="utf-8"?>
<worksheet xmlns="http://schemas.openxmlformats.org/spreadsheetml/2006/main" xmlns:r="http://schemas.openxmlformats.org/officeDocument/2006/relationships">
  <sheetPr>
    <pageSetUpPr fitToPage="1"/>
  </sheetPr>
  <dimension ref="B1:Q104"/>
  <sheetViews>
    <sheetView showGridLines="0" zoomScaleSheetLayoutView="100" workbookViewId="0" topLeftCell="A1">
      <selection activeCell="C73" sqref="C73"/>
    </sheetView>
  </sheetViews>
  <sheetFormatPr defaultColWidth="9.00390625" defaultRowHeight="14.25"/>
  <cols>
    <col min="1" max="1" width="6.125" style="850" customWidth="1"/>
    <col min="2" max="2" width="0.875" style="850" customWidth="1"/>
    <col min="3" max="3" width="25.375" style="850" customWidth="1"/>
    <col min="4" max="5" width="5.875" style="850" customWidth="1"/>
    <col min="6" max="6" width="5.25390625" style="850" customWidth="1"/>
    <col min="7" max="8" width="5.875" style="850" customWidth="1"/>
    <col min="9" max="9" width="5.25390625" style="850" customWidth="1"/>
    <col min="10" max="11" width="5.875" style="850" customWidth="1"/>
    <col min="12" max="12" width="5.25390625" style="850" customWidth="1"/>
    <col min="13" max="13" width="0.875" style="850" customWidth="1"/>
    <col min="14" max="15" width="5.875" style="850" customWidth="1"/>
    <col min="16" max="16" width="5.25390625" style="850" customWidth="1"/>
    <col min="17" max="17" width="0.875" style="850" customWidth="1"/>
    <col min="18" max="16384" width="9.00390625" style="850" customWidth="1"/>
  </cols>
  <sheetData>
    <row r="1" ht="33.75" customHeight="1">
      <c r="B1" s="1255"/>
    </row>
    <row r="2" spans="2:17" ht="13.5" customHeight="1">
      <c r="B2" s="1634" t="s">
        <v>620</v>
      </c>
      <c r="C2" s="1635"/>
      <c r="D2" s="1635"/>
      <c r="E2" s="1635"/>
      <c r="F2" s="1635"/>
      <c r="G2" s="1635"/>
      <c r="H2" s="1635"/>
      <c r="I2" s="1635"/>
      <c r="J2" s="1635"/>
      <c r="K2" s="1635"/>
      <c r="L2" s="1635"/>
      <c r="M2" s="1635"/>
      <c r="N2" s="1635"/>
      <c r="O2" s="1635"/>
      <c r="P2" s="1635"/>
      <c r="Q2" s="1635"/>
    </row>
    <row r="3" spans="2:17" ht="22.5" customHeight="1">
      <c r="B3" s="1636" t="s">
        <v>11</v>
      </c>
      <c r="C3" s="1637"/>
      <c r="D3" s="1637"/>
      <c r="E3" s="1637"/>
      <c r="F3" s="1637"/>
      <c r="G3" s="1637"/>
      <c r="H3" s="1637"/>
      <c r="I3" s="1637"/>
      <c r="J3" s="1637"/>
      <c r="K3" s="1637"/>
      <c r="L3" s="1637"/>
      <c r="M3" s="1637"/>
      <c r="N3" s="1637"/>
      <c r="O3" s="1637"/>
      <c r="P3" s="1637"/>
      <c r="Q3" s="1638"/>
    </row>
    <row r="4" spans="2:17" ht="18" customHeight="1">
      <c r="B4" s="1639" t="s">
        <v>677</v>
      </c>
      <c r="C4" s="1635"/>
      <c r="D4" s="1635"/>
      <c r="E4" s="1635"/>
      <c r="F4" s="1635"/>
      <c r="G4" s="1635"/>
      <c r="H4" s="1635"/>
      <c r="I4" s="1635"/>
      <c r="J4" s="1635"/>
      <c r="K4" s="1635"/>
      <c r="L4" s="1635"/>
      <c r="M4" s="1635"/>
      <c r="N4" s="1635"/>
      <c r="O4" s="1635"/>
      <c r="P4" s="1635"/>
      <c r="Q4" s="1635"/>
    </row>
    <row r="5" spans="2:17" ht="15.75" customHeight="1">
      <c r="B5" s="851"/>
      <c r="C5" s="852"/>
      <c r="D5" s="852"/>
      <c r="E5" s="853" t="s">
        <v>595</v>
      </c>
      <c r="F5" s="852"/>
      <c r="G5" s="852"/>
      <c r="H5" s="853" t="s">
        <v>596</v>
      </c>
      <c r="I5" s="852"/>
      <c r="J5" s="852"/>
      <c r="K5" s="853" t="s">
        <v>601</v>
      </c>
      <c r="L5" s="852"/>
      <c r="M5" s="852"/>
      <c r="N5" s="1631" t="s">
        <v>263</v>
      </c>
      <c r="O5" s="1632"/>
      <c r="P5" s="1632"/>
      <c r="Q5" s="1633"/>
    </row>
    <row r="6" spans="2:17" ht="9.75" customHeight="1">
      <c r="B6" s="856"/>
      <c r="C6" s="857"/>
      <c r="D6" s="858" t="s">
        <v>738</v>
      </c>
      <c r="E6" s="858" t="s">
        <v>12</v>
      </c>
      <c r="F6" s="858" t="s">
        <v>488</v>
      </c>
      <c r="G6" s="858" t="s">
        <v>738</v>
      </c>
      <c r="H6" s="858" t="s">
        <v>12</v>
      </c>
      <c r="I6" s="858" t="s">
        <v>488</v>
      </c>
      <c r="J6" s="858" t="s">
        <v>738</v>
      </c>
      <c r="K6" s="858" t="s">
        <v>12</v>
      </c>
      <c r="L6" s="858" t="s">
        <v>488</v>
      </c>
      <c r="M6" s="960"/>
      <c r="N6" s="859" t="s">
        <v>738</v>
      </c>
      <c r="O6" s="858" t="s">
        <v>12</v>
      </c>
      <c r="P6" s="858" t="s">
        <v>488</v>
      </c>
      <c r="Q6" s="974"/>
    </row>
    <row r="7" spans="2:17" ht="9.75" customHeight="1">
      <c r="B7" s="865"/>
      <c r="C7" s="866"/>
      <c r="D7" s="894" t="s">
        <v>904</v>
      </c>
      <c r="E7" s="894" t="s">
        <v>904</v>
      </c>
      <c r="F7" s="894"/>
      <c r="G7" s="894" t="s">
        <v>904</v>
      </c>
      <c r="H7" s="894" t="s">
        <v>904</v>
      </c>
      <c r="I7" s="894"/>
      <c r="J7" s="894" t="s">
        <v>904</v>
      </c>
      <c r="K7" s="894" t="s">
        <v>904</v>
      </c>
      <c r="L7" s="894"/>
      <c r="M7" s="894"/>
      <c r="N7" s="895" t="s">
        <v>904</v>
      </c>
      <c r="O7" s="894" t="s">
        <v>904</v>
      </c>
      <c r="P7" s="894"/>
      <c r="Q7" s="896"/>
    </row>
    <row r="8" spans="2:17" ht="13.5" customHeight="1">
      <c r="B8" s="935"/>
      <c r="C8" s="857" t="s">
        <v>184</v>
      </c>
      <c r="D8" s="931"/>
      <c r="E8" s="875"/>
      <c r="F8" s="875"/>
      <c r="G8" s="931"/>
      <c r="H8" s="875"/>
      <c r="I8" s="875"/>
      <c r="J8" s="931"/>
      <c r="K8" s="875"/>
      <c r="L8" s="875"/>
      <c r="M8" s="875"/>
      <c r="N8" s="939"/>
      <c r="O8" s="875"/>
      <c r="P8" s="875"/>
      <c r="Q8" s="877"/>
    </row>
    <row r="9" spans="2:17" ht="12" customHeight="1">
      <c r="B9" s="898"/>
      <c r="C9" s="899" t="s">
        <v>678</v>
      </c>
      <c r="D9" s="900"/>
      <c r="E9" s="900"/>
      <c r="F9" s="900"/>
      <c r="G9" s="900"/>
      <c r="H9" s="900"/>
      <c r="I9" s="900"/>
      <c r="J9" s="900"/>
      <c r="K9" s="900"/>
      <c r="L9" s="900"/>
      <c r="M9" s="900"/>
      <c r="N9" s="901"/>
      <c r="O9" s="900"/>
      <c r="P9" s="900"/>
      <c r="Q9" s="902"/>
    </row>
    <row r="10" spans="2:17" ht="9" customHeight="1">
      <c r="B10" s="903"/>
      <c r="C10" s="904" t="s">
        <v>679</v>
      </c>
      <c r="D10" s="872">
        <v>4</v>
      </c>
      <c r="E10" s="1024">
        <v>5</v>
      </c>
      <c r="F10" s="1257">
        <v>-0.2</v>
      </c>
      <c r="G10" s="872">
        <v>2</v>
      </c>
      <c r="H10" s="1024">
        <v>2</v>
      </c>
      <c r="I10" s="1257">
        <v>0</v>
      </c>
      <c r="J10" s="872">
        <v>6</v>
      </c>
      <c r="K10" s="1024">
        <v>7</v>
      </c>
      <c r="L10" s="1257">
        <v>-0.14285714285714285</v>
      </c>
      <c r="M10" s="906"/>
      <c r="N10" s="876">
        <v>13</v>
      </c>
      <c r="O10" s="1024">
        <v>13</v>
      </c>
      <c r="P10" s="1257">
        <v>0</v>
      </c>
      <c r="Q10" s="965"/>
    </row>
    <row r="11" spans="2:17" ht="9" customHeight="1">
      <c r="B11" s="903"/>
      <c r="C11" s="904" t="s">
        <v>680</v>
      </c>
      <c r="D11" s="872">
        <v>7</v>
      </c>
      <c r="E11" s="1024">
        <v>4</v>
      </c>
      <c r="F11" s="1257">
        <v>0.75</v>
      </c>
      <c r="G11" s="872">
        <v>0</v>
      </c>
      <c r="H11" s="1024">
        <v>0</v>
      </c>
      <c r="I11" s="1257" t="s">
        <v>164</v>
      </c>
      <c r="J11" s="872">
        <v>7</v>
      </c>
      <c r="K11" s="1024">
        <v>4</v>
      </c>
      <c r="L11" s="1257">
        <v>0.75</v>
      </c>
      <c r="M11" s="906"/>
      <c r="N11" s="876">
        <v>7</v>
      </c>
      <c r="O11" s="1024">
        <v>4</v>
      </c>
      <c r="P11" s="1257">
        <v>0.75</v>
      </c>
      <c r="Q11" s="965"/>
    </row>
    <row r="12" spans="2:17" ht="9" customHeight="1">
      <c r="B12" s="903"/>
      <c r="C12" s="904" t="s">
        <v>681</v>
      </c>
      <c r="D12" s="872">
        <v>5</v>
      </c>
      <c r="E12" s="1024">
        <v>4</v>
      </c>
      <c r="F12" s="1257">
        <v>0.25</v>
      </c>
      <c r="G12" s="872">
        <v>0</v>
      </c>
      <c r="H12" s="1024">
        <v>0</v>
      </c>
      <c r="I12" s="1257" t="s">
        <v>164</v>
      </c>
      <c r="J12" s="872">
        <v>5</v>
      </c>
      <c r="K12" s="1024">
        <v>4</v>
      </c>
      <c r="L12" s="1257">
        <v>0.25</v>
      </c>
      <c r="M12" s="906"/>
      <c r="N12" s="876">
        <v>5</v>
      </c>
      <c r="O12" s="1024">
        <v>4</v>
      </c>
      <c r="P12" s="1257">
        <v>0.25</v>
      </c>
      <c r="Q12" s="965"/>
    </row>
    <row r="13" spans="2:17" ht="9" customHeight="1">
      <c r="B13" s="903"/>
      <c r="C13" s="904" t="s">
        <v>682</v>
      </c>
      <c r="D13" s="872">
        <v>247</v>
      </c>
      <c r="E13" s="1024">
        <v>165</v>
      </c>
      <c r="F13" s="1257">
        <v>0.49696969696969695</v>
      </c>
      <c r="G13" s="872">
        <v>0</v>
      </c>
      <c r="H13" s="1024">
        <v>0</v>
      </c>
      <c r="I13" s="1257" t="s">
        <v>164</v>
      </c>
      <c r="J13" s="872">
        <v>247</v>
      </c>
      <c r="K13" s="1024">
        <v>165</v>
      </c>
      <c r="L13" s="1257">
        <v>0.49696969696969695</v>
      </c>
      <c r="M13" s="906"/>
      <c r="N13" s="876">
        <v>247</v>
      </c>
      <c r="O13" s="1024">
        <v>165</v>
      </c>
      <c r="P13" s="1257">
        <v>0.49696969696969695</v>
      </c>
      <c r="Q13" s="965"/>
    </row>
    <row r="14" spans="2:17" ht="9.75" customHeight="1">
      <c r="B14" s="870"/>
      <c r="C14" s="871" t="s">
        <v>683</v>
      </c>
      <c r="D14" s="908">
        <v>263</v>
      </c>
      <c r="E14" s="995">
        <v>178</v>
      </c>
      <c r="F14" s="1258">
        <v>0.47752808988764045</v>
      </c>
      <c r="G14" s="908">
        <v>2</v>
      </c>
      <c r="H14" s="995">
        <v>2</v>
      </c>
      <c r="I14" s="1258">
        <v>0</v>
      </c>
      <c r="J14" s="908">
        <v>265</v>
      </c>
      <c r="K14" s="995">
        <v>180</v>
      </c>
      <c r="L14" s="1258">
        <v>0.4722222222222222</v>
      </c>
      <c r="M14" s="910"/>
      <c r="N14" s="911">
        <v>272</v>
      </c>
      <c r="O14" s="995">
        <v>187</v>
      </c>
      <c r="P14" s="1258">
        <v>0.45454545454545453</v>
      </c>
      <c r="Q14" s="1282"/>
    </row>
    <row r="15" spans="2:17" ht="9" customHeight="1">
      <c r="B15" s="903"/>
      <c r="C15" s="904" t="s">
        <v>684</v>
      </c>
      <c r="D15" s="872">
        <v>0</v>
      </c>
      <c r="E15" s="1024">
        <v>161</v>
      </c>
      <c r="F15" s="1257" t="s">
        <v>164</v>
      </c>
      <c r="G15" s="872">
        <v>0</v>
      </c>
      <c r="H15" s="1024">
        <v>0</v>
      </c>
      <c r="I15" s="1257" t="s">
        <v>164</v>
      </c>
      <c r="J15" s="872">
        <v>0</v>
      </c>
      <c r="K15" s="1024">
        <v>161</v>
      </c>
      <c r="L15" s="1257">
        <v>-1</v>
      </c>
      <c r="M15" s="906"/>
      <c r="N15" s="876">
        <v>0</v>
      </c>
      <c r="O15" s="1024">
        <v>161</v>
      </c>
      <c r="P15" s="1257" t="s">
        <v>164</v>
      </c>
      <c r="Q15" s="965"/>
    </row>
    <row r="16" spans="2:17" ht="9" customHeight="1">
      <c r="B16" s="870"/>
      <c r="C16" s="871" t="s">
        <v>601</v>
      </c>
      <c r="D16" s="913">
        <v>263</v>
      </c>
      <c r="E16" s="991">
        <v>339</v>
      </c>
      <c r="F16" s="923">
        <v>-0.22418879056047197</v>
      </c>
      <c r="G16" s="914">
        <v>2</v>
      </c>
      <c r="H16" s="991">
        <v>2</v>
      </c>
      <c r="I16" s="923">
        <v>0</v>
      </c>
      <c r="J16" s="914">
        <v>265</v>
      </c>
      <c r="K16" s="991">
        <v>341</v>
      </c>
      <c r="L16" s="923">
        <v>-0.22287390029325513</v>
      </c>
      <c r="M16" s="916"/>
      <c r="N16" s="930">
        <v>272</v>
      </c>
      <c r="O16" s="991">
        <v>348</v>
      </c>
      <c r="P16" s="923">
        <v>-0.21839080459770116</v>
      </c>
      <c r="Q16" s="1283"/>
    </row>
    <row r="17" spans="2:17" ht="9" customHeight="1">
      <c r="B17" s="870"/>
      <c r="C17" s="871"/>
      <c r="D17" s="931"/>
      <c r="E17" s="1028"/>
      <c r="F17" s="1028"/>
      <c r="G17" s="932"/>
      <c r="H17" s="1028"/>
      <c r="I17" s="1028"/>
      <c r="J17" s="932"/>
      <c r="K17" s="1028"/>
      <c r="L17" s="1028"/>
      <c r="M17" s="920"/>
      <c r="N17" s="933"/>
      <c r="O17" s="1028"/>
      <c r="P17" s="1270"/>
      <c r="Q17" s="1284"/>
    </row>
    <row r="18" spans="2:17" ht="12" customHeight="1">
      <c r="B18" s="898"/>
      <c r="C18" s="899" t="s">
        <v>685</v>
      </c>
      <c r="D18" s="900"/>
      <c r="E18" s="1022"/>
      <c r="F18" s="1022"/>
      <c r="G18" s="900"/>
      <c r="H18" s="1022"/>
      <c r="I18" s="1022"/>
      <c r="J18" s="900"/>
      <c r="K18" s="1022"/>
      <c r="L18" s="1022"/>
      <c r="M18" s="900"/>
      <c r="N18" s="901"/>
      <c r="O18" s="1022"/>
      <c r="P18" s="1260"/>
      <c r="Q18" s="1285"/>
    </row>
    <row r="19" spans="2:17" ht="9" customHeight="1">
      <c r="B19" s="903"/>
      <c r="C19" s="904" t="s">
        <v>686</v>
      </c>
      <c r="D19" s="872">
        <v>59</v>
      </c>
      <c r="E19" s="1024">
        <v>119</v>
      </c>
      <c r="F19" s="1257">
        <v>-0.5042016806722689</v>
      </c>
      <c r="G19" s="872">
        <v>48</v>
      </c>
      <c r="H19" s="1024">
        <v>26</v>
      </c>
      <c r="I19" s="1257">
        <v>0.8461538461538461</v>
      </c>
      <c r="J19" s="872">
        <v>107</v>
      </c>
      <c r="K19" s="1024">
        <v>145</v>
      </c>
      <c r="L19" s="1257">
        <v>-0.2620689655172414</v>
      </c>
      <c r="M19" s="906"/>
      <c r="N19" s="876">
        <v>225</v>
      </c>
      <c r="O19" s="1024">
        <v>227</v>
      </c>
      <c r="P19" s="1257">
        <v>-0.00881057268722467</v>
      </c>
      <c r="Q19" s="965"/>
    </row>
    <row r="20" spans="2:17" ht="9" customHeight="1">
      <c r="B20" s="903"/>
      <c r="C20" s="904" t="s">
        <v>682</v>
      </c>
      <c r="D20" s="872">
        <v>58</v>
      </c>
      <c r="E20" s="1024">
        <v>43</v>
      </c>
      <c r="F20" s="1257">
        <v>0.3488372093023256</v>
      </c>
      <c r="G20" s="872">
        <v>0</v>
      </c>
      <c r="H20" s="1024">
        <v>0</v>
      </c>
      <c r="I20" s="1257" t="s">
        <v>164</v>
      </c>
      <c r="J20" s="872">
        <v>58</v>
      </c>
      <c r="K20" s="1024">
        <v>43</v>
      </c>
      <c r="L20" s="1257">
        <v>0.3488372093023256</v>
      </c>
      <c r="M20" s="906"/>
      <c r="N20" s="876">
        <v>58</v>
      </c>
      <c r="O20" s="1024">
        <v>43</v>
      </c>
      <c r="P20" s="1257">
        <v>0.3488372093023256</v>
      </c>
      <c r="Q20" s="965"/>
    </row>
    <row r="21" spans="2:17" ht="9" customHeight="1">
      <c r="B21" s="903"/>
      <c r="C21" s="904" t="s">
        <v>687</v>
      </c>
      <c r="D21" s="872">
        <v>22</v>
      </c>
      <c r="E21" s="1024">
        <v>2</v>
      </c>
      <c r="F21" s="1257">
        <v>10</v>
      </c>
      <c r="G21" s="872">
        <v>0</v>
      </c>
      <c r="H21" s="1024">
        <v>0</v>
      </c>
      <c r="I21" s="1257" t="s">
        <v>164</v>
      </c>
      <c r="J21" s="872">
        <v>22</v>
      </c>
      <c r="K21" s="1024">
        <v>2</v>
      </c>
      <c r="L21" s="1257">
        <v>10</v>
      </c>
      <c r="M21" s="906"/>
      <c r="N21" s="876">
        <v>22</v>
      </c>
      <c r="O21" s="1024">
        <v>2</v>
      </c>
      <c r="P21" s="1257">
        <v>10</v>
      </c>
      <c r="Q21" s="965"/>
    </row>
    <row r="22" spans="2:17" ht="9" customHeight="1">
      <c r="B22" s="870"/>
      <c r="C22" s="871" t="s">
        <v>601</v>
      </c>
      <c r="D22" s="913">
        <v>139</v>
      </c>
      <c r="E22" s="991">
        <v>164</v>
      </c>
      <c r="F22" s="923">
        <v>-0.1524390243902439</v>
      </c>
      <c r="G22" s="914">
        <v>48</v>
      </c>
      <c r="H22" s="991">
        <v>26</v>
      </c>
      <c r="I22" s="923">
        <v>0.8461538461538461</v>
      </c>
      <c r="J22" s="914">
        <v>187</v>
      </c>
      <c r="K22" s="991">
        <v>190</v>
      </c>
      <c r="L22" s="923">
        <v>-0.015789473684210527</v>
      </c>
      <c r="M22" s="916"/>
      <c r="N22" s="930">
        <v>306</v>
      </c>
      <c r="O22" s="991">
        <v>272</v>
      </c>
      <c r="P22" s="923">
        <v>0.125</v>
      </c>
      <c r="Q22" s="1283"/>
    </row>
    <row r="23" spans="2:17" ht="9" customHeight="1">
      <c r="B23" s="870"/>
      <c r="C23" s="871"/>
      <c r="D23" s="931"/>
      <c r="E23" s="1028"/>
      <c r="F23" s="1028"/>
      <c r="G23" s="932"/>
      <c r="H23" s="1028"/>
      <c r="I23" s="1028"/>
      <c r="J23" s="932"/>
      <c r="K23" s="1028"/>
      <c r="L23" s="1028"/>
      <c r="M23" s="920"/>
      <c r="N23" s="933"/>
      <c r="O23" s="1028"/>
      <c r="P23" s="1270"/>
      <c r="Q23" s="1284"/>
    </row>
    <row r="24" spans="2:17" ht="12" customHeight="1">
      <c r="B24" s="898"/>
      <c r="C24" s="899" t="s">
        <v>688</v>
      </c>
      <c r="D24" s="900"/>
      <c r="E24" s="1022"/>
      <c r="F24" s="1022"/>
      <c r="G24" s="900"/>
      <c r="H24" s="1022"/>
      <c r="I24" s="1022"/>
      <c r="J24" s="900"/>
      <c r="K24" s="1022"/>
      <c r="L24" s="1022"/>
      <c r="M24" s="900"/>
      <c r="N24" s="901"/>
      <c r="O24" s="1022"/>
      <c r="P24" s="1260"/>
      <c r="Q24" s="1285"/>
    </row>
    <row r="25" spans="2:17" ht="9" customHeight="1">
      <c r="B25" s="903"/>
      <c r="C25" s="904" t="s">
        <v>679</v>
      </c>
      <c r="D25" s="872">
        <v>27</v>
      </c>
      <c r="E25" s="1024">
        <v>28</v>
      </c>
      <c r="F25" s="1257">
        <v>-0.03571428571428571</v>
      </c>
      <c r="G25" s="872">
        <v>5</v>
      </c>
      <c r="H25" s="1024">
        <v>4</v>
      </c>
      <c r="I25" s="1257">
        <v>0.25</v>
      </c>
      <c r="J25" s="872">
        <v>32</v>
      </c>
      <c r="K25" s="1024">
        <v>32</v>
      </c>
      <c r="L25" s="1257">
        <v>0</v>
      </c>
      <c r="M25" s="906"/>
      <c r="N25" s="876">
        <v>40</v>
      </c>
      <c r="O25" s="1024">
        <v>38</v>
      </c>
      <c r="P25" s="1257">
        <v>0.05263157894736842</v>
      </c>
      <c r="Q25" s="965"/>
    </row>
    <row r="26" spans="2:17" ht="9" customHeight="1">
      <c r="B26" s="903"/>
      <c r="C26" s="904" t="s">
        <v>686</v>
      </c>
      <c r="D26" s="872">
        <v>12</v>
      </c>
      <c r="E26" s="1024">
        <v>10</v>
      </c>
      <c r="F26" s="1257">
        <v>0.2</v>
      </c>
      <c r="G26" s="872">
        <v>1</v>
      </c>
      <c r="H26" s="1024">
        <v>2</v>
      </c>
      <c r="I26" s="1257">
        <v>-0.5</v>
      </c>
      <c r="J26" s="872">
        <v>13</v>
      </c>
      <c r="K26" s="1024">
        <v>12</v>
      </c>
      <c r="L26" s="1257">
        <v>0.08333333333333333</v>
      </c>
      <c r="M26" s="906"/>
      <c r="N26" s="876">
        <v>13</v>
      </c>
      <c r="O26" s="1024">
        <v>10</v>
      </c>
      <c r="P26" s="1257">
        <v>0.3</v>
      </c>
      <c r="Q26" s="965"/>
    </row>
    <row r="27" spans="2:17" ht="9" customHeight="1">
      <c r="B27" s="903"/>
      <c r="C27" s="904" t="s">
        <v>680</v>
      </c>
      <c r="D27" s="872">
        <v>48</v>
      </c>
      <c r="E27" s="1024">
        <v>44</v>
      </c>
      <c r="F27" s="1257">
        <v>0.09090909090909091</v>
      </c>
      <c r="G27" s="872">
        <v>0</v>
      </c>
      <c r="H27" s="1024">
        <v>0</v>
      </c>
      <c r="I27" s="1257" t="s">
        <v>164</v>
      </c>
      <c r="J27" s="872">
        <v>48</v>
      </c>
      <c r="K27" s="1024">
        <v>44</v>
      </c>
      <c r="L27" s="1257">
        <v>0.09090909090909091</v>
      </c>
      <c r="M27" s="906"/>
      <c r="N27" s="876">
        <v>48</v>
      </c>
      <c r="O27" s="1024">
        <v>44</v>
      </c>
      <c r="P27" s="1257">
        <v>0.09090909090909091</v>
      </c>
      <c r="Q27" s="965"/>
    </row>
    <row r="28" spans="2:17" ht="9" customHeight="1">
      <c r="B28" s="903"/>
      <c r="C28" s="904" t="s">
        <v>689</v>
      </c>
      <c r="D28" s="872">
        <v>218</v>
      </c>
      <c r="E28" s="1024">
        <v>222</v>
      </c>
      <c r="F28" s="1257">
        <v>-0.018018018018018018</v>
      </c>
      <c r="G28" s="872">
        <v>0</v>
      </c>
      <c r="H28" s="1024">
        <v>0</v>
      </c>
      <c r="I28" s="1257" t="s">
        <v>164</v>
      </c>
      <c r="J28" s="872">
        <v>218</v>
      </c>
      <c r="K28" s="1024">
        <v>222</v>
      </c>
      <c r="L28" s="1257">
        <v>-0.018018018018018018</v>
      </c>
      <c r="M28" s="906"/>
      <c r="N28" s="876">
        <v>218</v>
      </c>
      <c r="O28" s="1024">
        <v>222</v>
      </c>
      <c r="P28" s="1257">
        <v>-0.018018018018018018</v>
      </c>
      <c r="Q28" s="965"/>
    </row>
    <row r="29" spans="2:17" ht="9" customHeight="1">
      <c r="B29" s="903"/>
      <c r="C29" s="904" t="s">
        <v>681</v>
      </c>
      <c r="D29" s="872">
        <v>15</v>
      </c>
      <c r="E29" s="1024">
        <v>3</v>
      </c>
      <c r="F29" s="1257">
        <v>4</v>
      </c>
      <c r="G29" s="872">
        <v>1</v>
      </c>
      <c r="H29" s="1024">
        <v>2</v>
      </c>
      <c r="I29" s="1257">
        <v>-0.5</v>
      </c>
      <c r="J29" s="872">
        <v>16</v>
      </c>
      <c r="K29" s="1024">
        <v>5</v>
      </c>
      <c r="L29" s="1257">
        <v>2.2</v>
      </c>
      <c r="M29" s="906"/>
      <c r="N29" s="876">
        <v>22</v>
      </c>
      <c r="O29" s="1024">
        <v>13</v>
      </c>
      <c r="P29" s="1257">
        <v>0.6923076923076923</v>
      </c>
      <c r="Q29" s="965"/>
    </row>
    <row r="30" spans="2:17" ht="9" customHeight="1">
      <c r="B30" s="903"/>
      <c r="C30" s="904" t="s">
        <v>682</v>
      </c>
      <c r="D30" s="872">
        <v>169</v>
      </c>
      <c r="E30" s="1024">
        <v>190</v>
      </c>
      <c r="F30" s="1257">
        <v>-0.11052631578947368</v>
      </c>
      <c r="G30" s="872">
        <v>0</v>
      </c>
      <c r="H30" s="1024">
        <v>0</v>
      </c>
      <c r="I30" s="1257" t="s">
        <v>164</v>
      </c>
      <c r="J30" s="872">
        <v>169</v>
      </c>
      <c r="K30" s="1024">
        <v>190</v>
      </c>
      <c r="L30" s="1257">
        <v>-0.11052631578947368</v>
      </c>
      <c r="M30" s="906"/>
      <c r="N30" s="876">
        <v>169</v>
      </c>
      <c r="O30" s="1024">
        <v>190</v>
      </c>
      <c r="P30" s="1257">
        <v>-0.11052631578947368</v>
      </c>
      <c r="Q30" s="965"/>
    </row>
    <row r="31" spans="2:17" ht="9" customHeight="1">
      <c r="B31" s="870"/>
      <c r="C31" s="871" t="s">
        <v>601</v>
      </c>
      <c r="D31" s="913">
        <v>489</v>
      </c>
      <c r="E31" s="991">
        <v>497</v>
      </c>
      <c r="F31" s="1280">
        <v>-0.01609657947686117</v>
      </c>
      <c r="G31" s="914">
        <v>7</v>
      </c>
      <c r="H31" s="991">
        <v>8</v>
      </c>
      <c r="I31" s="923">
        <v>-0.125</v>
      </c>
      <c r="J31" s="914">
        <v>496</v>
      </c>
      <c r="K31" s="991">
        <v>505</v>
      </c>
      <c r="L31" s="1280">
        <v>-0.01782178217821782</v>
      </c>
      <c r="M31" s="916"/>
      <c r="N31" s="930">
        <v>509</v>
      </c>
      <c r="O31" s="991">
        <v>518</v>
      </c>
      <c r="P31" s="923">
        <v>-0.017374517374517374</v>
      </c>
      <c r="Q31" s="1283"/>
    </row>
    <row r="32" spans="2:17" ht="9" customHeight="1">
      <c r="B32" s="870"/>
      <c r="C32" s="871"/>
      <c r="D32" s="931"/>
      <c r="E32" s="1028"/>
      <c r="F32" s="1028"/>
      <c r="G32" s="932"/>
      <c r="H32" s="1028"/>
      <c r="I32" s="1028"/>
      <c r="J32" s="932"/>
      <c r="K32" s="1028"/>
      <c r="L32" s="1028"/>
      <c r="M32" s="920"/>
      <c r="N32" s="933"/>
      <c r="O32" s="1028"/>
      <c r="P32" s="1270"/>
      <c r="Q32" s="1284"/>
    </row>
    <row r="33" spans="2:17" ht="12" customHeight="1">
      <c r="B33" s="898"/>
      <c r="C33" s="899" t="s">
        <v>690</v>
      </c>
      <c r="D33" s="900"/>
      <c r="E33" s="1022"/>
      <c r="F33" s="1022"/>
      <c r="G33" s="900"/>
      <c r="H33" s="1022"/>
      <c r="I33" s="1022"/>
      <c r="J33" s="900"/>
      <c r="K33" s="1022"/>
      <c r="L33" s="1022"/>
      <c r="M33" s="900"/>
      <c r="N33" s="901"/>
      <c r="O33" s="1022"/>
      <c r="P33" s="1260"/>
      <c r="Q33" s="1285"/>
    </row>
    <row r="34" spans="2:17" ht="9" customHeight="1">
      <c r="B34" s="903"/>
      <c r="C34" s="904" t="s">
        <v>679</v>
      </c>
      <c r="D34" s="872">
        <v>0</v>
      </c>
      <c r="E34" s="1024">
        <v>1</v>
      </c>
      <c r="F34" s="1257" t="s">
        <v>164</v>
      </c>
      <c r="G34" s="872">
        <v>0</v>
      </c>
      <c r="H34" s="1024">
        <v>0</v>
      </c>
      <c r="I34" s="1257" t="s">
        <v>164</v>
      </c>
      <c r="J34" s="872">
        <v>0</v>
      </c>
      <c r="K34" s="1024">
        <v>1</v>
      </c>
      <c r="L34" s="1257" t="s">
        <v>164</v>
      </c>
      <c r="M34" s="906"/>
      <c r="N34" s="876">
        <v>0</v>
      </c>
      <c r="O34" s="1024">
        <v>1</v>
      </c>
      <c r="P34" s="1257" t="s">
        <v>164</v>
      </c>
      <c r="Q34" s="965"/>
    </row>
    <row r="35" spans="2:17" ht="9" customHeight="1">
      <c r="B35" s="903"/>
      <c r="C35" s="904" t="s">
        <v>680</v>
      </c>
      <c r="D35" s="872">
        <v>2</v>
      </c>
      <c r="E35" s="1024">
        <v>3</v>
      </c>
      <c r="F35" s="1257">
        <v>-0.3333333333333333</v>
      </c>
      <c r="G35" s="872">
        <v>0</v>
      </c>
      <c r="H35" s="1024">
        <v>0</v>
      </c>
      <c r="I35" s="1257" t="s">
        <v>164</v>
      </c>
      <c r="J35" s="872">
        <v>2</v>
      </c>
      <c r="K35" s="1024">
        <v>3</v>
      </c>
      <c r="L35" s="1257">
        <v>-0.3333333333333333</v>
      </c>
      <c r="M35" s="906"/>
      <c r="N35" s="876">
        <v>2</v>
      </c>
      <c r="O35" s="1024">
        <v>3</v>
      </c>
      <c r="P35" s="1257">
        <v>-0.3333333333333333</v>
      </c>
      <c r="Q35" s="965"/>
    </row>
    <row r="36" spans="2:17" ht="9" customHeight="1">
      <c r="B36" s="903"/>
      <c r="C36" s="904" t="s">
        <v>689</v>
      </c>
      <c r="D36" s="872">
        <v>33</v>
      </c>
      <c r="E36" s="1024">
        <v>43</v>
      </c>
      <c r="F36" s="1257">
        <v>-0.23255813953488372</v>
      </c>
      <c r="G36" s="872">
        <v>0</v>
      </c>
      <c r="H36" s="1024">
        <v>0</v>
      </c>
      <c r="I36" s="1257" t="s">
        <v>164</v>
      </c>
      <c r="J36" s="872">
        <v>33</v>
      </c>
      <c r="K36" s="1024">
        <v>43</v>
      </c>
      <c r="L36" s="1257">
        <v>-0.23255813953488372</v>
      </c>
      <c r="M36" s="906"/>
      <c r="N36" s="876">
        <v>33</v>
      </c>
      <c r="O36" s="1024">
        <v>43</v>
      </c>
      <c r="P36" s="1257">
        <v>-0.23255813953488372</v>
      </c>
      <c r="Q36" s="965"/>
    </row>
    <row r="37" spans="2:17" ht="9" customHeight="1">
      <c r="B37" s="903"/>
      <c r="C37" s="904" t="s">
        <v>681</v>
      </c>
      <c r="D37" s="872">
        <v>159</v>
      </c>
      <c r="E37" s="1024">
        <v>157</v>
      </c>
      <c r="F37" s="1257">
        <v>0.012738853503184714</v>
      </c>
      <c r="G37" s="872">
        <v>1</v>
      </c>
      <c r="H37" s="1024">
        <v>1</v>
      </c>
      <c r="I37" s="1257">
        <v>0</v>
      </c>
      <c r="J37" s="872">
        <v>160</v>
      </c>
      <c r="K37" s="1024">
        <v>158</v>
      </c>
      <c r="L37" s="1257">
        <v>0.012658227848101266</v>
      </c>
      <c r="M37" s="906"/>
      <c r="N37" s="876">
        <v>159</v>
      </c>
      <c r="O37" s="1024">
        <v>159</v>
      </c>
      <c r="P37" s="1257">
        <v>0</v>
      </c>
      <c r="Q37" s="965"/>
    </row>
    <row r="38" spans="2:17" ht="9" customHeight="1">
      <c r="B38" s="903"/>
      <c r="C38" s="904" t="s">
        <v>682</v>
      </c>
      <c r="D38" s="872">
        <v>172</v>
      </c>
      <c r="E38" s="1024">
        <v>91</v>
      </c>
      <c r="F38" s="1257">
        <v>0.8901098901098901</v>
      </c>
      <c r="G38" s="872">
        <v>0</v>
      </c>
      <c r="H38" s="1024">
        <v>0</v>
      </c>
      <c r="I38" s="1257" t="s">
        <v>164</v>
      </c>
      <c r="J38" s="872">
        <v>172</v>
      </c>
      <c r="K38" s="1024">
        <v>91</v>
      </c>
      <c r="L38" s="1257">
        <v>0.8901098901098901</v>
      </c>
      <c r="M38" s="906"/>
      <c r="N38" s="876">
        <v>172</v>
      </c>
      <c r="O38" s="1024">
        <v>91</v>
      </c>
      <c r="P38" s="1257">
        <v>0.8901098901098901</v>
      </c>
      <c r="Q38" s="965"/>
    </row>
    <row r="39" spans="2:17" ht="19.5" customHeight="1">
      <c r="B39" s="903"/>
      <c r="C39" s="1314" t="s">
        <v>615</v>
      </c>
      <c r="D39" s="1315">
        <v>592</v>
      </c>
      <c r="E39" s="1263">
        <v>0</v>
      </c>
      <c r="F39" s="1316" t="s">
        <v>164</v>
      </c>
      <c r="G39" s="1315">
        <v>0</v>
      </c>
      <c r="H39" s="1263">
        <v>0</v>
      </c>
      <c r="I39" s="1316" t="s">
        <v>164</v>
      </c>
      <c r="J39" s="1315">
        <v>592</v>
      </c>
      <c r="K39" s="1263">
        <v>0</v>
      </c>
      <c r="L39" s="1316" t="s">
        <v>164</v>
      </c>
      <c r="M39" s="1317"/>
      <c r="N39" s="1264">
        <v>592</v>
      </c>
      <c r="O39" s="1263">
        <v>0</v>
      </c>
      <c r="P39" s="1316" t="s">
        <v>164</v>
      </c>
      <c r="Q39" s="965"/>
    </row>
    <row r="40" spans="2:17" ht="12" customHeight="1">
      <c r="B40" s="903"/>
      <c r="C40" s="904" t="s">
        <v>616</v>
      </c>
      <c r="D40" s="872">
        <v>0</v>
      </c>
      <c r="E40" s="1024">
        <v>662</v>
      </c>
      <c r="F40" s="1257" t="s">
        <v>164</v>
      </c>
      <c r="G40" s="872">
        <v>0</v>
      </c>
      <c r="H40" s="1024">
        <v>0</v>
      </c>
      <c r="I40" s="1257" t="s">
        <v>164</v>
      </c>
      <c r="J40" s="872">
        <v>0</v>
      </c>
      <c r="K40" s="1024">
        <v>662</v>
      </c>
      <c r="L40" s="1257" t="s">
        <v>164</v>
      </c>
      <c r="M40" s="906"/>
      <c r="N40" s="1264">
        <v>0</v>
      </c>
      <c r="O40" s="1286">
        <v>662</v>
      </c>
      <c r="P40" s="1257" t="s">
        <v>164</v>
      </c>
      <c r="Q40" s="965"/>
    </row>
    <row r="41" spans="2:17" ht="9" customHeight="1">
      <c r="B41" s="870"/>
      <c r="C41" s="871" t="s">
        <v>601</v>
      </c>
      <c r="D41" s="913">
        <v>958</v>
      </c>
      <c r="E41" s="991">
        <v>957</v>
      </c>
      <c r="F41" s="1280">
        <v>0.0010449320794148381</v>
      </c>
      <c r="G41" s="914">
        <v>1</v>
      </c>
      <c r="H41" s="991">
        <v>1</v>
      </c>
      <c r="I41" s="923">
        <v>0</v>
      </c>
      <c r="J41" s="914">
        <v>959</v>
      </c>
      <c r="K41" s="991">
        <v>958</v>
      </c>
      <c r="L41" s="1280">
        <v>0.0010438413361169101</v>
      </c>
      <c r="M41" s="916"/>
      <c r="N41" s="930">
        <v>958</v>
      </c>
      <c r="O41" s="991">
        <v>960</v>
      </c>
      <c r="P41" s="923">
        <v>-0.0020833333333333333</v>
      </c>
      <c r="Q41" s="1283"/>
    </row>
    <row r="42" spans="2:17" ht="13.5" customHeight="1">
      <c r="B42" s="870"/>
      <c r="C42" s="871"/>
      <c r="D42" s="931"/>
      <c r="E42" s="1028"/>
      <c r="F42" s="1028"/>
      <c r="G42" s="932"/>
      <c r="H42" s="1028"/>
      <c r="I42" s="1028"/>
      <c r="J42" s="932"/>
      <c r="K42" s="1028"/>
      <c r="L42" s="1028"/>
      <c r="M42" s="920"/>
      <c r="N42" s="933"/>
      <c r="O42" s="1028"/>
      <c r="P42" s="1270"/>
      <c r="Q42" s="1284"/>
    </row>
    <row r="43" spans="2:17" ht="9" customHeight="1">
      <c r="B43" s="935"/>
      <c r="C43" s="936" t="s">
        <v>691</v>
      </c>
      <c r="D43" s="931"/>
      <c r="E43" s="1030"/>
      <c r="F43" s="1030"/>
      <c r="G43" s="931"/>
      <c r="H43" s="1030"/>
      <c r="I43" s="1030"/>
      <c r="J43" s="931"/>
      <c r="K43" s="1030"/>
      <c r="L43" s="1030"/>
      <c r="M43" s="875"/>
      <c r="N43" s="939"/>
      <c r="O43" s="1030"/>
      <c r="P43" s="1259"/>
      <c r="Q43" s="968"/>
    </row>
    <row r="44" spans="2:17" ht="9" customHeight="1">
      <c r="B44" s="903"/>
      <c r="C44" s="904" t="s">
        <v>679</v>
      </c>
      <c r="D44" s="872">
        <v>31</v>
      </c>
      <c r="E44" s="1024">
        <v>34</v>
      </c>
      <c r="F44" s="1257">
        <v>-0.08823529411764706</v>
      </c>
      <c r="G44" s="872">
        <v>7</v>
      </c>
      <c r="H44" s="1024">
        <v>6</v>
      </c>
      <c r="I44" s="1257">
        <v>0.16666666666666666</v>
      </c>
      <c r="J44" s="872">
        <v>38</v>
      </c>
      <c r="K44" s="1024">
        <v>40</v>
      </c>
      <c r="L44" s="1257">
        <v>-0.05</v>
      </c>
      <c r="M44" s="906"/>
      <c r="N44" s="876">
        <v>53</v>
      </c>
      <c r="O44" s="1024">
        <v>52</v>
      </c>
      <c r="P44" s="1259">
        <v>0.019230769230769232</v>
      </c>
      <c r="Q44" s="965"/>
    </row>
    <row r="45" spans="2:17" ht="9" customHeight="1">
      <c r="B45" s="903"/>
      <c r="C45" s="904" t="s">
        <v>686</v>
      </c>
      <c r="D45" s="872">
        <v>71</v>
      </c>
      <c r="E45" s="1024">
        <v>129</v>
      </c>
      <c r="F45" s="1257">
        <v>-0.4496124031007752</v>
      </c>
      <c r="G45" s="872">
        <v>49</v>
      </c>
      <c r="H45" s="1024">
        <v>28</v>
      </c>
      <c r="I45" s="1257">
        <v>0.75</v>
      </c>
      <c r="J45" s="872">
        <v>120</v>
      </c>
      <c r="K45" s="1024">
        <v>157</v>
      </c>
      <c r="L45" s="1257">
        <v>-0.2356687898089172</v>
      </c>
      <c r="M45" s="906"/>
      <c r="N45" s="876">
        <v>238</v>
      </c>
      <c r="O45" s="1024">
        <v>236</v>
      </c>
      <c r="P45" s="1259">
        <v>0.00847457627118644</v>
      </c>
      <c r="Q45" s="965"/>
    </row>
    <row r="46" spans="2:17" ht="9" customHeight="1">
      <c r="B46" s="903"/>
      <c r="C46" s="904" t="s">
        <v>680</v>
      </c>
      <c r="D46" s="872">
        <v>57</v>
      </c>
      <c r="E46" s="1024">
        <v>51</v>
      </c>
      <c r="F46" s="1257">
        <v>0.11764705882352941</v>
      </c>
      <c r="G46" s="872">
        <v>0</v>
      </c>
      <c r="H46" s="1024">
        <v>0</v>
      </c>
      <c r="I46" s="1257" t="s">
        <v>164</v>
      </c>
      <c r="J46" s="872">
        <v>57</v>
      </c>
      <c r="K46" s="1024">
        <v>51</v>
      </c>
      <c r="L46" s="1257">
        <v>0.11764705882352941</v>
      </c>
      <c r="M46" s="906"/>
      <c r="N46" s="876">
        <v>57</v>
      </c>
      <c r="O46" s="1024">
        <v>51</v>
      </c>
      <c r="P46" s="1259">
        <v>0.11764705882352941</v>
      </c>
      <c r="Q46" s="965"/>
    </row>
    <row r="47" spans="2:17" ht="9" customHeight="1">
      <c r="B47" s="903"/>
      <c r="C47" s="904" t="s">
        <v>689</v>
      </c>
      <c r="D47" s="872">
        <v>251</v>
      </c>
      <c r="E47" s="1024">
        <v>265</v>
      </c>
      <c r="F47" s="1257">
        <v>-0.052830188679245285</v>
      </c>
      <c r="G47" s="872">
        <v>0</v>
      </c>
      <c r="H47" s="1024">
        <v>0</v>
      </c>
      <c r="I47" s="1257" t="s">
        <v>164</v>
      </c>
      <c r="J47" s="872">
        <v>251</v>
      </c>
      <c r="K47" s="1024">
        <v>265</v>
      </c>
      <c r="L47" s="1257">
        <v>-0.052830188679245285</v>
      </c>
      <c r="M47" s="906"/>
      <c r="N47" s="876">
        <v>251</v>
      </c>
      <c r="O47" s="1024">
        <v>265</v>
      </c>
      <c r="P47" s="1259">
        <v>-0.052830188679245285</v>
      </c>
      <c r="Q47" s="965"/>
    </row>
    <row r="48" spans="2:17" ht="9" customHeight="1">
      <c r="B48" s="903"/>
      <c r="C48" s="904" t="s">
        <v>681</v>
      </c>
      <c r="D48" s="872">
        <v>179</v>
      </c>
      <c r="E48" s="1024">
        <v>164</v>
      </c>
      <c r="F48" s="1257">
        <v>0.09146341463414634</v>
      </c>
      <c r="G48" s="872">
        <v>2</v>
      </c>
      <c r="H48" s="1024">
        <v>3</v>
      </c>
      <c r="I48" s="1257">
        <v>-0.3333333333333333</v>
      </c>
      <c r="J48" s="872">
        <v>181</v>
      </c>
      <c r="K48" s="1024">
        <v>167</v>
      </c>
      <c r="L48" s="1257">
        <v>0.08383233532934131</v>
      </c>
      <c r="M48" s="906"/>
      <c r="N48" s="876">
        <v>186</v>
      </c>
      <c r="O48" s="1024">
        <v>177</v>
      </c>
      <c r="P48" s="1259">
        <v>0.05084745762711865</v>
      </c>
      <c r="Q48" s="965"/>
    </row>
    <row r="49" spans="2:17" ht="9" customHeight="1">
      <c r="B49" s="903"/>
      <c r="C49" s="904" t="s">
        <v>682</v>
      </c>
      <c r="D49" s="872">
        <v>646</v>
      </c>
      <c r="E49" s="1024">
        <v>489</v>
      </c>
      <c r="F49" s="1257">
        <v>0.3210633946830266</v>
      </c>
      <c r="G49" s="872">
        <v>0</v>
      </c>
      <c r="H49" s="1024">
        <v>0</v>
      </c>
      <c r="I49" s="1257" t="s">
        <v>164</v>
      </c>
      <c r="J49" s="872">
        <v>646</v>
      </c>
      <c r="K49" s="1024">
        <v>489</v>
      </c>
      <c r="L49" s="1257">
        <v>0.3210633946830266</v>
      </c>
      <c r="M49" s="906"/>
      <c r="N49" s="876">
        <v>646</v>
      </c>
      <c r="O49" s="1024">
        <v>489</v>
      </c>
      <c r="P49" s="1259">
        <v>0.3210633946830266</v>
      </c>
      <c r="Q49" s="965"/>
    </row>
    <row r="50" spans="2:17" ht="9" customHeight="1">
      <c r="B50" s="903"/>
      <c r="C50" s="904" t="s">
        <v>687</v>
      </c>
      <c r="D50" s="872">
        <v>614</v>
      </c>
      <c r="E50" s="1024">
        <v>664</v>
      </c>
      <c r="F50" s="1257">
        <v>-0.07530120481927711</v>
      </c>
      <c r="G50" s="872">
        <v>0</v>
      </c>
      <c r="H50" s="1024">
        <v>0</v>
      </c>
      <c r="I50" s="1257" t="s">
        <v>164</v>
      </c>
      <c r="J50" s="872">
        <v>614</v>
      </c>
      <c r="K50" s="1024">
        <v>664</v>
      </c>
      <c r="L50" s="1257">
        <v>-0.07530120481927711</v>
      </c>
      <c r="M50" s="906"/>
      <c r="N50" s="876">
        <v>614</v>
      </c>
      <c r="O50" s="1024">
        <v>664</v>
      </c>
      <c r="P50" s="1267">
        <v>-0.07530120481927711</v>
      </c>
      <c r="Q50" s="965"/>
    </row>
    <row r="51" spans="2:17" ht="9" customHeight="1">
      <c r="B51" s="975" t="s">
        <v>740</v>
      </c>
      <c r="C51" s="871" t="s">
        <v>683</v>
      </c>
      <c r="D51" s="908">
        <v>1849</v>
      </c>
      <c r="E51" s="995">
        <v>1796</v>
      </c>
      <c r="F51" s="1258">
        <v>0.02951002227171492</v>
      </c>
      <c r="G51" s="908">
        <v>58</v>
      </c>
      <c r="H51" s="995">
        <v>37</v>
      </c>
      <c r="I51" s="1258">
        <v>0.5675675675675675</v>
      </c>
      <c r="J51" s="908">
        <v>1907</v>
      </c>
      <c r="K51" s="995">
        <v>1833</v>
      </c>
      <c r="L51" s="1258">
        <v>0.040370976541189305</v>
      </c>
      <c r="M51" s="910"/>
      <c r="N51" s="911">
        <v>2046</v>
      </c>
      <c r="O51" s="995">
        <v>1935</v>
      </c>
      <c r="P51" s="1259">
        <v>0.05736434108527132</v>
      </c>
      <c r="Q51" s="1282"/>
    </row>
    <row r="52" spans="2:17" ht="8.25" customHeight="1">
      <c r="B52" s="903"/>
      <c r="C52" s="904" t="s">
        <v>684</v>
      </c>
      <c r="D52" s="872">
        <v>0</v>
      </c>
      <c r="E52" s="1024">
        <v>161</v>
      </c>
      <c r="F52" s="1257" t="s">
        <v>164</v>
      </c>
      <c r="G52" s="872">
        <v>0</v>
      </c>
      <c r="H52" s="1024">
        <v>0</v>
      </c>
      <c r="I52" s="1257" t="s">
        <v>164</v>
      </c>
      <c r="J52" s="872">
        <v>0</v>
      </c>
      <c r="K52" s="1024">
        <v>161</v>
      </c>
      <c r="L52" s="1257" t="s">
        <v>164</v>
      </c>
      <c r="M52" s="906"/>
      <c r="N52" s="876">
        <v>0</v>
      </c>
      <c r="O52" s="1024">
        <v>161</v>
      </c>
      <c r="P52" s="1257" t="s">
        <v>164</v>
      </c>
      <c r="Q52" s="965"/>
    </row>
    <row r="53" spans="2:17" ht="9" customHeight="1">
      <c r="B53" s="935"/>
      <c r="C53" s="936"/>
      <c r="D53" s="931"/>
      <c r="E53" s="1030"/>
      <c r="F53" s="1030"/>
      <c r="G53" s="931"/>
      <c r="H53" s="1030"/>
      <c r="I53" s="1030"/>
      <c r="J53" s="931"/>
      <c r="K53" s="1030"/>
      <c r="L53" s="1281"/>
      <c r="M53" s="875"/>
      <c r="N53" s="939"/>
      <c r="O53" s="1030"/>
      <c r="P53" s="1257"/>
      <c r="Q53" s="968"/>
    </row>
    <row r="54" spans="2:17" ht="9" customHeight="1">
      <c r="B54" s="935"/>
      <c r="C54" s="936" t="s">
        <v>692</v>
      </c>
      <c r="D54" s="913">
        <v>1849</v>
      </c>
      <c r="E54" s="991">
        <v>1957</v>
      </c>
      <c r="F54" s="1280">
        <v>-0.05518650996423097</v>
      </c>
      <c r="G54" s="914">
        <v>58</v>
      </c>
      <c r="H54" s="991">
        <v>37</v>
      </c>
      <c r="I54" s="923">
        <v>0.5675675675675675</v>
      </c>
      <c r="J54" s="914">
        <v>1907</v>
      </c>
      <c r="K54" s="991">
        <v>1994</v>
      </c>
      <c r="L54" s="923">
        <v>-0.043630892678034106</v>
      </c>
      <c r="M54" s="916"/>
      <c r="N54" s="930">
        <v>2046</v>
      </c>
      <c r="O54" s="991">
        <v>2096</v>
      </c>
      <c r="P54" s="1287">
        <v>-0.02385496183206107</v>
      </c>
      <c r="Q54" s="1288"/>
    </row>
    <row r="55" spans="2:17" ht="9.75" customHeight="1">
      <c r="B55" s="935"/>
      <c r="C55" s="936"/>
      <c r="D55" s="957"/>
      <c r="E55" s="992"/>
      <c r="F55" s="992"/>
      <c r="G55" s="957"/>
      <c r="H55" s="992"/>
      <c r="I55" s="992"/>
      <c r="J55" s="957"/>
      <c r="K55" s="992"/>
      <c r="L55" s="992"/>
      <c r="M55" s="885"/>
      <c r="N55" s="939"/>
      <c r="O55" s="992"/>
      <c r="P55" s="1259"/>
      <c r="Q55" s="1289"/>
    </row>
    <row r="56" spans="2:17" ht="9" customHeight="1">
      <c r="B56" s="856"/>
      <c r="C56" s="857" t="s">
        <v>693</v>
      </c>
      <c r="D56" s="862"/>
      <c r="E56" s="1027"/>
      <c r="F56" s="1027"/>
      <c r="G56" s="862"/>
      <c r="H56" s="1027"/>
      <c r="I56" s="1027"/>
      <c r="J56" s="862"/>
      <c r="K56" s="1027"/>
      <c r="L56" s="1027"/>
      <c r="M56" s="862"/>
      <c r="N56" s="897"/>
      <c r="O56" s="1027"/>
      <c r="P56" s="1269"/>
      <c r="Q56" s="1290"/>
    </row>
    <row r="57" spans="2:17" ht="9" customHeight="1">
      <c r="B57" s="903"/>
      <c r="C57" s="904" t="s">
        <v>694</v>
      </c>
      <c r="D57" s="872">
        <v>29</v>
      </c>
      <c r="E57" s="1024">
        <v>53</v>
      </c>
      <c r="F57" s="1257">
        <v>-0.4528301886792453</v>
      </c>
      <c r="G57" s="872">
        <v>0</v>
      </c>
      <c r="H57" s="1024">
        <v>0</v>
      </c>
      <c r="I57" s="1257" t="s">
        <v>164</v>
      </c>
      <c r="J57" s="872">
        <v>29</v>
      </c>
      <c r="K57" s="1024">
        <v>53</v>
      </c>
      <c r="L57" s="1257">
        <v>-0.4528301886792453</v>
      </c>
      <c r="M57" s="906"/>
      <c r="N57" s="876">
        <v>29</v>
      </c>
      <c r="O57" s="1024">
        <v>53</v>
      </c>
      <c r="P57" s="1257">
        <v>-0.4528301886792453</v>
      </c>
      <c r="Q57" s="965"/>
    </row>
    <row r="58" spans="2:17" ht="13.5" customHeight="1">
      <c r="B58" s="935"/>
      <c r="C58" s="936" t="s">
        <v>695</v>
      </c>
      <c r="D58" s="914">
        <v>29</v>
      </c>
      <c r="E58" s="991">
        <v>53</v>
      </c>
      <c r="F58" s="923">
        <v>-0.4528301886792453</v>
      </c>
      <c r="G58" s="914">
        <v>0</v>
      </c>
      <c r="H58" s="991">
        <v>0</v>
      </c>
      <c r="I58" s="1318" t="s">
        <v>164</v>
      </c>
      <c r="J58" s="914">
        <v>29</v>
      </c>
      <c r="K58" s="991">
        <v>53</v>
      </c>
      <c r="L58" s="923">
        <v>-0.4528301886792453</v>
      </c>
      <c r="M58" s="937"/>
      <c r="N58" s="930">
        <v>29</v>
      </c>
      <c r="O58" s="991">
        <v>53</v>
      </c>
      <c r="P58" s="923">
        <v>-0.4528301886792453</v>
      </c>
      <c r="Q58" s="1288"/>
    </row>
    <row r="59" spans="2:17" ht="13.5" customHeight="1">
      <c r="B59" s="935"/>
      <c r="C59" s="936"/>
      <c r="D59" s="976"/>
      <c r="E59" s="1032"/>
      <c r="F59" s="1032"/>
      <c r="G59" s="976"/>
      <c r="H59" s="1032"/>
      <c r="I59" s="1032"/>
      <c r="J59" s="976"/>
      <c r="K59" s="1032"/>
      <c r="L59" s="1032"/>
      <c r="M59" s="977"/>
      <c r="N59" s="978"/>
      <c r="O59" s="1032"/>
      <c r="P59" s="1266"/>
      <c r="Q59" s="1291"/>
    </row>
    <row r="60" spans="2:17" ht="9" customHeight="1">
      <c r="B60" s="935"/>
      <c r="C60" s="936" t="s">
        <v>741</v>
      </c>
      <c r="D60" s="913">
        <v>1878</v>
      </c>
      <c r="E60" s="991">
        <v>2010</v>
      </c>
      <c r="F60" s="1280">
        <v>-0.06567164179104477</v>
      </c>
      <c r="G60" s="914">
        <v>58</v>
      </c>
      <c r="H60" s="991">
        <v>37</v>
      </c>
      <c r="I60" s="923">
        <v>0.5675675675675675</v>
      </c>
      <c r="J60" s="914">
        <v>1936</v>
      </c>
      <c r="K60" s="991">
        <v>2047</v>
      </c>
      <c r="L60" s="1280">
        <v>-0.0542256961406937</v>
      </c>
      <c r="M60" s="916"/>
      <c r="N60" s="930">
        <v>2075</v>
      </c>
      <c r="O60" s="991">
        <v>2149</v>
      </c>
      <c r="P60" s="923">
        <v>-0.034434620753839</v>
      </c>
      <c r="Q60" s="1288"/>
    </row>
    <row r="61" spans="2:17" ht="15" customHeight="1">
      <c r="B61" s="935"/>
      <c r="C61" s="936"/>
      <c r="D61" s="957"/>
      <c r="E61" s="992"/>
      <c r="F61" s="992"/>
      <c r="G61" s="957"/>
      <c r="H61" s="992"/>
      <c r="I61" s="992"/>
      <c r="J61" s="957"/>
      <c r="K61" s="992"/>
      <c r="L61" s="992"/>
      <c r="M61" s="885"/>
      <c r="N61" s="980"/>
      <c r="O61" s="992"/>
      <c r="P61" s="1258"/>
      <c r="Q61" s="1289"/>
    </row>
    <row r="62" spans="2:17" ht="9" customHeight="1">
      <c r="B62" s="870"/>
      <c r="C62" s="871" t="s">
        <v>888</v>
      </c>
      <c r="D62" s="871"/>
      <c r="E62" s="1033"/>
      <c r="F62" s="1033"/>
      <c r="G62" s="871"/>
      <c r="H62" s="1033"/>
      <c r="I62" s="1033"/>
      <c r="J62" s="871"/>
      <c r="K62" s="1033"/>
      <c r="L62" s="1033"/>
      <c r="M62" s="871"/>
      <c r="N62" s="870"/>
      <c r="O62" s="1033"/>
      <c r="P62" s="1273"/>
      <c r="Q62" s="1292"/>
    </row>
    <row r="63" spans="2:17" ht="9" customHeight="1">
      <c r="B63" s="903"/>
      <c r="C63" s="904" t="s">
        <v>697</v>
      </c>
      <c r="D63" s="872">
        <v>164</v>
      </c>
      <c r="E63" s="1024">
        <v>149</v>
      </c>
      <c r="F63" s="1257">
        <v>0.10067114093959731</v>
      </c>
      <c r="G63" s="872">
        <v>0</v>
      </c>
      <c r="H63" s="1024">
        <v>0</v>
      </c>
      <c r="I63" s="1257" t="s">
        <v>164</v>
      </c>
      <c r="J63" s="872">
        <v>164</v>
      </c>
      <c r="K63" s="1024">
        <v>149</v>
      </c>
      <c r="L63" s="1257">
        <v>0.10067114093959731</v>
      </c>
      <c r="M63" s="906"/>
      <c r="N63" s="876">
        <v>164</v>
      </c>
      <c r="O63" s="1024">
        <v>149</v>
      </c>
      <c r="P63" s="1257">
        <v>0.10067114093959731</v>
      </c>
      <c r="Q63" s="965"/>
    </row>
    <row r="64" spans="2:17" ht="9" customHeight="1">
      <c r="B64" s="903"/>
      <c r="C64" s="904" t="s">
        <v>698</v>
      </c>
      <c r="D64" s="872">
        <v>160</v>
      </c>
      <c r="E64" s="1024">
        <v>133</v>
      </c>
      <c r="F64" s="1257">
        <v>0.20300751879699247</v>
      </c>
      <c r="G64" s="872">
        <v>0</v>
      </c>
      <c r="H64" s="1024">
        <v>0</v>
      </c>
      <c r="I64" s="1257" t="s">
        <v>164</v>
      </c>
      <c r="J64" s="872">
        <v>160</v>
      </c>
      <c r="K64" s="1024">
        <v>133</v>
      </c>
      <c r="L64" s="1257">
        <v>0.20300751879699247</v>
      </c>
      <c r="M64" s="906"/>
      <c r="N64" s="876">
        <v>160</v>
      </c>
      <c r="O64" s="1024">
        <v>133</v>
      </c>
      <c r="P64" s="1257">
        <v>0.20300751879699247</v>
      </c>
      <c r="Q64" s="965"/>
    </row>
    <row r="65" spans="2:17" ht="9" customHeight="1">
      <c r="B65" s="903"/>
      <c r="C65" s="904" t="s">
        <v>699</v>
      </c>
      <c r="D65" s="872">
        <v>993</v>
      </c>
      <c r="E65" s="1024">
        <v>894</v>
      </c>
      <c r="F65" s="1257">
        <v>0.11073825503355705</v>
      </c>
      <c r="G65" s="872">
        <v>0</v>
      </c>
      <c r="H65" s="1024">
        <v>0</v>
      </c>
      <c r="I65" s="1257" t="s">
        <v>164</v>
      </c>
      <c r="J65" s="872">
        <v>993</v>
      </c>
      <c r="K65" s="1024">
        <v>894</v>
      </c>
      <c r="L65" s="1257">
        <v>0.11073825503355705</v>
      </c>
      <c r="M65" s="906"/>
      <c r="N65" s="876">
        <v>993</v>
      </c>
      <c r="O65" s="1024">
        <v>894</v>
      </c>
      <c r="P65" s="1257">
        <v>0.11073825503355705</v>
      </c>
      <c r="Q65" s="965"/>
    </row>
    <row r="66" spans="2:17" ht="9" customHeight="1">
      <c r="B66" s="903"/>
      <c r="C66" s="904" t="s">
        <v>100</v>
      </c>
      <c r="D66" s="872">
        <v>2</v>
      </c>
      <c r="E66" s="1024">
        <v>2</v>
      </c>
      <c r="F66" s="1257">
        <v>0</v>
      </c>
      <c r="G66" s="872">
        <v>5</v>
      </c>
      <c r="H66" s="1024">
        <v>4</v>
      </c>
      <c r="I66" s="1257">
        <v>0.25</v>
      </c>
      <c r="J66" s="872">
        <v>7</v>
      </c>
      <c r="K66" s="1024">
        <v>6</v>
      </c>
      <c r="L66" s="1257">
        <v>0.16666666666666666</v>
      </c>
      <c r="M66" s="906"/>
      <c r="N66" s="876">
        <v>37</v>
      </c>
      <c r="O66" s="1024">
        <v>31</v>
      </c>
      <c r="P66" s="1257">
        <v>0.1935483870967742</v>
      </c>
      <c r="Q66" s="965"/>
    </row>
    <row r="67" spans="2:17" ht="9" customHeight="1">
      <c r="B67" s="870"/>
      <c r="C67" s="871" t="s">
        <v>700</v>
      </c>
      <c r="D67" s="908">
        <v>1319</v>
      </c>
      <c r="E67" s="995">
        <v>1178</v>
      </c>
      <c r="F67" s="1258">
        <v>0.11969439728353141</v>
      </c>
      <c r="G67" s="908">
        <v>5</v>
      </c>
      <c r="H67" s="995">
        <v>4</v>
      </c>
      <c r="I67" s="1258">
        <v>0.25</v>
      </c>
      <c r="J67" s="908">
        <v>1324</v>
      </c>
      <c r="K67" s="995">
        <v>1182</v>
      </c>
      <c r="L67" s="1258">
        <v>0.12013536379018612</v>
      </c>
      <c r="M67" s="910"/>
      <c r="N67" s="911">
        <v>1354</v>
      </c>
      <c r="O67" s="995">
        <v>1207</v>
      </c>
      <c r="P67" s="1258">
        <v>0.12178956089478045</v>
      </c>
      <c r="Q67" s="1282"/>
    </row>
    <row r="68" spans="2:17" ht="9" customHeight="1">
      <c r="B68" s="903"/>
      <c r="C68" s="904" t="s">
        <v>701</v>
      </c>
      <c r="D68" s="872">
        <v>37</v>
      </c>
      <c r="E68" s="1024">
        <v>273</v>
      </c>
      <c r="F68" s="1257">
        <v>-0.8644688644688645</v>
      </c>
      <c r="G68" s="872">
        <v>0</v>
      </c>
      <c r="H68" s="1024">
        <v>0</v>
      </c>
      <c r="I68" s="1257" t="s">
        <v>164</v>
      </c>
      <c r="J68" s="872">
        <v>37</v>
      </c>
      <c r="K68" s="1024">
        <v>273</v>
      </c>
      <c r="L68" s="1257">
        <v>-0.8644688644688645</v>
      </c>
      <c r="M68" s="906"/>
      <c r="N68" s="876">
        <v>37</v>
      </c>
      <c r="O68" s="1024">
        <v>273</v>
      </c>
      <c r="P68" s="1257">
        <v>-0.8644688644688645</v>
      </c>
      <c r="Q68" s="965"/>
    </row>
    <row r="69" spans="2:17" ht="9" customHeight="1">
      <c r="B69" s="903"/>
      <c r="C69" s="904" t="s">
        <v>702</v>
      </c>
      <c r="D69" s="872">
        <v>164</v>
      </c>
      <c r="E69" s="1024">
        <v>174</v>
      </c>
      <c r="F69" s="1257">
        <v>-0.05747126436781609</v>
      </c>
      <c r="G69" s="872">
        <v>0</v>
      </c>
      <c r="H69" s="1024">
        <v>0</v>
      </c>
      <c r="I69" s="1257" t="s">
        <v>164</v>
      </c>
      <c r="J69" s="872">
        <v>164</v>
      </c>
      <c r="K69" s="1024">
        <v>174</v>
      </c>
      <c r="L69" s="1257">
        <v>-0.05747126436781609</v>
      </c>
      <c r="M69" s="906"/>
      <c r="N69" s="876">
        <v>164</v>
      </c>
      <c r="O69" s="1024">
        <v>174</v>
      </c>
      <c r="P69" s="1257">
        <v>-0.05747126436781609</v>
      </c>
      <c r="Q69" s="965"/>
    </row>
    <row r="70" spans="2:17" ht="9" customHeight="1">
      <c r="B70" s="870"/>
      <c r="C70" s="871" t="s">
        <v>703</v>
      </c>
      <c r="D70" s="914">
        <v>1520</v>
      </c>
      <c r="E70" s="991">
        <v>1625</v>
      </c>
      <c r="F70" s="915">
        <v>-6.461538461538462</v>
      </c>
      <c r="G70" s="914">
        <v>5</v>
      </c>
      <c r="H70" s="991">
        <v>4</v>
      </c>
      <c r="I70" s="923">
        <v>0.25</v>
      </c>
      <c r="J70" s="914">
        <v>1525</v>
      </c>
      <c r="K70" s="991">
        <v>1629</v>
      </c>
      <c r="L70" s="923">
        <v>-0.06384284837323512</v>
      </c>
      <c r="M70" s="937"/>
      <c r="N70" s="930">
        <v>1555</v>
      </c>
      <c r="O70" s="991">
        <v>1654</v>
      </c>
      <c r="P70" s="923">
        <v>-0.05985489721886336</v>
      </c>
      <c r="Q70" s="1288"/>
    </row>
    <row r="71" spans="2:17" ht="15" customHeight="1">
      <c r="B71" s="870"/>
      <c r="C71" s="871"/>
      <c r="D71" s="931"/>
      <c r="E71" s="1030"/>
      <c r="F71" s="1030"/>
      <c r="G71" s="931"/>
      <c r="H71" s="1030"/>
      <c r="I71" s="1030"/>
      <c r="J71" s="931"/>
      <c r="K71" s="1030"/>
      <c r="L71" s="1030"/>
      <c r="M71" s="875"/>
      <c r="N71" s="939"/>
      <c r="O71" s="1030"/>
      <c r="P71" s="1259"/>
      <c r="Q71" s="968"/>
    </row>
    <row r="72" spans="2:17" ht="9" customHeight="1">
      <c r="B72" s="870"/>
      <c r="C72" s="871" t="s">
        <v>885</v>
      </c>
      <c r="D72" s="871"/>
      <c r="E72" s="1033"/>
      <c r="F72" s="1033"/>
      <c r="G72" s="871"/>
      <c r="H72" s="1033"/>
      <c r="I72" s="1033"/>
      <c r="J72" s="871"/>
      <c r="K72" s="1033"/>
      <c r="L72" s="1033"/>
      <c r="M72" s="871"/>
      <c r="N72" s="870"/>
      <c r="O72" s="1033"/>
      <c r="P72" s="1273"/>
      <c r="Q72" s="1292"/>
    </row>
    <row r="73" spans="2:17" ht="9" customHeight="1">
      <c r="B73" s="903"/>
      <c r="C73" s="904" t="s">
        <v>514</v>
      </c>
      <c r="D73" s="872">
        <v>6</v>
      </c>
      <c r="E73" s="1024">
        <v>11</v>
      </c>
      <c r="F73" s="1257">
        <v>-0.45454545454545453</v>
      </c>
      <c r="G73" s="872">
        <v>8</v>
      </c>
      <c r="H73" s="1024">
        <v>5</v>
      </c>
      <c r="I73" s="1281">
        <v>0.6</v>
      </c>
      <c r="J73" s="872">
        <v>14</v>
      </c>
      <c r="K73" s="1024">
        <v>16</v>
      </c>
      <c r="L73" s="1257">
        <v>-0.125</v>
      </c>
      <c r="M73" s="906"/>
      <c r="N73" s="876">
        <v>47</v>
      </c>
      <c r="O73" s="1024">
        <v>41</v>
      </c>
      <c r="P73" s="1257">
        <v>0.14634146341463414</v>
      </c>
      <c r="Q73" s="965"/>
    </row>
    <row r="74" spans="2:17" ht="9" customHeight="1">
      <c r="B74" s="903"/>
      <c r="C74" s="904" t="s">
        <v>512</v>
      </c>
      <c r="D74" s="872">
        <v>73</v>
      </c>
      <c r="E74" s="1024">
        <v>66</v>
      </c>
      <c r="F74" s="1257">
        <v>0.10606060606060606</v>
      </c>
      <c r="G74" s="872">
        <v>22</v>
      </c>
      <c r="H74" s="1024">
        <v>20</v>
      </c>
      <c r="I74" s="1281">
        <v>0.1</v>
      </c>
      <c r="J74" s="872">
        <v>95</v>
      </c>
      <c r="K74" s="1024">
        <v>86</v>
      </c>
      <c r="L74" s="1257">
        <v>0.10465116279069768</v>
      </c>
      <c r="M74" s="906"/>
      <c r="N74" s="876">
        <v>181</v>
      </c>
      <c r="O74" s="1024">
        <v>179</v>
      </c>
      <c r="P74" s="1257">
        <v>0.0111731843575419</v>
      </c>
      <c r="Q74" s="965"/>
    </row>
    <row r="75" spans="2:17" ht="9" customHeight="1">
      <c r="B75" s="903"/>
      <c r="C75" s="904" t="s">
        <v>869</v>
      </c>
      <c r="D75" s="872">
        <v>3</v>
      </c>
      <c r="E75" s="1024">
        <v>8</v>
      </c>
      <c r="F75" s="1257">
        <v>-0.625</v>
      </c>
      <c r="G75" s="872">
        <v>23</v>
      </c>
      <c r="H75" s="1024">
        <v>32</v>
      </c>
      <c r="I75" s="1281">
        <v>-0.28125</v>
      </c>
      <c r="J75" s="872">
        <v>26</v>
      </c>
      <c r="K75" s="1024">
        <v>40</v>
      </c>
      <c r="L75" s="1257">
        <v>-0.35</v>
      </c>
      <c r="M75" s="906"/>
      <c r="N75" s="876">
        <v>55</v>
      </c>
      <c r="O75" s="1024">
        <v>122</v>
      </c>
      <c r="P75" s="1257">
        <v>-0.5491803278688525</v>
      </c>
      <c r="Q75" s="965"/>
    </row>
    <row r="76" spans="2:17" ht="9" customHeight="1">
      <c r="B76" s="903"/>
      <c r="C76" s="904" t="s">
        <v>517</v>
      </c>
      <c r="D76" s="872">
        <v>7</v>
      </c>
      <c r="E76" s="1024">
        <v>4</v>
      </c>
      <c r="F76" s="1257">
        <v>0.75</v>
      </c>
      <c r="G76" s="872">
        <v>17</v>
      </c>
      <c r="H76" s="1024">
        <v>14</v>
      </c>
      <c r="I76" s="1281">
        <v>0.21428571428571427</v>
      </c>
      <c r="J76" s="872">
        <v>24</v>
      </c>
      <c r="K76" s="1024">
        <v>18</v>
      </c>
      <c r="L76" s="1257">
        <v>0.3333333333333333</v>
      </c>
      <c r="M76" s="906"/>
      <c r="N76" s="876">
        <v>66</v>
      </c>
      <c r="O76" s="1024">
        <v>51</v>
      </c>
      <c r="P76" s="1257">
        <v>0.29411764705882354</v>
      </c>
      <c r="Q76" s="965"/>
    </row>
    <row r="77" spans="2:17" ht="9" customHeight="1">
      <c r="B77" s="903"/>
      <c r="C77" s="904" t="s">
        <v>518</v>
      </c>
      <c r="D77" s="872">
        <v>12</v>
      </c>
      <c r="E77" s="1024">
        <v>10</v>
      </c>
      <c r="F77" s="1257">
        <v>0.2</v>
      </c>
      <c r="G77" s="872">
        <v>1</v>
      </c>
      <c r="H77" s="1024">
        <v>0</v>
      </c>
      <c r="I77" s="1257" t="s">
        <v>164</v>
      </c>
      <c r="J77" s="872">
        <v>13</v>
      </c>
      <c r="K77" s="1024">
        <v>10</v>
      </c>
      <c r="L77" s="1257">
        <v>0.3</v>
      </c>
      <c r="M77" s="906"/>
      <c r="N77" s="876">
        <v>28</v>
      </c>
      <c r="O77" s="1024">
        <v>2</v>
      </c>
      <c r="P77" s="1257">
        <v>13</v>
      </c>
      <c r="Q77" s="965"/>
    </row>
    <row r="78" spans="2:17" ht="9" customHeight="1">
      <c r="B78" s="903"/>
      <c r="C78" s="904" t="s">
        <v>519</v>
      </c>
      <c r="D78" s="872">
        <v>28</v>
      </c>
      <c r="E78" s="1024">
        <v>30</v>
      </c>
      <c r="F78" s="1257">
        <v>-0.06666666666666667</v>
      </c>
      <c r="G78" s="872">
        <v>51</v>
      </c>
      <c r="H78" s="1024">
        <v>52</v>
      </c>
      <c r="I78" s="1281">
        <v>-0.019230769230769232</v>
      </c>
      <c r="J78" s="872">
        <v>79</v>
      </c>
      <c r="K78" s="1024">
        <v>82</v>
      </c>
      <c r="L78" s="1257">
        <v>-0.036585365853658534</v>
      </c>
      <c r="M78" s="906"/>
      <c r="N78" s="876">
        <v>252</v>
      </c>
      <c r="O78" s="1024">
        <v>241</v>
      </c>
      <c r="P78" s="1257">
        <v>0.04564315352697095</v>
      </c>
      <c r="Q78" s="965"/>
    </row>
    <row r="79" spans="2:17" ht="9" customHeight="1">
      <c r="B79" s="903"/>
      <c r="C79" s="904" t="s">
        <v>520</v>
      </c>
      <c r="D79" s="872">
        <v>1</v>
      </c>
      <c r="E79" s="1024">
        <v>1</v>
      </c>
      <c r="F79" s="1257">
        <v>0</v>
      </c>
      <c r="G79" s="872">
        <v>16</v>
      </c>
      <c r="H79" s="1024">
        <v>14</v>
      </c>
      <c r="I79" s="1281">
        <v>0.14285714285714285</v>
      </c>
      <c r="J79" s="872">
        <v>17</v>
      </c>
      <c r="K79" s="1024">
        <v>15</v>
      </c>
      <c r="L79" s="1257">
        <v>0.13333333333333333</v>
      </c>
      <c r="M79" s="906"/>
      <c r="N79" s="876">
        <v>99</v>
      </c>
      <c r="O79" s="1024">
        <v>86</v>
      </c>
      <c r="P79" s="1257">
        <v>0.1511627906976744</v>
      </c>
      <c r="Q79" s="965"/>
    </row>
    <row r="80" spans="2:17" ht="9" customHeight="1">
      <c r="B80" s="903"/>
      <c r="C80" s="904" t="s">
        <v>522</v>
      </c>
      <c r="D80" s="872">
        <v>118</v>
      </c>
      <c r="E80" s="1024">
        <v>88</v>
      </c>
      <c r="F80" s="1257">
        <v>0.3409090909090909</v>
      </c>
      <c r="G80" s="872">
        <v>15</v>
      </c>
      <c r="H80" s="1024">
        <v>14</v>
      </c>
      <c r="I80" s="1281">
        <v>0.07142857142857142</v>
      </c>
      <c r="J80" s="872">
        <v>133</v>
      </c>
      <c r="K80" s="1024">
        <v>102</v>
      </c>
      <c r="L80" s="1257">
        <v>0.30392156862745096</v>
      </c>
      <c r="M80" s="906"/>
      <c r="N80" s="876">
        <v>191</v>
      </c>
      <c r="O80" s="1024">
        <v>200</v>
      </c>
      <c r="P80" s="1257">
        <v>-0.045</v>
      </c>
      <c r="Q80" s="965"/>
    </row>
    <row r="81" spans="2:17" ht="9" customHeight="1">
      <c r="B81" s="903"/>
      <c r="C81" s="904" t="s">
        <v>513</v>
      </c>
      <c r="D81" s="872">
        <v>16</v>
      </c>
      <c r="E81" s="1024">
        <v>31</v>
      </c>
      <c r="F81" s="1257">
        <v>-0.4838709677419355</v>
      </c>
      <c r="G81" s="872">
        <v>32</v>
      </c>
      <c r="H81" s="1024">
        <v>42</v>
      </c>
      <c r="I81" s="1281">
        <v>-0.23809523809523808</v>
      </c>
      <c r="J81" s="872">
        <v>48</v>
      </c>
      <c r="K81" s="1024">
        <v>73</v>
      </c>
      <c r="L81" s="1257">
        <v>-0.3424657534246575</v>
      </c>
      <c r="M81" s="906"/>
      <c r="N81" s="876">
        <v>179</v>
      </c>
      <c r="O81" s="1024">
        <v>242</v>
      </c>
      <c r="P81" s="1257">
        <v>-0.2603305785123967</v>
      </c>
      <c r="Q81" s="965"/>
    </row>
    <row r="82" spans="2:17" ht="9" customHeight="1">
      <c r="B82" s="903"/>
      <c r="C82" s="904" t="s">
        <v>870</v>
      </c>
      <c r="D82" s="872">
        <v>3</v>
      </c>
      <c r="E82" s="1024">
        <v>2</v>
      </c>
      <c r="F82" s="1257">
        <v>0.5</v>
      </c>
      <c r="G82" s="872">
        <v>9</v>
      </c>
      <c r="H82" s="1024">
        <v>8</v>
      </c>
      <c r="I82" s="1281">
        <v>0.125</v>
      </c>
      <c r="J82" s="872">
        <v>12</v>
      </c>
      <c r="K82" s="1024">
        <v>10</v>
      </c>
      <c r="L82" s="1257">
        <v>0.2</v>
      </c>
      <c r="M82" s="906"/>
      <c r="N82" s="876">
        <v>32</v>
      </c>
      <c r="O82" s="1024">
        <v>36</v>
      </c>
      <c r="P82" s="1257">
        <v>-0.1111111111111111</v>
      </c>
      <c r="Q82" s="965"/>
    </row>
    <row r="83" spans="2:17" ht="9" customHeight="1">
      <c r="B83" s="870"/>
      <c r="C83" s="871" t="s">
        <v>704</v>
      </c>
      <c r="D83" s="914">
        <v>267</v>
      </c>
      <c r="E83" s="991">
        <v>251</v>
      </c>
      <c r="F83" s="923">
        <v>0.06374501992031872</v>
      </c>
      <c r="G83" s="914">
        <v>194</v>
      </c>
      <c r="H83" s="991">
        <v>201</v>
      </c>
      <c r="I83" s="915">
        <v>-0.03482587064676617</v>
      </c>
      <c r="J83" s="914">
        <v>461</v>
      </c>
      <c r="K83" s="991">
        <v>452</v>
      </c>
      <c r="L83" s="923">
        <v>0.01991150442477876</v>
      </c>
      <c r="M83" s="937"/>
      <c r="N83" s="930">
        <v>1129</v>
      </c>
      <c r="O83" s="991">
        <v>1199</v>
      </c>
      <c r="P83" s="923">
        <v>-0.058381984987489574</v>
      </c>
      <c r="Q83" s="1288"/>
    </row>
    <row r="84" spans="2:17" ht="8.25" customHeight="1">
      <c r="B84" s="870"/>
      <c r="C84" s="871"/>
      <c r="D84" s="931"/>
      <c r="E84" s="1030"/>
      <c r="F84" s="1030"/>
      <c r="G84" s="931"/>
      <c r="H84" s="1030"/>
      <c r="I84" s="1030"/>
      <c r="J84" s="931"/>
      <c r="K84" s="1030"/>
      <c r="L84" s="1030"/>
      <c r="M84" s="875"/>
      <c r="N84" s="939"/>
      <c r="O84" s="1030"/>
      <c r="P84" s="1259"/>
      <c r="Q84" s="968"/>
    </row>
    <row r="85" spans="2:17" ht="13.5" customHeight="1">
      <c r="B85" s="935"/>
      <c r="C85" s="936"/>
      <c r="D85" s="976"/>
      <c r="E85" s="1032"/>
      <c r="F85" s="1032"/>
      <c r="G85" s="976"/>
      <c r="H85" s="1032"/>
      <c r="I85" s="1032"/>
      <c r="J85" s="976"/>
      <c r="K85" s="1032"/>
      <c r="L85" s="1032"/>
      <c r="M85" s="977"/>
      <c r="N85" s="978"/>
      <c r="O85" s="1032"/>
      <c r="P85" s="1266"/>
      <c r="Q85" s="1291"/>
    </row>
    <row r="86" spans="2:17" ht="9" customHeight="1">
      <c r="B86" s="935"/>
      <c r="C86" s="936" t="s">
        <v>676</v>
      </c>
      <c r="D86" s="913">
        <v>3665</v>
      </c>
      <c r="E86" s="991">
        <v>3886</v>
      </c>
      <c r="F86" s="1280">
        <v>-0.056870818322182194</v>
      </c>
      <c r="G86" s="914">
        <v>257</v>
      </c>
      <c r="H86" s="991">
        <v>242</v>
      </c>
      <c r="I86" s="1280">
        <v>0.06198347107438017</v>
      </c>
      <c r="J86" s="914">
        <v>3922</v>
      </c>
      <c r="K86" s="991">
        <v>4128</v>
      </c>
      <c r="L86" s="1280">
        <v>-0.0499031007751938</v>
      </c>
      <c r="M86" s="916"/>
      <c r="N86" s="930">
        <v>4759</v>
      </c>
      <c r="O86" s="991">
        <v>5002</v>
      </c>
      <c r="P86" s="923">
        <v>-0.04858056777289085</v>
      </c>
      <c r="Q86" s="1288"/>
    </row>
    <row r="87" spans="2:17" ht="18" customHeight="1">
      <c r="B87" s="981"/>
      <c r="C87" s="942"/>
      <c r="D87" s="982"/>
      <c r="E87" s="937"/>
      <c r="F87" s="937"/>
      <c r="G87" s="982"/>
      <c r="H87" s="937"/>
      <c r="I87" s="937"/>
      <c r="J87" s="982"/>
      <c r="K87" s="937"/>
      <c r="L87" s="937"/>
      <c r="M87" s="937"/>
      <c r="N87" s="983"/>
      <c r="O87" s="937"/>
      <c r="P87" s="937"/>
      <c r="Q87" s="938"/>
    </row>
    <row r="88" spans="2:17" ht="13.5" customHeight="1">
      <c r="B88" s="1640" t="s">
        <v>705</v>
      </c>
      <c r="C88" s="1641"/>
      <c r="D88" s="1641"/>
      <c r="E88" s="1641"/>
      <c r="F88" s="1641"/>
      <c r="G88" s="1641"/>
      <c r="H88" s="1641"/>
      <c r="I88" s="1641"/>
      <c r="J88" s="1641"/>
      <c r="K88" s="1641"/>
      <c r="L88" s="1641"/>
      <c r="M88" s="1641"/>
      <c r="N88" s="1641"/>
      <c r="O88" s="1641"/>
      <c r="P88" s="1641"/>
      <c r="Q88" s="1641"/>
    </row>
    <row r="89" spans="2:17" ht="9" customHeight="1">
      <c r="B89" s="851"/>
      <c r="C89" s="852"/>
      <c r="D89" s="1642" t="s">
        <v>889</v>
      </c>
      <c r="E89" s="1632"/>
      <c r="F89" s="1632"/>
      <c r="G89" s="1642" t="s">
        <v>742</v>
      </c>
      <c r="H89" s="1632"/>
      <c r="I89" s="1632"/>
      <c r="J89" s="1642" t="s">
        <v>743</v>
      </c>
      <c r="K89" s="1632"/>
      <c r="L89" s="1632"/>
      <c r="M89" s="1632"/>
      <c r="N89" s="1631" t="s">
        <v>729</v>
      </c>
      <c r="O89" s="1632"/>
      <c r="P89" s="1632"/>
      <c r="Q89" s="1633"/>
    </row>
    <row r="90" spans="2:17" ht="9" customHeight="1">
      <c r="B90" s="856"/>
      <c r="C90" s="857"/>
      <c r="D90" s="858" t="s">
        <v>738</v>
      </c>
      <c r="E90" s="858" t="s">
        <v>12</v>
      </c>
      <c r="F90" s="858" t="s">
        <v>488</v>
      </c>
      <c r="G90" s="858" t="s">
        <v>738</v>
      </c>
      <c r="H90" s="858" t="s">
        <v>12</v>
      </c>
      <c r="I90" s="858" t="s">
        <v>488</v>
      </c>
      <c r="J90" s="858" t="s">
        <v>738</v>
      </c>
      <c r="K90" s="858" t="s">
        <v>12</v>
      </c>
      <c r="L90" s="858" t="s">
        <v>488</v>
      </c>
      <c r="M90" s="960"/>
      <c r="N90" s="859" t="s">
        <v>738</v>
      </c>
      <c r="O90" s="858" t="s">
        <v>12</v>
      </c>
      <c r="P90" s="858" t="s">
        <v>488</v>
      </c>
      <c r="Q90" s="974"/>
    </row>
    <row r="91" spans="2:17" ht="9.75" customHeight="1">
      <c r="B91" s="865"/>
      <c r="C91" s="866"/>
      <c r="D91" s="861" t="s">
        <v>904</v>
      </c>
      <c r="E91" s="861" t="s">
        <v>904</v>
      </c>
      <c r="F91" s="861"/>
      <c r="G91" s="861" t="s">
        <v>904</v>
      </c>
      <c r="H91" s="861" t="s">
        <v>904</v>
      </c>
      <c r="I91" s="861"/>
      <c r="J91" s="861" t="s">
        <v>904</v>
      </c>
      <c r="K91" s="861" t="s">
        <v>904</v>
      </c>
      <c r="L91" s="861"/>
      <c r="M91" s="861"/>
      <c r="N91" s="863"/>
      <c r="O91" s="861"/>
      <c r="P91" s="861"/>
      <c r="Q91" s="867"/>
    </row>
    <row r="92" spans="2:17" ht="9" customHeight="1">
      <c r="B92" s="984"/>
      <c r="C92" s="985"/>
      <c r="D92" s="957"/>
      <c r="E92" s="957"/>
      <c r="F92" s="957"/>
      <c r="G92" s="957"/>
      <c r="H92" s="957"/>
      <c r="I92" s="957"/>
      <c r="J92" s="957"/>
      <c r="K92" s="957"/>
      <c r="L92" s="957"/>
      <c r="M92" s="957"/>
      <c r="N92" s="980"/>
      <c r="O92" s="957"/>
      <c r="P92" s="992"/>
      <c r="Q92" s="986"/>
    </row>
    <row r="93" spans="2:17" ht="9.75" customHeight="1">
      <c r="B93" s="870"/>
      <c r="C93" s="871" t="s">
        <v>744</v>
      </c>
      <c r="D93" s="872">
        <v>39669</v>
      </c>
      <c r="E93" s="873">
        <v>36195</v>
      </c>
      <c r="F93" s="987">
        <v>0.09598010774968918</v>
      </c>
      <c r="G93" s="872">
        <v>10172</v>
      </c>
      <c r="H93" s="873">
        <v>9441</v>
      </c>
      <c r="I93" s="987">
        <v>0.07742823853405359</v>
      </c>
      <c r="J93" s="872">
        <v>732</v>
      </c>
      <c r="K93" s="873">
        <v>691</v>
      </c>
      <c r="L93" s="987">
        <v>0.059334298118668596</v>
      </c>
      <c r="M93" s="906"/>
      <c r="N93" s="876">
        <v>50573</v>
      </c>
      <c r="O93" s="873">
        <v>46327</v>
      </c>
      <c r="P93" s="987">
        <v>0.0916528158525266</v>
      </c>
      <c r="Q93" s="907"/>
    </row>
    <row r="94" spans="2:17" ht="9" customHeight="1">
      <c r="B94" s="870"/>
      <c r="C94" s="871"/>
      <c r="D94" s="931"/>
      <c r="E94" s="861"/>
      <c r="F94" s="880"/>
      <c r="G94" s="931"/>
      <c r="H94" s="931"/>
      <c r="I94" s="880"/>
      <c r="J94" s="931"/>
      <c r="K94" s="931"/>
      <c r="L94" s="880"/>
      <c r="M94" s="875"/>
      <c r="N94" s="939"/>
      <c r="O94" s="861"/>
      <c r="P94" s="880"/>
      <c r="Q94" s="877"/>
    </row>
    <row r="95" spans="2:17" ht="10.5" customHeight="1">
      <c r="B95" s="870"/>
      <c r="C95" s="871" t="s">
        <v>712</v>
      </c>
      <c r="D95" s="878">
        <v>3880</v>
      </c>
      <c r="E95" s="879">
        <v>2915</v>
      </c>
      <c r="F95" s="880">
        <v>0.33104631217838765</v>
      </c>
      <c r="G95" s="878">
        <v>5617</v>
      </c>
      <c r="H95" s="879">
        <v>4400</v>
      </c>
      <c r="I95" s="880">
        <v>0.2765909090909091</v>
      </c>
      <c r="J95" s="878">
        <v>4</v>
      </c>
      <c r="K95" s="879">
        <v>5</v>
      </c>
      <c r="L95" s="880">
        <v>-0.2</v>
      </c>
      <c r="M95" s="875"/>
      <c r="N95" s="881">
        <v>9501</v>
      </c>
      <c r="O95" s="993">
        <v>7320</v>
      </c>
      <c r="P95" s="880">
        <v>0.29795081967213116</v>
      </c>
      <c r="Q95" s="877"/>
    </row>
    <row r="96" spans="2:17" ht="10.5" customHeight="1">
      <c r="B96" s="870"/>
      <c r="C96" s="871" t="s">
        <v>745</v>
      </c>
      <c r="D96" s="878">
        <v>-2030</v>
      </c>
      <c r="E96" s="879">
        <v>-1171</v>
      </c>
      <c r="F96" s="874">
        <v>-0.7335610589239966</v>
      </c>
      <c r="G96" s="878">
        <v>-4418</v>
      </c>
      <c r="H96" s="879">
        <v>-3894</v>
      </c>
      <c r="I96" s="874">
        <v>-0.13456599897277863</v>
      </c>
      <c r="J96" s="878">
        <v>-3</v>
      </c>
      <c r="K96" s="879">
        <v>-5</v>
      </c>
      <c r="L96" s="874">
        <v>0.4</v>
      </c>
      <c r="M96" s="875"/>
      <c r="N96" s="881">
        <v>-6451</v>
      </c>
      <c r="O96" s="993">
        <v>-5070</v>
      </c>
      <c r="P96" s="874">
        <v>-0.27238658777120317</v>
      </c>
      <c r="Q96" s="877"/>
    </row>
    <row r="97" spans="2:17" ht="10.5" customHeight="1">
      <c r="B97" s="870"/>
      <c r="C97" s="871" t="s">
        <v>746</v>
      </c>
      <c r="D97" s="908">
        <v>1850</v>
      </c>
      <c r="E97" s="909">
        <v>1744</v>
      </c>
      <c r="F97" s="988">
        <v>0.06077981651376147</v>
      </c>
      <c r="G97" s="908">
        <v>1199</v>
      </c>
      <c r="H97" s="909">
        <v>506</v>
      </c>
      <c r="I97" s="988">
        <v>1.3695652173913044</v>
      </c>
      <c r="J97" s="908">
        <v>1</v>
      </c>
      <c r="K97" s="909">
        <v>0</v>
      </c>
      <c r="L97" s="994" t="s">
        <v>164</v>
      </c>
      <c r="M97" s="885"/>
      <c r="N97" s="911">
        <v>3050</v>
      </c>
      <c r="O97" s="995">
        <v>2250</v>
      </c>
      <c r="P97" s="988">
        <v>0.35555555555555557</v>
      </c>
      <c r="Q97" s="887"/>
    </row>
    <row r="98" spans="2:17" ht="11.25" customHeight="1">
      <c r="B98" s="870"/>
      <c r="C98" s="871" t="s">
        <v>747</v>
      </c>
      <c r="D98" s="878">
        <v>-8</v>
      </c>
      <c r="E98" s="878">
        <v>50</v>
      </c>
      <c r="F98" s="874">
        <v>-1.16</v>
      </c>
      <c r="G98" s="878">
        <v>-144</v>
      </c>
      <c r="H98" s="879">
        <v>-126</v>
      </c>
      <c r="I98" s="874">
        <v>-0.14285714285714285</v>
      </c>
      <c r="J98" s="996">
        <v>0</v>
      </c>
      <c r="K98" s="879">
        <v>0</v>
      </c>
      <c r="L98" s="997" t="s">
        <v>164</v>
      </c>
      <c r="M98" s="875"/>
      <c r="N98" s="881">
        <v>-152</v>
      </c>
      <c r="O98" s="993">
        <v>-76</v>
      </c>
      <c r="P98" s="874">
        <v>-1</v>
      </c>
      <c r="Q98" s="877"/>
    </row>
    <row r="99" spans="2:17" ht="10.5" customHeight="1">
      <c r="B99" s="870"/>
      <c r="C99" s="871" t="s">
        <v>748</v>
      </c>
      <c r="D99" s="878">
        <v>-1376</v>
      </c>
      <c r="E99" s="879">
        <v>1680</v>
      </c>
      <c r="F99" s="874">
        <v>-1.819047619047619</v>
      </c>
      <c r="G99" s="878">
        <v>-965</v>
      </c>
      <c r="H99" s="879">
        <v>351</v>
      </c>
      <c r="I99" s="874">
        <v>-3.7492877492877494</v>
      </c>
      <c r="J99" s="878">
        <v>-60</v>
      </c>
      <c r="K99" s="879">
        <v>41</v>
      </c>
      <c r="L99" s="874">
        <v>-2.4634146341463414</v>
      </c>
      <c r="M99" s="875"/>
      <c r="N99" s="881">
        <v>-2401</v>
      </c>
      <c r="O99" s="993">
        <v>2072</v>
      </c>
      <c r="P99" s="874">
        <v>-2.1587837837837838</v>
      </c>
      <c r="Q99" s="877"/>
    </row>
    <row r="100" spans="2:17" ht="10.5" customHeight="1">
      <c r="B100" s="870"/>
      <c r="C100" s="871"/>
      <c r="D100" s="957"/>
      <c r="E100" s="854"/>
      <c r="F100" s="884"/>
      <c r="G100" s="957"/>
      <c r="H100" s="957"/>
      <c r="I100" s="884"/>
      <c r="J100" s="957"/>
      <c r="K100" s="957"/>
      <c r="L100" s="884"/>
      <c r="M100" s="885"/>
      <c r="N100" s="980"/>
      <c r="O100" s="854"/>
      <c r="P100" s="884"/>
      <c r="Q100" s="887"/>
    </row>
    <row r="101" spans="2:17" ht="9" customHeight="1">
      <c r="B101" s="870"/>
      <c r="C101" s="871" t="s">
        <v>9</v>
      </c>
      <c r="D101" s="878">
        <v>466</v>
      </c>
      <c r="E101" s="879">
        <v>3474</v>
      </c>
      <c r="F101" s="874">
        <v>-0.8658606793321819</v>
      </c>
      <c r="G101" s="878">
        <v>90</v>
      </c>
      <c r="H101" s="879">
        <v>731</v>
      </c>
      <c r="I101" s="874">
        <v>-0.8768809849521204</v>
      </c>
      <c r="J101" s="878">
        <v>-59</v>
      </c>
      <c r="K101" s="879">
        <v>41</v>
      </c>
      <c r="L101" s="874">
        <v>-2.4390243902439024</v>
      </c>
      <c r="M101" s="875"/>
      <c r="N101" s="881">
        <v>497</v>
      </c>
      <c r="O101" s="993">
        <v>4246</v>
      </c>
      <c r="P101" s="874">
        <v>-0.8829486575600565</v>
      </c>
      <c r="Q101" s="877"/>
    </row>
    <row r="102" spans="2:17" ht="10.5" customHeight="1">
      <c r="B102" s="870"/>
      <c r="C102" s="871"/>
      <c r="D102" s="931"/>
      <c r="E102" s="861"/>
      <c r="F102" s="880"/>
      <c r="G102" s="931"/>
      <c r="H102" s="931"/>
      <c r="I102" s="880"/>
      <c r="J102" s="931"/>
      <c r="K102" s="931"/>
      <c r="L102" s="880"/>
      <c r="M102" s="875"/>
      <c r="N102" s="939"/>
      <c r="O102" s="861"/>
      <c r="P102" s="880"/>
      <c r="Q102" s="877"/>
    </row>
    <row r="103" spans="2:17" ht="9" customHeight="1">
      <c r="B103" s="870"/>
      <c r="C103" s="871" t="s">
        <v>10</v>
      </c>
      <c r="D103" s="913">
        <v>40135</v>
      </c>
      <c r="E103" s="962">
        <v>39669</v>
      </c>
      <c r="F103" s="990">
        <v>0.0117472081474199</v>
      </c>
      <c r="G103" s="913">
        <v>10262</v>
      </c>
      <c r="H103" s="962">
        <v>10172</v>
      </c>
      <c r="I103" s="990">
        <v>0.008847817538340543</v>
      </c>
      <c r="J103" s="913">
        <v>673</v>
      </c>
      <c r="K103" s="962">
        <v>732</v>
      </c>
      <c r="L103" s="990">
        <v>-0.08060109289617487</v>
      </c>
      <c r="M103" s="964"/>
      <c r="N103" s="917">
        <v>51070</v>
      </c>
      <c r="O103" s="963">
        <v>50573</v>
      </c>
      <c r="P103" s="990">
        <v>0.009827378245308762</v>
      </c>
      <c r="Q103" s="961"/>
    </row>
    <row r="104" spans="2:17" ht="12.75">
      <c r="B104" s="888"/>
      <c r="C104" s="889"/>
      <c r="D104" s="894"/>
      <c r="E104" s="894"/>
      <c r="F104" s="894"/>
      <c r="G104" s="894"/>
      <c r="H104" s="894"/>
      <c r="I104" s="894"/>
      <c r="J104" s="894"/>
      <c r="K104" s="894"/>
      <c r="L104" s="894"/>
      <c r="M104" s="894"/>
      <c r="N104" s="895"/>
      <c r="O104" s="894"/>
      <c r="P104" s="894"/>
      <c r="Q104" s="896"/>
    </row>
  </sheetData>
  <mergeCells count="9">
    <mergeCell ref="B88:Q88"/>
    <mergeCell ref="B2:Q2"/>
    <mergeCell ref="B3:Q3"/>
    <mergeCell ref="B4:Q4"/>
    <mergeCell ref="N5:Q5"/>
    <mergeCell ref="D89:F89"/>
    <mergeCell ref="G89:I89"/>
    <mergeCell ref="J89:M89"/>
    <mergeCell ref="N89:Q89"/>
  </mergeCells>
  <printOptions horizontalCentered="1" verticalCentered="1"/>
  <pageMargins left="0" right="0.25" top="0.25" bottom="0.25" header="0.25" footer="0.25"/>
  <pageSetup fitToHeight="1" fitToWidth="1" horizontalDpi="600" verticalDpi="600" orientation="portrait" paperSize="9" scale="77" r:id="rId1"/>
</worksheet>
</file>

<file path=xl/worksheets/sheet39.xml><?xml version="1.0" encoding="utf-8"?>
<worksheet xmlns="http://schemas.openxmlformats.org/spreadsheetml/2006/main" xmlns:r="http://schemas.openxmlformats.org/officeDocument/2006/relationships">
  <sheetPr>
    <pageSetUpPr fitToPage="1"/>
  </sheetPr>
  <dimension ref="A1:O43"/>
  <sheetViews>
    <sheetView showGridLines="0" tabSelected="1" zoomScale="75" zoomScaleNormal="75" workbookViewId="0" topLeftCell="A40">
      <selection activeCell="C73" sqref="C73"/>
    </sheetView>
  </sheetViews>
  <sheetFormatPr defaultColWidth="9.00390625" defaultRowHeight="14.25"/>
  <cols>
    <col min="1" max="12" width="9.00390625" style="1185" customWidth="1"/>
    <col min="13" max="13" width="6.875" style="1185" customWidth="1"/>
    <col min="14" max="14" width="11.125" style="1185" customWidth="1"/>
    <col min="15" max="16384" width="9.00390625" style="1185" customWidth="1"/>
  </cols>
  <sheetData>
    <row r="1" ht="15">
      <c r="A1" s="1185" t="s">
        <v>911</v>
      </c>
    </row>
    <row r="2" ht="15.75">
      <c r="N2" s="1304" t="s">
        <v>286</v>
      </c>
    </row>
    <row r="5" spans="2:14" ht="21.75" customHeight="1">
      <c r="B5" s="1694" t="s">
        <v>257</v>
      </c>
      <c r="C5" s="1529"/>
      <c r="D5" s="1529"/>
      <c r="E5" s="1529"/>
      <c r="F5" s="1529"/>
      <c r="G5" s="1529"/>
      <c r="H5" s="1529"/>
      <c r="I5" s="1529"/>
      <c r="J5" s="1529"/>
      <c r="K5" s="1529"/>
      <c r="L5" s="1529"/>
      <c r="M5" s="1529"/>
      <c r="N5" s="1529"/>
    </row>
    <row r="6" spans="2:14" ht="15.75">
      <c r="B6" s="1037"/>
      <c r="C6" s="1186"/>
      <c r="D6" s="1186"/>
      <c r="E6" s="1186"/>
      <c r="F6" s="1186"/>
      <c r="G6" s="1186"/>
      <c r="H6" s="1186"/>
      <c r="I6" s="1186"/>
      <c r="J6" s="1186"/>
      <c r="K6" s="1186"/>
      <c r="L6" s="1186"/>
      <c r="M6" s="1186"/>
      <c r="N6" s="1186"/>
    </row>
    <row r="7" spans="2:14" ht="21" customHeight="1">
      <c r="B7" s="1695" t="s">
        <v>258</v>
      </c>
      <c r="C7" s="1696"/>
      <c r="D7" s="1696"/>
      <c r="E7" s="1696"/>
      <c r="F7" s="1696"/>
      <c r="G7" s="1696"/>
      <c r="H7" s="1696"/>
      <c r="I7" s="1696"/>
      <c r="J7" s="1696"/>
      <c r="K7" s="1696"/>
      <c r="L7" s="1696"/>
      <c r="M7" s="1696"/>
      <c r="N7" s="1696"/>
    </row>
    <row r="8" spans="2:14" ht="54.75" customHeight="1">
      <c r="B8" s="1690" t="s">
        <v>621</v>
      </c>
      <c r="C8" s="1558"/>
      <c r="D8" s="1558"/>
      <c r="E8" s="1558"/>
      <c r="F8" s="1558"/>
      <c r="G8" s="1558"/>
      <c r="H8" s="1558"/>
      <c r="I8" s="1558"/>
      <c r="J8" s="1558"/>
      <c r="K8" s="1558"/>
      <c r="L8" s="1558"/>
      <c r="M8" s="1558"/>
      <c r="N8" s="1558"/>
    </row>
    <row r="9" spans="2:14" ht="15">
      <c r="B9" s="1187"/>
      <c r="C9" s="1187"/>
      <c r="D9" s="1187"/>
      <c r="E9" s="1187"/>
      <c r="F9" s="1187"/>
      <c r="G9" s="1187"/>
      <c r="H9" s="1187"/>
      <c r="I9" s="1187"/>
      <c r="J9" s="1187"/>
      <c r="K9" s="1187"/>
      <c r="L9" s="1188"/>
      <c r="M9" s="1188"/>
      <c r="N9" s="1188"/>
    </row>
    <row r="10" spans="2:14" ht="126" customHeight="1">
      <c r="B10" s="1690" t="s">
        <v>288</v>
      </c>
      <c r="C10" s="1558"/>
      <c r="D10" s="1558"/>
      <c r="E10" s="1558"/>
      <c r="F10" s="1558"/>
      <c r="G10" s="1558"/>
      <c r="H10" s="1558"/>
      <c r="I10" s="1558"/>
      <c r="J10" s="1558"/>
      <c r="K10" s="1558"/>
      <c r="L10" s="1558"/>
      <c r="M10" s="1558"/>
      <c r="N10" s="1558"/>
    </row>
    <row r="11" spans="2:14" ht="15">
      <c r="B11" s="1187"/>
      <c r="C11" s="1187"/>
      <c r="D11" s="1187"/>
      <c r="E11" s="1187"/>
      <c r="F11" s="1187"/>
      <c r="G11" s="1187"/>
      <c r="H11" s="1187"/>
      <c r="I11" s="1187"/>
      <c r="J11" s="1187"/>
      <c r="K11" s="1187"/>
      <c r="L11" s="1188"/>
      <c r="M11" s="1188"/>
      <c r="N11" s="1188"/>
    </row>
    <row r="12" spans="2:14" ht="66" customHeight="1">
      <c r="B12" s="1690" t="s">
        <v>622</v>
      </c>
      <c r="C12" s="1558"/>
      <c r="D12" s="1558"/>
      <c r="E12" s="1558"/>
      <c r="F12" s="1558"/>
      <c r="G12" s="1558"/>
      <c r="H12" s="1558"/>
      <c r="I12" s="1558"/>
      <c r="J12" s="1558"/>
      <c r="K12" s="1558"/>
      <c r="L12" s="1558"/>
      <c r="M12" s="1558"/>
      <c r="N12" s="1558"/>
    </row>
    <row r="13" spans="2:14" ht="15">
      <c r="B13" s="1187"/>
      <c r="C13" s="1187"/>
      <c r="D13" s="1187"/>
      <c r="E13" s="1187"/>
      <c r="F13" s="1187"/>
      <c r="G13" s="1187"/>
      <c r="H13" s="1187"/>
      <c r="I13" s="1187"/>
      <c r="J13" s="1187"/>
      <c r="K13" s="1187"/>
      <c r="L13" s="1188"/>
      <c r="M13" s="1188"/>
      <c r="N13" s="1188"/>
    </row>
    <row r="14" spans="2:14" ht="66.75" customHeight="1">
      <c r="B14" s="1690" t="s">
        <v>623</v>
      </c>
      <c r="C14" s="1558"/>
      <c r="D14" s="1558"/>
      <c r="E14" s="1558"/>
      <c r="F14" s="1558"/>
      <c r="G14" s="1558"/>
      <c r="H14" s="1558"/>
      <c r="I14" s="1558"/>
      <c r="J14" s="1558"/>
      <c r="K14" s="1558"/>
      <c r="L14" s="1558"/>
      <c r="M14" s="1558"/>
      <c r="N14" s="1558"/>
    </row>
    <row r="15" spans="2:14" ht="15">
      <c r="B15" s="1187"/>
      <c r="C15" s="1188"/>
      <c r="D15" s="1188"/>
      <c r="E15" s="1188"/>
      <c r="F15" s="1188"/>
      <c r="G15" s="1188"/>
      <c r="H15" s="1188"/>
      <c r="I15" s="1188"/>
      <c r="J15" s="1188"/>
      <c r="K15" s="1188"/>
      <c r="L15" s="1188"/>
      <c r="M15" s="1188"/>
      <c r="N15" s="1188"/>
    </row>
    <row r="16" spans="2:14" ht="51" customHeight="1">
      <c r="B16" s="1690" t="s">
        <v>285</v>
      </c>
      <c r="C16" s="1540"/>
      <c r="D16" s="1540"/>
      <c r="E16" s="1540"/>
      <c r="F16" s="1540"/>
      <c r="G16" s="1540"/>
      <c r="H16" s="1540"/>
      <c r="I16" s="1540"/>
      <c r="J16" s="1540"/>
      <c r="K16" s="1540"/>
      <c r="L16" s="1540"/>
      <c r="M16" s="1540"/>
      <c r="N16" s="1540"/>
    </row>
    <row r="17" spans="2:14" ht="15">
      <c r="B17" s="1187"/>
      <c r="C17" s="1188"/>
      <c r="D17" s="1188"/>
      <c r="E17" s="1188"/>
      <c r="F17" s="1188"/>
      <c r="G17" s="1188"/>
      <c r="H17" s="1188"/>
      <c r="I17" s="1188"/>
      <c r="J17" s="1188"/>
      <c r="K17" s="1188"/>
      <c r="L17" s="1188"/>
      <c r="M17" s="1188"/>
      <c r="N17" s="1188"/>
    </row>
    <row r="18" spans="2:14" ht="69.75" customHeight="1">
      <c r="B18" s="1693" t="s">
        <v>66</v>
      </c>
      <c r="C18" s="1693"/>
      <c r="D18" s="1693"/>
      <c r="E18" s="1693"/>
      <c r="F18" s="1693"/>
      <c r="G18" s="1693"/>
      <c r="H18" s="1693"/>
      <c r="I18" s="1693"/>
      <c r="J18" s="1693"/>
      <c r="K18" s="1693"/>
      <c r="L18" s="1693"/>
      <c r="M18" s="1693"/>
      <c r="N18" s="1693"/>
    </row>
    <row r="19" spans="2:14" ht="3.75" customHeight="1">
      <c r="B19" s="1188"/>
      <c r="C19" s="1188"/>
      <c r="D19" s="1188"/>
      <c r="E19" s="1188"/>
      <c r="F19" s="1188"/>
      <c r="G19" s="1188"/>
      <c r="H19" s="1188"/>
      <c r="I19" s="1188"/>
      <c r="J19" s="1188"/>
      <c r="K19" s="1188"/>
      <c r="L19" s="1188"/>
      <c r="M19" s="1188"/>
      <c r="N19" s="1188"/>
    </row>
    <row r="20" spans="2:14" ht="72" customHeight="1">
      <c r="B20" s="1693" t="s">
        <v>278</v>
      </c>
      <c r="C20" s="1693"/>
      <c r="D20" s="1693"/>
      <c r="E20" s="1693"/>
      <c r="F20" s="1693"/>
      <c r="G20" s="1693"/>
      <c r="H20" s="1693"/>
      <c r="I20" s="1693"/>
      <c r="J20" s="1693"/>
      <c r="K20" s="1693"/>
      <c r="L20" s="1693"/>
      <c r="M20" s="1693"/>
      <c r="N20" s="1693"/>
    </row>
    <row r="21" ht="18">
      <c r="B21" s="1514" t="s">
        <v>287</v>
      </c>
    </row>
    <row r="22" ht="18">
      <c r="B22" s="1189"/>
    </row>
    <row r="23" spans="2:15" ht="45" customHeight="1">
      <c r="B23" s="1309" t="s">
        <v>634</v>
      </c>
      <c r="C23" s="1691" t="s">
        <v>635</v>
      </c>
      <c r="D23" s="1692"/>
      <c r="E23" s="1692"/>
      <c r="F23" s="1692"/>
      <c r="G23" s="1692"/>
      <c r="H23" s="1692"/>
      <c r="I23" s="1692"/>
      <c r="J23" s="1692"/>
      <c r="K23" s="1692"/>
      <c r="L23" s="1692"/>
      <c r="M23" s="1692"/>
      <c r="N23" s="1692"/>
      <c r="O23" s="1305"/>
    </row>
    <row r="24" spans="2:3" ht="9" customHeight="1">
      <c r="B24" s="1310"/>
      <c r="C24" s="1309"/>
    </row>
    <row r="25" spans="2:14" ht="45" customHeight="1">
      <c r="B25" s="1309" t="s">
        <v>636</v>
      </c>
      <c r="C25" s="1691" t="s">
        <v>637</v>
      </c>
      <c r="D25" s="1692"/>
      <c r="E25" s="1692"/>
      <c r="F25" s="1692"/>
      <c r="G25" s="1692"/>
      <c r="H25" s="1692"/>
      <c r="I25" s="1692"/>
      <c r="J25" s="1692"/>
      <c r="K25" s="1692"/>
      <c r="L25" s="1692"/>
      <c r="M25" s="1692"/>
      <c r="N25" s="1692"/>
    </row>
    <row r="26" spans="2:14" ht="3.75" customHeight="1">
      <c r="B26" s="1309"/>
      <c r="C26" s="1309"/>
      <c r="D26" s="114"/>
      <c r="E26" s="114"/>
      <c r="F26" s="114"/>
      <c r="G26" s="114"/>
      <c r="H26" s="114"/>
      <c r="I26" s="114"/>
      <c r="J26" s="114"/>
      <c r="K26" s="114"/>
      <c r="L26" s="114"/>
      <c r="M26" s="114"/>
      <c r="N26" s="114"/>
    </row>
    <row r="27" spans="2:14" ht="27.75" customHeight="1">
      <c r="B27" s="1311" t="s">
        <v>176</v>
      </c>
      <c r="C27" s="1691" t="s">
        <v>638</v>
      </c>
      <c r="D27" s="1692"/>
      <c r="E27" s="1692"/>
      <c r="F27" s="1692"/>
      <c r="G27" s="1692"/>
      <c r="H27" s="1692"/>
      <c r="I27" s="1692"/>
      <c r="J27" s="1692"/>
      <c r="K27" s="1692"/>
      <c r="L27" s="1692"/>
      <c r="M27" s="1692"/>
      <c r="N27" s="1692"/>
    </row>
    <row r="28" spans="2:14" ht="7.5" customHeight="1">
      <c r="B28" s="1309"/>
      <c r="C28" s="1309"/>
      <c r="D28" s="114"/>
      <c r="E28" s="114"/>
      <c r="F28" s="114"/>
      <c r="G28" s="114"/>
      <c r="H28" s="114"/>
      <c r="I28" s="114"/>
      <c r="J28" s="114"/>
      <c r="K28" s="114"/>
      <c r="L28" s="114"/>
      <c r="M28" s="114"/>
      <c r="N28" s="114"/>
    </row>
    <row r="29" spans="2:14" ht="71.25" customHeight="1">
      <c r="B29" s="1311" t="s">
        <v>555</v>
      </c>
      <c r="C29" s="1691" t="s">
        <v>283</v>
      </c>
      <c r="D29" s="1692"/>
      <c r="E29" s="1692"/>
      <c r="F29" s="1692"/>
      <c r="G29" s="1692"/>
      <c r="H29" s="1692"/>
      <c r="I29" s="1692"/>
      <c r="J29" s="1692"/>
      <c r="K29" s="1692"/>
      <c r="L29" s="1692"/>
      <c r="M29" s="1692"/>
      <c r="N29" s="1692"/>
    </row>
    <row r="30" spans="2:14" ht="6" customHeight="1">
      <c r="B30" s="1309"/>
      <c r="C30" s="1309"/>
      <c r="D30" s="114"/>
      <c r="E30" s="114"/>
      <c r="F30" s="114"/>
      <c r="G30" s="114"/>
      <c r="H30" s="114"/>
      <c r="I30" s="114"/>
      <c r="J30" s="114"/>
      <c r="K30" s="114"/>
      <c r="L30" s="114"/>
      <c r="M30" s="114"/>
      <c r="N30" s="114"/>
    </row>
    <row r="31" spans="2:14" ht="24.75" customHeight="1">
      <c r="B31" s="1311" t="s">
        <v>639</v>
      </c>
      <c r="C31" s="1309" t="s">
        <v>279</v>
      </c>
      <c r="D31" s="114"/>
      <c r="E31" s="114"/>
      <c r="F31" s="114"/>
      <c r="G31" s="114"/>
      <c r="H31" s="114"/>
      <c r="I31" s="114"/>
      <c r="J31" s="114"/>
      <c r="K31" s="114"/>
      <c r="L31" s="114"/>
      <c r="M31" s="114"/>
      <c r="N31" s="114"/>
    </row>
    <row r="32" spans="2:14" ht="6" customHeight="1">
      <c r="B32" s="1309"/>
      <c r="C32" s="1309"/>
      <c r="D32" s="114"/>
      <c r="E32" s="114"/>
      <c r="F32" s="114"/>
      <c r="G32" s="114"/>
      <c r="H32" s="114"/>
      <c r="I32" s="114"/>
      <c r="J32" s="114"/>
      <c r="K32" s="114"/>
      <c r="L32" s="114"/>
      <c r="M32" s="114"/>
      <c r="N32" s="114"/>
    </row>
    <row r="33" spans="2:14" ht="52.5" customHeight="1">
      <c r="B33" s="1311" t="s">
        <v>640</v>
      </c>
      <c r="C33" s="1691" t="s">
        <v>641</v>
      </c>
      <c r="D33" s="1571"/>
      <c r="E33" s="1571"/>
      <c r="F33" s="1571"/>
      <c r="G33" s="1571"/>
      <c r="H33" s="1571"/>
      <c r="I33" s="1571"/>
      <c r="J33" s="1571"/>
      <c r="K33" s="1571"/>
      <c r="L33" s="1571"/>
      <c r="M33" s="1571"/>
      <c r="N33" s="1571"/>
    </row>
    <row r="34" spans="2:14" ht="6" customHeight="1">
      <c r="B34" s="1309"/>
      <c r="C34" s="1309"/>
      <c r="D34" s="114"/>
      <c r="E34" s="114"/>
      <c r="F34" s="114"/>
      <c r="G34" s="114"/>
      <c r="H34" s="114"/>
      <c r="I34" s="114"/>
      <c r="J34" s="114"/>
      <c r="K34" s="114"/>
      <c r="L34" s="114"/>
      <c r="M34" s="114"/>
      <c r="N34" s="114"/>
    </row>
    <row r="35" spans="2:14" ht="41.25" customHeight="1">
      <c r="B35" s="1311" t="s">
        <v>642</v>
      </c>
      <c r="C35" s="1691" t="s">
        <v>282</v>
      </c>
      <c r="D35" s="1692"/>
      <c r="E35" s="1692"/>
      <c r="F35" s="1692"/>
      <c r="G35" s="1692"/>
      <c r="H35" s="1692"/>
      <c r="I35" s="1692"/>
      <c r="J35" s="1692"/>
      <c r="K35" s="1692"/>
      <c r="L35" s="1692"/>
      <c r="M35" s="1692"/>
      <c r="N35" s="1692"/>
    </row>
    <row r="36" spans="2:14" ht="3.75" customHeight="1">
      <c r="B36" s="1309"/>
      <c r="C36" s="1309"/>
      <c r="D36" s="114"/>
      <c r="E36" s="114"/>
      <c r="F36" s="114"/>
      <c r="G36" s="114"/>
      <c r="H36" s="114"/>
      <c r="I36" s="114"/>
      <c r="J36" s="114"/>
      <c r="K36" s="114"/>
      <c r="L36" s="114"/>
      <c r="M36" s="114"/>
      <c r="N36" s="114"/>
    </row>
    <row r="37" spans="2:14" ht="42.75" customHeight="1">
      <c r="B37" s="1311" t="s">
        <v>643</v>
      </c>
      <c r="C37" s="1691" t="s">
        <v>644</v>
      </c>
      <c r="D37" s="1692"/>
      <c r="E37" s="1692"/>
      <c r="F37" s="1692"/>
      <c r="G37" s="1692"/>
      <c r="H37" s="1692"/>
      <c r="I37" s="1692"/>
      <c r="J37" s="1692"/>
      <c r="K37" s="1692"/>
      <c r="L37" s="1692"/>
      <c r="M37" s="1692"/>
      <c r="N37" s="1692"/>
    </row>
    <row r="38" spans="2:14" ht="3.75" customHeight="1">
      <c r="B38" s="1309"/>
      <c r="C38" s="1309"/>
      <c r="D38" s="114"/>
      <c r="E38" s="114"/>
      <c r="F38" s="114"/>
      <c r="G38" s="114"/>
      <c r="H38" s="114"/>
      <c r="I38" s="114"/>
      <c r="J38" s="114"/>
      <c r="K38" s="114"/>
      <c r="L38" s="114"/>
      <c r="M38" s="114"/>
      <c r="N38" s="114"/>
    </row>
    <row r="39" spans="2:14" ht="54.75" customHeight="1">
      <c r="B39" s="1311" t="s">
        <v>645</v>
      </c>
      <c r="C39" s="1691" t="s">
        <v>646</v>
      </c>
      <c r="D39" s="1692"/>
      <c r="E39" s="1692"/>
      <c r="F39" s="1692"/>
      <c r="G39" s="1692"/>
      <c r="H39" s="1692"/>
      <c r="I39" s="1692"/>
      <c r="J39" s="1692"/>
      <c r="K39" s="1692"/>
      <c r="L39" s="1692"/>
      <c r="M39" s="1692"/>
      <c r="N39" s="1692"/>
    </row>
    <row r="40" spans="2:14" ht="5.25" customHeight="1">
      <c r="B40" s="1309"/>
      <c r="C40" s="1309"/>
      <c r="D40" s="114"/>
      <c r="E40" s="114"/>
      <c r="F40" s="114"/>
      <c r="G40" s="114"/>
      <c r="H40" s="114"/>
      <c r="I40" s="114"/>
      <c r="J40" s="114"/>
      <c r="K40" s="114"/>
      <c r="L40" s="114"/>
      <c r="M40" s="114"/>
      <c r="N40" s="114"/>
    </row>
    <row r="41" spans="2:14" ht="51" customHeight="1">
      <c r="B41" s="1311" t="s">
        <v>647</v>
      </c>
      <c r="C41" s="1691" t="s">
        <v>280</v>
      </c>
      <c r="D41" s="1692"/>
      <c r="E41" s="1692"/>
      <c r="F41" s="1692"/>
      <c r="G41" s="1692"/>
      <c r="H41" s="1692"/>
      <c r="I41" s="1692"/>
      <c r="J41" s="1692"/>
      <c r="K41" s="1692"/>
      <c r="L41" s="1692"/>
      <c r="M41" s="1692"/>
      <c r="N41" s="1692"/>
    </row>
    <row r="42" spans="2:14" ht="3.75" customHeight="1">
      <c r="B42" s="1309"/>
      <c r="C42" s="1309"/>
      <c r="D42" s="114"/>
      <c r="E42" s="114"/>
      <c r="F42" s="114"/>
      <c r="G42" s="114"/>
      <c r="H42" s="114"/>
      <c r="I42" s="114"/>
      <c r="J42" s="114"/>
      <c r="K42" s="114"/>
      <c r="L42" s="114"/>
      <c r="M42" s="114"/>
      <c r="N42" s="114"/>
    </row>
    <row r="43" spans="2:14" ht="51" customHeight="1">
      <c r="B43" s="1311" t="s">
        <v>648</v>
      </c>
      <c r="C43" s="1697" t="s">
        <v>281</v>
      </c>
      <c r="D43" s="1692"/>
      <c r="E43" s="1692"/>
      <c r="F43" s="1692"/>
      <c r="G43" s="1692"/>
      <c r="H43" s="1692"/>
      <c r="I43" s="1692"/>
      <c r="J43" s="1692"/>
      <c r="K43" s="1692"/>
      <c r="L43" s="1692"/>
      <c r="M43" s="1692"/>
      <c r="N43" s="1692"/>
    </row>
    <row r="44" ht="5.25" customHeight="1"/>
  </sheetData>
  <mergeCells count="19">
    <mergeCell ref="B5:N5"/>
    <mergeCell ref="B7:N7"/>
    <mergeCell ref="C41:N41"/>
    <mergeCell ref="C43:N43"/>
    <mergeCell ref="C23:N23"/>
    <mergeCell ref="C33:N33"/>
    <mergeCell ref="C35:N35"/>
    <mergeCell ref="C37:N37"/>
    <mergeCell ref="C39:N39"/>
    <mergeCell ref="C25:N25"/>
    <mergeCell ref="C27:N27"/>
    <mergeCell ref="C29:N29"/>
    <mergeCell ref="B18:N18"/>
    <mergeCell ref="B20:N20"/>
    <mergeCell ref="B16:N16"/>
    <mergeCell ref="B8:N8"/>
    <mergeCell ref="B10:N10"/>
    <mergeCell ref="B12:N12"/>
    <mergeCell ref="B14:N14"/>
  </mergeCells>
  <printOptions horizontalCentered="1" verticalCentered="1"/>
  <pageMargins left="0" right="0" top="0" bottom="0.25" header="0" footer="0.25"/>
  <pageSetup fitToHeight="1" fitToWidth="1" horizontalDpi="600" verticalDpi="600" orientation="portrait" paperSize="9" scale="64" r:id="rId1"/>
</worksheet>
</file>

<file path=xl/worksheets/sheet4.xml><?xml version="1.0" encoding="utf-8"?>
<worksheet xmlns="http://schemas.openxmlformats.org/spreadsheetml/2006/main" xmlns:r="http://schemas.openxmlformats.org/officeDocument/2006/relationships">
  <sheetPr>
    <pageSetUpPr fitToPage="1"/>
  </sheetPr>
  <dimension ref="A1:O42"/>
  <sheetViews>
    <sheetView showGridLines="0" zoomScale="75" zoomScaleNormal="75" zoomScaleSheetLayoutView="75" workbookViewId="0" topLeftCell="A1">
      <selection activeCell="C73" sqref="C73"/>
    </sheetView>
  </sheetViews>
  <sheetFormatPr defaultColWidth="9.00390625" defaultRowHeight="14.25"/>
  <cols>
    <col min="1" max="1" width="4.75390625" style="11" customWidth="1"/>
    <col min="2" max="2" width="57.75390625" style="5" customWidth="1"/>
    <col min="3" max="9" width="11.625" style="5" customWidth="1"/>
    <col min="10" max="10" width="3.50390625" style="5" customWidth="1"/>
    <col min="11" max="13" width="11.75390625" style="5" customWidth="1"/>
    <col min="14" max="14" width="12.125" style="5" customWidth="1"/>
    <col min="15" max="15" width="13.25390625" style="5" customWidth="1"/>
    <col min="16" max="16384" width="9.00390625" style="5" customWidth="1"/>
  </cols>
  <sheetData>
    <row r="1" spans="1:9" ht="14.25">
      <c r="A1" s="24" t="s">
        <v>831</v>
      </c>
      <c r="H1" s="1581" t="s">
        <v>169</v>
      </c>
      <c r="I1" s="1582"/>
    </row>
    <row r="2" spans="1:9" ht="12.75">
      <c r="A2" s="24"/>
      <c r="I2" s="25"/>
    </row>
    <row r="3" spans="1:8" ht="15.75">
      <c r="A3" s="27" t="s">
        <v>833</v>
      </c>
      <c r="B3" s="23"/>
      <c r="C3" s="23"/>
      <c r="D3" s="23"/>
      <c r="E3" s="23"/>
      <c r="F3" s="28"/>
      <c r="G3" s="28"/>
      <c r="H3" s="28"/>
    </row>
    <row r="4" spans="1:8" ht="14.25">
      <c r="A4" s="29"/>
      <c r="B4" s="23"/>
      <c r="C4" s="23"/>
      <c r="D4" s="23"/>
      <c r="E4" s="23"/>
      <c r="F4" s="28"/>
      <c r="G4" s="28"/>
      <c r="H4" s="28"/>
    </row>
    <row r="5" ht="15" customHeight="1">
      <c r="A5" s="30" t="s">
        <v>896</v>
      </c>
    </row>
    <row r="6" ht="12.75">
      <c r="A6" s="31"/>
    </row>
    <row r="7" spans="1:2" ht="15.75">
      <c r="A7" s="1583" t="s">
        <v>840</v>
      </c>
      <c r="B7" s="1583"/>
    </row>
    <row r="9" spans="3:9" ht="38.25">
      <c r="C9" s="32" t="s">
        <v>897</v>
      </c>
      <c r="D9" s="33" t="s">
        <v>898</v>
      </c>
      <c r="E9" s="33" t="s">
        <v>899</v>
      </c>
      <c r="F9" s="33" t="s">
        <v>900</v>
      </c>
      <c r="G9" s="33" t="s">
        <v>901</v>
      </c>
      <c r="H9" s="33" t="s">
        <v>902</v>
      </c>
      <c r="I9" s="33" t="s">
        <v>837</v>
      </c>
    </row>
    <row r="10" spans="1:9" ht="12" customHeight="1">
      <c r="A10" s="34" t="s">
        <v>170</v>
      </c>
      <c r="B10" s="35"/>
      <c r="C10" s="35"/>
      <c r="D10" s="36" t="s">
        <v>904</v>
      </c>
      <c r="E10" s="36" t="s">
        <v>904</v>
      </c>
      <c r="F10" s="36" t="s">
        <v>904</v>
      </c>
      <c r="G10" s="36" t="s">
        <v>904</v>
      </c>
      <c r="H10" s="36" t="s">
        <v>904</v>
      </c>
      <c r="I10" s="36" t="s">
        <v>905</v>
      </c>
    </row>
    <row r="11" spans="4:8" ht="7.5" customHeight="1">
      <c r="D11" s="37"/>
      <c r="E11" s="37"/>
      <c r="F11" s="37"/>
      <c r="G11" s="37"/>
      <c r="H11" s="37"/>
    </row>
    <row r="12" spans="1:8" ht="12.75">
      <c r="A12" s="38" t="s">
        <v>906</v>
      </c>
      <c r="D12" s="37"/>
      <c r="E12" s="37"/>
      <c r="F12" s="37"/>
      <c r="G12" s="37"/>
      <c r="H12" s="37"/>
    </row>
    <row r="13" spans="4:8" ht="7.5" customHeight="1">
      <c r="D13" s="37"/>
      <c r="E13" s="37"/>
      <c r="F13" s="37"/>
      <c r="G13" s="37"/>
      <c r="H13" s="37"/>
    </row>
    <row r="14" spans="1:9" ht="28.5" customHeight="1">
      <c r="A14" s="1556" t="s">
        <v>907</v>
      </c>
      <c r="B14" s="1585"/>
      <c r="C14" s="41">
        <v>3</v>
      </c>
      <c r="D14" s="42">
        <v>1712</v>
      </c>
      <c r="E14" s="43">
        <v>-363</v>
      </c>
      <c r="F14" s="42">
        <f>SUM(D14:E14)</f>
        <v>1349</v>
      </c>
      <c r="G14" s="42">
        <v>-10</v>
      </c>
      <c r="H14" s="42">
        <f>SUM(F14:G14)</f>
        <v>1339</v>
      </c>
      <c r="I14" s="44">
        <v>56.6</v>
      </c>
    </row>
    <row r="15" spans="1:9" ht="18.75" customHeight="1">
      <c r="A15" s="45" t="s">
        <v>153</v>
      </c>
      <c r="C15" s="41"/>
      <c r="D15" s="42">
        <v>-120</v>
      </c>
      <c r="E15" s="47" t="s">
        <v>164</v>
      </c>
      <c r="F15" s="42">
        <f>SUM(D15:E15)</f>
        <v>-120</v>
      </c>
      <c r="G15" s="47" t="s">
        <v>164</v>
      </c>
      <c r="H15" s="42">
        <f>SUM(F15:G15)</f>
        <v>-120</v>
      </c>
      <c r="I15" s="44">
        <v>-5.1</v>
      </c>
    </row>
    <row r="16" spans="1:9" ht="30" customHeight="1">
      <c r="A16" s="1556" t="s">
        <v>908</v>
      </c>
      <c r="B16" s="1585"/>
      <c r="C16" s="41">
        <v>6</v>
      </c>
      <c r="D16" s="42">
        <v>1068</v>
      </c>
      <c r="E16" s="43">
        <v>-343</v>
      </c>
      <c r="F16" s="42">
        <f>SUM(D16:E16)</f>
        <v>725</v>
      </c>
      <c r="G16" s="42">
        <v>-2</v>
      </c>
      <c r="H16" s="42">
        <f>SUM(F16:G16)</f>
        <v>723</v>
      </c>
      <c r="I16" s="44">
        <v>30.6</v>
      </c>
    </row>
    <row r="17" spans="1:9" ht="17.25" customHeight="1">
      <c r="A17" s="1556" t="s">
        <v>195</v>
      </c>
      <c r="B17" s="1585"/>
      <c r="C17" s="41">
        <v>6</v>
      </c>
      <c r="D17" s="42">
        <v>-67</v>
      </c>
      <c r="E17" s="47" t="s">
        <v>164</v>
      </c>
      <c r="F17" s="42">
        <f>SUM(D17:E17)</f>
        <v>-67</v>
      </c>
      <c r="G17" s="47" t="s">
        <v>164</v>
      </c>
      <c r="H17" s="42">
        <f>SUM(F17:G17)</f>
        <v>-67</v>
      </c>
      <c r="I17" s="1015">
        <v>-2.8</v>
      </c>
    </row>
    <row r="18" spans="1:9" ht="7.5" customHeight="1">
      <c r="A18" s="39"/>
      <c r="B18" s="40"/>
      <c r="C18" s="41"/>
      <c r="D18" s="42"/>
      <c r="E18" s="43"/>
      <c r="F18" s="42"/>
      <c r="G18" s="42"/>
      <c r="H18" s="42"/>
      <c r="I18" s="48"/>
    </row>
    <row r="19" spans="1:9" ht="25.5" customHeight="1">
      <c r="A19" s="1584" t="s">
        <v>669</v>
      </c>
      <c r="B19" s="1585"/>
      <c r="C19" s="41">
        <v>6</v>
      </c>
      <c r="D19" s="42">
        <v>-47</v>
      </c>
      <c r="E19" s="43">
        <v>14</v>
      </c>
      <c r="F19" s="42">
        <f>SUM(D19:E19)</f>
        <v>-33</v>
      </c>
      <c r="G19" s="47" t="s">
        <v>164</v>
      </c>
      <c r="H19" s="42">
        <f>SUM(F19:G19)</f>
        <v>-33</v>
      </c>
      <c r="I19" s="44">
        <v>-1.4</v>
      </c>
    </row>
    <row r="20" spans="1:9" ht="7.5" customHeight="1">
      <c r="A20" s="49"/>
      <c r="B20" s="11"/>
      <c r="C20" s="41"/>
      <c r="D20" s="42"/>
      <c r="E20" s="43"/>
      <c r="F20" s="42"/>
      <c r="G20" s="42"/>
      <c r="H20" s="42"/>
      <c r="I20" s="48"/>
    </row>
    <row r="21" spans="1:9" ht="24.75" customHeight="1">
      <c r="A21" s="1586" t="s">
        <v>909</v>
      </c>
      <c r="B21" s="1585"/>
      <c r="C21" s="87">
        <v>6</v>
      </c>
      <c r="D21" s="52">
        <v>-302</v>
      </c>
      <c r="E21" s="88">
        <v>39</v>
      </c>
      <c r="F21" s="42">
        <f>SUM(D21:E21)</f>
        <v>-263</v>
      </c>
      <c r="G21" s="47" t="s">
        <v>164</v>
      </c>
      <c r="H21" s="42">
        <f>SUM(F21:G21)</f>
        <v>-263</v>
      </c>
      <c r="I21" s="44">
        <v>-11.1</v>
      </c>
    </row>
    <row r="22" spans="1:9" ht="7.5" customHeight="1">
      <c r="A22" s="54"/>
      <c r="B22" s="55"/>
      <c r="C22" s="87"/>
      <c r="D22" s="52"/>
      <c r="E22" s="53"/>
      <c r="F22" s="52"/>
      <c r="G22" s="56"/>
      <c r="H22" s="52"/>
      <c r="I22" s="57"/>
    </row>
    <row r="23" spans="1:9" ht="7.5" customHeight="1">
      <c r="A23" s="58"/>
      <c r="B23" s="59"/>
      <c r="C23" s="89"/>
      <c r="D23" s="61"/>
      <c r="E23" s="62"/>
      <c r="F23" s="61"/>
      <c r="G23" s="63"/>
      <c r="H23" s="61"/>
      <c r="I23" s="64"/>
    </row>
    <row r="24" spans="1:9" ht="15" customHeight="1">
      <c r="A24" s="54" t="s">
        <v>910</v>
      </c>
      <c r="B24" s="55"/>
      <c r="C24" s="87"/>
      <c r="D24" s="52">
        <f aca="true" t="shared" si="0" ref="D24:I24">SUM(D14:D21)</f>
        <v>2244</v>
      </c>
      <c r="E24" s="52">
        <f t="shared" si="0"/>
        <v>-653</v>
      </c>
      <c r="F24" s="52">
        <f t="shared" si="0"/>
        <v>1591</v>
      </c>
      <c r="G24" s="52">
        <f t="shared" si="0"/>
        <v>-12</v>
      </c>
      <c r="H24" s="52">
        <f t="shared" si="0"/>
        <v>1579</v>
      </c>
      <c r="I24" s="44">
        <f t="shared" si="0"/>
        <v>66.8</v>
      </c>
    </row>
    <row r="25" spans="1:9" ht="7.5" customHeight="1">
      <c r="A25" s="66"/>
      <c r="B25" s="35"/>
      <c r="C25" s="90"/>
      <c r="D25" s="68"/>
      <c r="E25" s="69"/>
      <c r="F25" s="68"/>
      <c r="G25" s="70"/>
      <c r="H25" s="68"/>
      <c r="I25" s="71"/>
    </row>
    <row r="26" spans="1:9" ht="7.5" customHeight="1">
      <c r="A26" s="45"/>
      <c r="C26" s="41"/>
      <c r="D26" s="42"/>
      <c r="E26" s="43"/>
      <c r="F26" s="42"/>
      <c r="G26" s="81"/>
      <c r="H26" s="42"/>
      <c r="I26" s="48"/>
    </row>
    <row r="27" spans="1:9" s="55" customFormat="1" ht="12.75">
      <c r="A27" s="54" t="s">
        <v>196</v>
      </c>
      <c r="C27" s="87"/>
      <c r="D27" s="52">
        <v>3</v>
      </c>
      <c r="E27" s="47">
        <v>0</v>
      </c>
      <c r="F27" s="42">
        <f>SUM(D27:E27)</f>
        <v>3</v>
      </c>
      <c r="G27" s="47">
        <v>0</v>
      </c>
      <c r="H27" s="42">
        <f>SUM(F27:G27)</f>
        <v>3</v>
      </c>
      <c r="I27" s="44">
        <v>0.1</v>
      </c>
    </row>
    <row r="28" spans="1:9" ht="7.5" customHeight="1">
      <c r="A28" s="82"/>
      <c r="B28" s="55"/>
      <c r="C28" s="91"/>
      <c r="D28" s="52"/>
      <c r="E28" s="53"/>
      <c r="F28" s="52"/>
      <c r="G28" s="52"/>
      <c r="H28" s="52"/>
      <c r="I28" s="57"/>
    </row>
    <row r="29" spans="1:9" ht="7.5" customHeight="1">
      <c r="A29" s="66"/>
      <c r="B29" s="35"/>
      <c r="C29" s="92"/>
      <c r="D29" s="70"/>
      <c r="E29" s="70"/>
      <c r="F29" s="70"/>
      <c r="G29" s="70"/>
      <c r="H29" s="70"/>
      <c r="I29" s="85"/>
    </row>
    <row r="30" spans="1:15" ht="7.5" customHeight="1">
      <c r="A30" s="45" t="s">
        <v>911</v>
      </c>
      <c r="C30" s="93"/>
      <c r="D30" s="42"/>
      <c r="E30" s="42"/>
      <c r="F30" s="42"/>
      <c r="G30" s="42"/>
      <c r="H30" s="42"/>
      <c r="I30" s="73"/>
      <c r="J30" s="74"/>
      <c r="K30" s="74"/>
      <c r="L30" s="74"/>
      <c r="M30" s="74"/>
      <c r="N30" s="74"/>
      <c r="O30" s="74"/>
    </row>
    <row r="31" spans="1:15" ht="12.75">
      <c r="A31" s="45" t="s">
        <v>912</v>
      </c>
      <c r="C31" s="93"/>
      <c r="D31" s="42">
        <f>SUM(D24:D27)</f>
        <v>2247</v>
      </c>
      <c r="E31" s="42">
        <f>SUM(E24:E27)</f>
        <v>-653</v>
      </c>
      <c r="F31" s="42">
        <f>SUM(D31:E31)</f>
        <v>1594</v>
      </c>
      <c r="G31" s="42">
        <f>SUM(G24:G27)</f>
        <v>-12</v>
      </c>
      <c r="H31" s="42">
        <f>SUM(F31:G31)</f>
        <v>1582</v>
      </c>
      <c r="I31" s="44">
        <f>SUM(I24:I27)</f>
        <v>66.89999999999999</v>
      </c>
      <c r="J31" s="74"/>
      <c r="K31" s="74"/>
      <c r="L31" s="74"/>
      <c r="M31" s="74"/>
      <c r="N31" s="74"/>
      <c r="O31" s="74"/>
    </row>
    <row r="32" spans="1:15" ht="7.5" customHeight="1">
      <c r="A32" s="66"/>
      <c r="B32" s="35"/>
      <c r="C32" s="94"/>
      <c r="D32" s="94"/>
      <c r="E32" s="94"/>
      <c r="F32" s="94"/>
      <c r="G32" s="94"/>
      <c r="H32" s="94"/>
      <c r="I32" s="95"/>
      <c r="J32" s="74"/>
      <c r="K32" s="74"/>
      <c r="L32" s="74"/>
      <c r="M32" s="74"/>
      <c r="N32" s="74"/>
      <c r="O32" s="74"/>
    </row>
    <row r="33" spans="1:15" ht="12.75">
      <c r="A33" s="45"/>
      <c r="J33" s="74"/>
      <c r="K33" s="74"/>
      <c r="L33" s="74"/>
      <c r="M33" s="74"/>
      <c r="N33" s="74"/>
      <c r="O33" s="76"/>
    </row>
    <row r="34" spans="1:15" ht="12.75">
      <c r="A34" s="38" t="s">
        <v>160</v>
      </c>
      <c r="J34" s="74"/>
      <c r="K34" s="74"/>
      <c r="L34" s="74"/>
      <c r="M34" s="74"/>
      <c r="N34" s="74"/>
      <c r="O34" s="76"/>
    </row>
    <row r="35" ht="12.75">
      <c r="A35" s="38"/>
    </row>
    <row r="36" spans="1:9" ht="33" customHeight="1">
      <c r="A36" s="1038" t="s">
        <v>171</v>
      </c>
      <c r="B36" s="1578" t="s">
        <v>104</v>
      </c>
      <c r="C36" s="1579"/>
      <c r="D36" s="1579"/>
      <c r="E36" s="1579"/>
      <c r="F36" s="1579"/>
      <c r="G36" s="1579"/>
      <c r="H36" s="1579"/>
      <c r="I36" s="1579"/>
    </row>
    <row r="37" spans="1:2" ht="4.5" customHeight="1">
      <c r="A37" s="77"/>
      <c r="B37" s="17"/>
    </row>
    <row r="38" spans="1:2" ht="12.75">
      <c r="A38" s="45" t="s">
        <v>172</v>
      </c>
      <c r="B38" s="16" t="s">
        <v>244</v>
      </c>
    </row>
    <row r="39" ht="9" customHeight="1">
      <c r="B39" s="17"/>
    </row>
    <row r="40" spans="1:9" ht="33.75" customHeight="1">
      <c r="A40" s="1038" t="s">
        <v>152</v>
      </c>
      <c r="B40" s="1578" t="s">
        <v>880</v>
      </c>
      <c r="C40" s="1579"/>
      <c r="D40" s="1579"/>
      <c r="E40" s="1579"/>
      <c r="F40" s="1579"/>
      <c r="G40" s="1579"/>
      <c r="H40" s="1579"/>
      <c r="I40" s="1579"/>
    </row>
    <row r="41" ht="6" customHeight="1"/>
    <row r="42" spans="1:2" ht="12.75">
      <c r="A42" s="45" t="s">
        <v>674</v>
      </c>
      <c r="B42" s="17" t="s">
        <v>168</v>
      </c>
    </row>
  </sheetData>
  <mergeCells count="9">
    <mergeCell ref="A17:B17"/>
    <mergeCell ref="H1:I1"/>
    <mergeCell ref="A7:B7"/>
    <mergeCell ref="A14:B14"/>
    <mergeCell ref="A16:B16"/>
    <mergeCell ref="B36:I36"/>
    <mergeCell ref="B40:I40"/>
    <mergeCell ref="A19:B19"/>
    <mergeCell ref="A21:B21"/>
  </mergeCells>
  <printOptions horizontalCentered="1" verticalCentered="1"/>
  <pageMargins left="0.75" right="0.75" top="0.75" bottom="0.75" header="0.75" footer="0.75"/>
  <pageSetup fitToHeight="1" fitToWidth="1" horizontalDpi="600" verticalDpi="600" orientation="landscape" paperSize="9" scale="81" r:id="rId1"/>
</worksheet>
</file>

<file path=xl/worksheets/sheet5.xml><?xml version="1.0" encoding="utf-8"?>
<worksheet xmlns="http://schemas.openxmlformats.org/spreadsheetml/2006/main" xmlns:r="http://schemas.openxmlformats.org/officeDocument/2006/relationships">
  <dimension ref="A1:AB178"/>
  <sheetViews>
    <sheetView showGridLines="0" zoomScale="75" zoomScaleNormal="75" zoomScaleSheetLayoutView="75" workbookViewId="0" topLeftCell="A84">
      <selection activeCell="C73" sqref="C73"/>
    </sheetView>
  </sheetViews>
  <sheetFormatPr defaultColWidth="9.00390625" defaultRowHeight="25.5" customHeight="1"/>
  <cols>
    <col min="1" max="1" width="3.25390625" style="96" customWidth="1"/>
    <col min="2" max="2" width="12.75390625" style="96" customWidth="1"/>
    <col min="3" max="3" width="8.75390625" style="96" customWidth="1"/>
    <col min="4" max="4" width="5.25390625" style="96" customWidth="1"/>
    <col min="5" max="5" width="10.375" style="96" customWidth="1"/>
    <col min="6" max="6" width="1.4921875" style="96" customWidth="1"/>
    <col min="7" max="7" width="9.00390625" style="96" customWidth="1"/>
    <col min="8" max="8" width="1.625" style="96" customWidth="1"/>
    <col min="9" max="9" width="8.25390625" style="96" customWidth="1"/>
    <col min="10" max="10" width="1.875" style="96" customWidth="1"/>
    <col min="11" max="11" width="8.50390625" style="96" customWidth="1"/>
    <col min="12" max="12" width="9.00390625" style="96" customWidth="1"/>
    <col min="13" max="13" width="0.74609375" style="96" customWidth="1"/>
    <col min="14" max="14" width="8.75390625" style="96" customWidth="1"/>
    <col min="15" max="15" width="0.74609375" style="96" customWidth="1"/>
    <col min="16" max="16" width="8.625" style="96" customWidth="1"/>
    <col min="17" max="17" width="1.12109375" style="96" customWidth="1"/>
    <col min="18" max="18" width="10.50390625" style="96" customWidth="1"/>
    <col min="19" max="19" width="1.25" style="96" customWidth="1"/>
    <col min="20" max="20" width="9.125" style="96" customWidth="1"/>
    <col min="21" max="21" width="0.12890625" style="96" customWidth="1"/>
    <col min="22" max="22" width="9.875" style="96" customWidth="1"/>
    <col min="23" max="23" width="0.37109375" style="96" customWidth="1"/>
    <col min="24" max="24" width="10.25390625" style="96" customWidth="1"/>
    <col min="25" max="25" width="0.5" style="96" customWidth="1"/>
    <col min="26" max="26" width="10.00390625" style="96" customWidth="1"/>
    <col min="27" max="16384" width="9.75390625" style="96" customWidth="1"/>
  </cols>
  <sheetData>
    <row r="1" spans="2:26" ht="25.5" customHeight="1">
      <c r="B1" s="97" t="s">
        <v>173</v>
      </c>
      <c r="X1" s="1538" t="s">
        <v>174</v>
      </c>
      <c r="Y1" s="1538"/>
      <c r="Z1" s="1538"/>
    </row>
    <row r="2" ht="17.25" customHeight="1"/>
    <row r="3" ht="17.25" customHeight="1"/>
    <row r="4" ht="21" customHeight="1">
      <c r="B4" s="98" t="s">
        <v>841</v>
      </c>
    </row>
    <row r="5" spans="1:10" ht="33.75" customHeight="1">
      <c r="A5" s="99" t="s">
        <v>175</v>
      </c>
      <c r="B5" s="98" t="s">
        <v>144</v>
      </c>
      <c r="C5" s="100"/>
      <c r="I5" s="101"/>
      <c r="J5" s="101"/>
    </row>
    <row r="6" spans="2:26" ht="49.5" customHeight="1">
      <c r="B6" s="1563" t="s">
        <v>145</v>
      </c>
      <c r="C6" s="1558"/>
      <c r="D6" s="1558"/>
      <c r="E6" s="1558"/>
      <c r="F6" s="1558"/>
      <c r="G6" s="1558"/>
      <c r="H6" s="1558"/>
      <c r="I6" s="1558"/>
      <c r="J6" s="1558"/>
      <c r="K6" s="1558"/>
      <c r="L6" s="1558"/>
      <c r="M6" s="1558"/>
      <c r="N6" s="1558"/>
      <c r="O6" s="1558"/>
      <c r="P6" s="1558"/>
      <c r="Q6" s="1558"/>
      <c r="R6" s="1558"/>
      <c r="S6" s="1558"/>
      <c r="T6" s="1558"/>
      <c r="U6" s="1558"/>
      <c r="V6" s="1558"/>
      <c r="W6" s="1558"/>
      <c r="X6" s="1558"/>
      <c r="Y6" s="1558"/>
      <c r="Z6" s="1558"/>
    </row>
    <row r="7" spans="2:26" ht="11.25" customHeight="1">
      <c r="B7" s="101"/>
      <c r="C7" s="101"/>
      <c r="D7" s="101"/>
      <c r="E7" s="101"/>
      <c r="F7" s="101"/>
      <c r="G7" s="101"/>
      <c r="H7" s="101"/>
      <c r="I7" s="101"/>
      <c r="J7" s="101"/>
      <c r="K7" s="101"/>
      <c r="L7" s="101"/>
      <c r="M7" s="101"/>
      <c r="N7" s="101"/>
      <c r="O7" s="101"/>
      <c r="P7" s="101"/>
      <c r="Q7" s="101"/>
      <c r="R7" s="101"/>
      <c r="S7" s="101"/>
      <c r="T7" s="101"/>
      <c r="U7" s="101"/>
      <c r="V7" s="101"/>
      <c r="W7" s="101"/>
      <c r="X7" s="101"/>
      <c r="Y7" s="101"/>
      <c r="Z7" s="101"/>
    </row>
    <row r="8" spans="2:26" ht="57.75" customHeight="1">
      <c r="B8" s="1563" t="s">
        <v>652</v>
      </c>
      <c r="C8" s="1563"/>
      <c r="D8" s="1563"/>
      <c r="E8" s="1563"/>
      <c r="F8" s="1563"/>
      <c r="G8" s="1563"/>
      <c r="H8" s="1558"/>
      <c r="I8" s="1558"/>
      <c r="J8" s="1558"/>
      <c r="K8" s="1558"/>
      <c r="L8" s="1558"/>
      <c r="M8" s="1558"/>
      <c r="N8" s="1558"/>
      <c r="O8" s="1558"/>
      <c r="P8" s="1558"/>
      <c r="Q8" s="1558"/>
      <c r="R8" s="1558"/>
      <c r="S8" s="1558"/>
      <c r="T8" s="1558"/>
      <c r="U8" s="1558"/>
      <c r="V8" s="1558"/>
      <c r="W8" s="1558"/>
      <c r="X8" s="1558"/>
      <c r="Y8" s="1558"/>
      <c r="Z8" s="1558"/>
    </row>
    <row r="9" spans="2:26" ht="85.5" customHeight="1">
      <c r="B9" s="1563" t="s">
        <v>653</v>
      </c>
      <c r="C9" s="1563"/>
      <c r="D9" s="1563"/>
      <c r="E9" s="1563"/>
      <c r="F9" s="1563"/>
      <c r="G9" s="1563"/>
      <c r="H9" s="1558"/>
      <c r="I9" s="1558"/>
      <c r="J9" s="1558"/>
      <c r="K9" s="1558"/>
      <c r="L9" s="1558"/>
      <c r="M9" s="1558"/>
      <c r="N9" s="1558"/>
      <c r="O9" s="1558"/>
      <c r="P9" s="1558"/>
      <c r="Q9" s="1558"/>
      <c r="R9" s="1558"/>
      <c r="S9" s="1558"/>
      <c r="T9" s="1558"/>
      <c r="U9" s="1558"/>
      <c r="V9" s="1558"/>
      <c r="W9" s="1558"/>
      <c r="X9" s="1558"/>
      <c r="Y9" s="1558"/>
      <c r="Z9" s="1558"/>
    </row>
    <row r="10" spans="2:26" ht="9" customHeight="1">
      <c r="B10" s="102"/>
      <c r="C10" s="102"/>
      <c r="D10" s="102"/>
      <c r="E10" s="102"/>
      <c r="F10" s="102"/>
      <c r="G10" s="102"/>
      <c r="H10" s="103"/>
      <c r="I10" s="103"/>
      <c r="J10" s="103"/>
      <c r="K10" s="103"/>
      <c r="L10" s="103"/>
      <c r="M10" s="103"/>
      <c r="N10" s="103"/>
      <c r="O10" s="103"/>
      <c r="P10" s="103"/>
      <c r="Q10" s="103"/>
      <c r="R10" s="103"/>
      <c r="S10" s="103"/>
      <c r="T10" s="103"/>
      <c r="U10" s="103"/>
      <c r="V10" s="103"/>
      <c r="W10" s="103"/>
      <c r="X10" s="103"/>
      <c r="Y10" s="103"/>
      <c r="Z10" s="103"/>
    </row>
    <row r="11" spans="2:26" ht="77.25" customHeight="1">
      <c r="B11" s="1563" t="s">
        <v>654</v>
      </c>
      <c r="C11" s="1540"/>
      <c r="D11" s="1540"/>
      <c r="E11" s="1540"/>
      <c r="F11" s="1540"/>
      <c r="G11" s="1540"/>
      <c r="H11" s="1540"/>
      <c r="I11" s="1540"/>
      <c r="J11" s="1540"/>
      <c r="K11" s="1540"/>
      <c r="L11" s="1540"/>
      <c r="M11" s="1540"/>
      <c r="N11" s="1540"/>
      <c r="O11" s="1540"/>
      <c r="P11" s="1540"/>
      <c r="Q11" s="1540"/>
      <c r="R11" s="1540"/>
      <c r="S11" s="1540"/>
      <c r="T11" s="1540"/>
      <c r="U11" s="1540"/>
      <c r="V11" s="1540"/>
      <c r="W11" s="1540"/>
      <c r="X11" s="1540"/>
      <c r="Y11" s="1540"/>
      <c r="Z11" s="1540"/>
    </row>
    <row r="12" spans="2:26" ht="6" customHeight="1">
      <c r="B12" s="102"/>
      <c r="C12" s="276"/>
      <c r="D12" s="276"/>
      <c r="E12" s="276"/>
      <c r="F12" s="276"/>
      <c r="G12" s="276"/>
      <c r="H12" s="276"/>
      <c r="I12" s="276"/>
      <c r="J12" s="276"/>
      <c r="K12" s="276"/>
      <c r="L12" s="276"/>
      <c r="M12" s="276"/>
      <c r="N12" s="276"/>
      <c r="O12" s="276"/>
      <c r="P12" s="276"/>
      <c r="Q12" s="276"/>
      <c r="R12" s="276"/>
      <c r="S12" s="276"/>
      <c r="T12" s="276"/>
      <c r="U12" s="276"/>
      <c r="V12" s="276"/>
      <c r="W12" s="276"/>
      <c r="X12" s="276"/>
      <c r="Y12" s="276"/>
      <c r="Z12" s="276"/>
    </row>
    <row r="13" spans="2:26" ht="81" customHeight="1">
      <c r="B13" s="1539" t="s">
        <v>655</v>
      </c>
      <c r="C13" s="1539"/>
      <c r="D13" s="1539"/>
      <c r="E13" s="1539"/>
      <c r="F13" s="1539"/>
      <c r="G13" s="1539"/>
      <c r="H13" s="1539"/>
      <c r="I13" s="1539"/>
      <c r="J13" s="1539"/>
      <c r="K13" s="1539"/>
      <c r="L13" s="1539"/>
      <c r="M13" s="1539"/>
      <c r="N13" s="1539"/>
      <c r="O13" s="1539"/>
      <c r="P13" s="1539"/>
      <c r="Q13" s="1539"/>
      <c r="R13" s="1539"/>
      <c r="S13" s="1539"/>
      <c r="T13" s="1539"/>
      <c r="U13" s="1539"/>
      <c r="V13" s="1539"/>
      <c r="W13" s="1539"/>
      <c r="X13" s="1539"/>
      <c r="Y13" s="1539"/>
      <c r="Z13" s="1539"/>
    </row>
    <row r="14" spans="1:10" ht="45" customHeight="1">
      <c r="A14" s="99" t="s">
        <v>176</v>
      </c>
      <c r="B14" s="104" t="s">
        <v>177</v>
      </c>
      <c r="C14" s="102"/>
      <c r="D14" s="102"/>
      <c r="E14" s="102"/>
      <c r="F14" s="102"/>
      <c r="G14" s="102"/>
      <c r="H14" s="102"/>
      <c r="I14" s="102"/>
      <c r="J14" s="102"/>
    </row>
    <row r="15" spans="2:10" ht="18" customHeight="1">
      <c r="B15" s="105"/>
      <c r="C15" s="102"/>
      <c r="D15" s="102"/>
      <c r="E15" s="102"/>
      <c r="F15" s="102"/>
      <c r="G15" s="102"/>
      <c r="H15" s="102"/>
      <c r="I15" s="102"/>
      <c r="J15" s="102"/>
    </row>
    <row r="16" spans="2:17" s="106" customFormat="1" ht="18">
      <c r="B16" s="1536" t="s">
        <v>178</v>
      </c>
      <c r="C16" s="1536"/>
      <c r="D16" s="1536"/>
      <c r="E16" s="1536"/>
      <c r="F16" s="1536"/>
      <c r="G16" s="1536"/>
      <c r="H16" s="1536"/>
      <c r="I16" s="1536"/>
      <c r="J16" s="1536"/>
      <c r="K16" s="1537"/>
      <c r="L16" s="1537"/>
      <c r="M16" s="1537"/>
      <c r="N16" s="1537"/>
      <c r="O16" s="1537"/>
      <c r="P16" s="1537"/>
      <c r="Q16" s="107"/>
    </row>
    <row r="17" spans="2:17" s="106" customFormat="1" ht="9" customHeight="1">
      <c r="B17" s="108"/>
      <c r="C17" s="108"/>
      <c r="D17" s="108"/>
      <c r="E17" s="108"/>
      <c r="F17" s="108"/>
      <c r="G17" s="108"/>
      <c r="H17" s="108"/>
      <c r="I17" s="108"/>
      <c r="J17" s="108"/>
      <c r="K17" s="109"/>
      <c r="L17" s="109"/>
      <c r="M17" s="109"/>
      <c r="N17" s="109"/>
      <c r="O17" s="109"/>
      <c r="P17" s="109"/>
      <c r="Q17" s="109"/>
    </row>
    <row r="18" spans="2:26" s="106" customFormat="1" ht="53.25" customHeight="1">
      <c r="B18" s="1534" t="s">
        <v>179</v>
      </c>
      <c r="C18" s="1534"/>
      <c r="D18" s="1534"/>
      <c r="E18" s="1534"/>
      <c r="F18" s="1534"/>
      <c r="G18" s="1534"/>
      <c r="H18" s="1558"/>
      <c r="I18" s="1558"/>
      <c r="J18" s="1558"/>
      <c r="K18" s="1558"/>
      <c r="L18" s="1558"/>
      <c r="M18" s="1558"/>
      <c r="N18" s="1558"/>
      <c r="O18" s="1558"/>
      <c r="P18" s="1558"/>
      <c r="Q18" s="1558"/>
      <c r="R18" s="1558"/>
      <c r="S18" s="1558"/>
      <c r="T18" s="1558"/>
      <c r="U18" s="1558"/>
      <c r="V18" s="1558"/>
      <c r="W18" s="1558"/>
      <c r="X18" s="1558"/>
      <c r="Y18" s="1558"/>
      <c r="Z18" s="1558"/>
    </row>
    <row r="19" spans="2:26" s="106" customFormat="1" ht="6" customHeight="1">
      <c r="B19" s="108"/>
      <c r="C19" s="108"/>
      <c r="D19" s="108"/>
      <c r="E19" s="108"/>
      <c r="F19" s="108"/>
      <c r="G19" s="108"/>
      <c r="H19" s="108"/>
      <c r="I19" s="108"/>
      <c r="J19" s="108"/>
      <c r="K19" s="108"/>
      <c r="L19" s="108"/>
      <c r="M19" s="108"/>
      <c r="N19" s="108"/>
      <c r="O19" s="108"/>
      <c r="P19" s="108"/>
      <c r="Q19" s="108"/>
      <c r="R19" s="110"/>
      <c r="S19" s="110"/>
      <c r="T19" s="110"/>
      <c r="U19" s="110"/>
      <c r="V19" s="110"/>
      <c r="W19" s="110"/>
      <c r="X19" s="110"/>
      <c r="Y19" s="110"/>
      <c r="Z19" s="110"/>
    </row>
    <row r="20" spans="2:26" s="106" customFormat="1" ht="46.5" customHeight="1">
      <c r="B20" s="1534" t="s">
        <v>180</v>
      </c>
      <c r="C20" s="1534"/>
      <c r="D20" s="1534"/>
      <c r="E20" s="1534"/>
      <c r="F20" s="1534"/>
      <c r="G20" s="1534"/>
      <c r="H20" s="1558"/>
      <c r="I20" s="1558"/>
      <c r="J20" s="1558"/>
      <c r="K20" s="1558"/>
      <c r="L20" s="1558"/>
      <c r="M20" s="1558"/>
      <c r="N20" s="1558"/>
      <c r="O20" s="1558"/>
      <c r="P20" s="1558"/>
      <c r="Q20" s="1558"/>
      <c r="R20" s="1558"/>
      <c r="S20" s="1558"/>
      <c r="T20" s="1558"/>
      <c r="U20" s="1558"/>
      <c r="V20" s="1558"/>
      <c r="W20" s="1558"/>
      <c r="X20" s="1558"/>
      <c r="Y20" s="1558"/>
      <c r="Z20" s="1558"/>
    </row>
    <row r="21" spans="2:26" s="106" customFormat="1" ht="3.75" customHeight="1">
      <c r="B21" s="108"/>
      <c r="C21" s="108"/>
      <c r="D21" s="108"/>
      <c r="E21" s="108"/>
      <c r="F21" s="108"/>
      <c r="G21" s="108"/>
      <c r="H21" s="108"/>
      <c r="I21" s="108"/>
      <c r="J21" s="108"/>
      <c r="K21" s="108"/>
      <c r="L21" s="108"/>
      <c r="M21" s="108"/>
      <c r="N21" s="108"/>
      <c r="O21" s="108"/>
      <c r="P21" s="108"/>
      <c r="Q21" s="108"/>
      <c r="R21" s="110"/>
      <c r="S21" s="110"/>
      <c r="T21" s="110"/>
      <c r="U21" s="110"/>
      <c r="V21" s="110"/>
      <c r="W21" s="110"/>
      <c r="X21" s="110"/>
      <c r="Y21" s="110"/>
      <c r="Z21" s="110"/>
    </row>
    <row r="22" spans="2:26" s="111" customFormat="1" ht="82.5" customHeight="1">
      <c r="B22" s="1534" t="s">
        <v>663</v>
      </c>
      <c r="C22" s="1534"/>
      <c r="D22" s="1534"/>
      <c r="E22" s="1534"/>
      <c r="F22" s="1534"/>
      <c r="G22" s="1534"/>
      <c r="H22" s="1558"/>
      <c r="I22" s="1558"/>
      <c r="J22" s="1558"/>
      <c r="K22" s="1558"/>
      <c r="L22" s="1558"/>
      <c r="M22" s="1558"/>
      <c r="N22" s="1558"/>
      <c r="O22" s="1558"/>
      <c r="P22" s="1558"/>
      <c r="Q22" s="1558"/>
      <c r="R22" s="1558"/>
      <c r="S22" s="1558"/>
      <c r="T22" s="1558"/>
      <c r="U22" s="1558"/>
      <c r="V22" s="1558"/>
      <c r="W22" s="1558"/>
      <c r="X22" s="1558"/>
      <c r="Y22" s="1558"/>
      <c r="Z22" s="1558"/>
    </row>
    <row r="23" spans="2:26" s="111" customFormat="1" ht="9" customHeight="1">
      <c r="B23" s="112"/>
      <c r="C23" s="113"/>
      <c r="D23" s="113"/>
      <c r="E23" s="113"/>
      <c r="F23" s="113"/>
      <c r="G23" s="113"/>
      <c r="H23" s="113"/>
      <c r="I23" s="113"/>
      <c r="J23" s="113"/>
      <c r="K23" s="113"/>
      <c r="L23" s="113"/>
      <c r="M23" s="113"/>
      <c r="N23" s="113"/>
      <c r="O23" s="113"/>
      <c r="P23" s="113"/>
      <c r="Q23" s="113"/>
      <c r="R23" s="114"/>
      <c r="S23" s="114"/>
      <c r="T23" s="114"/>
      <c r="U23" s="114"/>
      <c r="V23" s="114"/>
      <c r="W23" s="114"/>
      <c r="X23" s="114"/>
      <c r="Y23" s="114"/>
      <c r="Z23" s="114"/>
    </row>
    <row r="24" spans="2:26" s="111" customFormat="1" ht="21.75" customHeight="1">
      <c r="B24" s="1535" t="s">
        <v>181</v>
      </c>
      <c r="C24" s="1535"/>
      <c r="D24" s="1535"/>
      <c r="E24" s="1535"/>
      <c r="F24" s="1535"/>
      <c r="G24" s="1535"/>
      <c r="H24" s="1558"/>
      <c r="I24" s="1558"/>
      <c r="J24" s="1558"/>
      <c r="K24" s="1558"/>
      <c r="L24" s="1558"/>
      <c r="M24" s="1558"/>
      <c r="N24" s="1558"/>
      <c r="O24" s="1558"/>
      <c r="P24" s="1558"/>
      <c r="Q24" s="1558"/>
      <c r="R24" s="1558"/>
      <c r="S24" s="1558"/>
      <c r="T24" s="1558"/>
      <c r="U24" s="1558"/>
      <c r="V24" s="1558"/>
      <c r="W24" s="1558"/>
      <c r="X24" s="1558"/>
      <c r="Y24" s="1558"/>
      <c r="Z24" s="1558"/>
    </row>
    <row r="25" spans="2:26" s="106" customFormat="1" ht="9" customHeight="1">
      <c r="B25" s="115"/>
      <c r="C25" s="113"/>
      <c r="D25" s="113"/>
      <c r="E25" s="113"/>
      <c r="F25" s="113"/>
      <c r="G25" s="113"/>
      <c r="H25" s="113"/>
      <c r="I25" s="113"/>
      <c r="J25" s="113"/>
      <c r="K25" s="113"/>
      <c r="L25" s="113"/>
      <c r="M25" s="113"/>
      <c r="N25" s="113"/>
      <c r="O25" s="113"/>
      <c r="P25" s="113"/>
      <c r="Q25" s="113"/>
      <c r="R25" s="110"/>
      <c r="S25" s="110"/>
      <c r="T25" s="110"/>
      <c r="U25" s="110"/>
      <c r="V25" s="110"/>
      <c r="W25" s="110"/>
      <c r="X25" s="110"/>
      <c r="Y25" s="110"/>
      <c r="Z25" s="110"/>
    </row>
    <row r="26" spans="2:26" s="111" customFormat="1" ht="20.25" customHeight="1">
      <c r="B26" s="1535" t="s">
        <v>182</v>
      </c>
      <c r="C26" s="1566"/>
      <c r="D26" s="1566"/>
      <c r="E26" s="1566"/>
      <c r="F26" s="1566"/>
      <c r="G26" s="1566"/>
      <c r="H26" s="1558"/>
      <c r="I26" s="1558"/>
      <c r="J26" s="1558"/>
      <c r="K26" s="1558"/>
      <c r="L26" s="1558"/>
      <c r="M26" s="1558"/>
      <c r="N26" s="1558"/>
      <c r="O26" s="1558"/>
      <c r="P26" s="1558"/>
      <c r="Q26" s="117"/>
      <c r="R26" s="117"/>
      <c r="S26" s="117"/>
      <c r="T26" s="118"/>
      <c r="U26" s="118"/>
      <c r="V26" s="114"/>
      <c r="W26" s="114"/>
      <c r="X26" s="114"/>
      <c r="Y26" s="114"/>
      <c r="Z26" s="114"/>
    </row>
    <row r="27" spans="2:28" s="111" customFormat="1" ht="31.5" customHeight="1">
      <c r="B27" s="112"/>
      <c r="C27" s="112"/>
      <c r="D27" s="112"/>
      <c r="E27" s="112"/>
      <c r="F27" s="112"/>
      <c r="G27" s="112"/>
      <c r="H27" s="112"/>
      <c r="I27" s="113"/>
      <c r="J27" s="113"/>
      <c r="K27" s="113"/>
      <c r="L27" s="113"/>
      <c r="M27" s="113"/>
      <c r="N27" s="113"/>
      <c r="O27" s="113"/>
      <c r="P27" s="113"/>
      <c r="Q27" s="119"/>
      <c r="R27" s="119"/>
      <c r="S27" s="119"/>
      <c r="T27" s="1552"/>
      <c r="U27" s="1553"/>
      <c r="V27" s="1210" t="s">
        <v>838</v>
      </c>
      <c r="W27" s="1211"/>
      <c r="X27" s="1210" t="s">
        <v>839</v>
      </c>
      <c r="Y27" s="1210"/>
      <c r="Z27" s="1210" t="s">
        <v>840</v>
      </c>
      <c r="AB27" s="123"/>
    </row>
    <row r="28" spans="2:28" s="124" customFormat="1" ht="19.5" customHeight="1">
      <c r="B28" s="125"/>
      <c r="C28" s="125"/>
      <c r="D28" s="125"/>
      <c r="E28" s="125"/>
      <c r="F28" s="125"/>
      <c r="G28" s="125"/>
      <c r="H28" s="125"/>
      <c r="I28" s="126"/>
      <c r="J28" s="126"/>
      <c r="K28" s="126"/>
      <c r="L28" s="126"/>
      <c r="M28" s="126"/>
      <c r="N28" s="126"/>
      <c r="O28" s="126"/>
      <c r="P28" s="126"/>
      <c r="Q28" s="1554"/>
      <c r="R28" s="1555"/>
      <c r="S28" s="128"/>
      <c r="T28" s="1554"/>
      <c r="U28" s="1555"/>
      <c r="V28" s="188" t="s">
        <v>183</v>
      </c>
      <c r="W28" s="188"/>
      <c r="X28" s="188" t="s">
        <v>183</v>
      </c>
      <c r="Y28" s="1212"/>
      <c r="Z28" s="188" t="s">
        <v>183</v>
      </c>
      <c r="AA28" s="111"/>
      <c r="AB28" s="129"/>
    </row>
    <row r="29" spans="2:28" s="124" customFormat="1" ht="15.75">
      <c r="B29" s="130" t="s">
        <v>184</v>
      </c>
      <c r="C29" s="130"/>
      <c r="D29" s="130"/>
      <c r="E29" s="130"/>
      <c r="F29" s="130"/>
      <c r="G29" s="130"/>
      <c r="H29" s="130"/>
      <c r="I29" s="113"/>
      <c r="J29" s="113"/>
      <c r="K29" s="114"/>
      <c r="L29" s="113"/>
      <c r="M29" s="113"/>
      <c r="N29" s="113"/>
      <c r="O29" s="113"/>
      <c r="P29" s="113"/>
      <c r="Q29" s="113"/>
      <c r="R29" s="113"/>
      <c r="S29" s="113"/>
      <c r="T29" s="113"/>
      <c r="U29" s="113"/>
      <c r="X29" s="131"/>
      <c r="Y29" s="114"/>
      <c r="Z29" s="132"/>
      <c r="AA29" s="111"/>
      <c r="AB29" s="133"/>
    </row>
    <row r="30" spans="2:28" s="124" customFormat="1" ht="15">
      <c r="B30" s="112" t="s">
        <v>185</v>
      </c>
      <c r="C30" s="112"/>
      <c r="D30" s="112"/>
      <c r="E30" s="112"/>
      <c r="F30" s="112"/>
      <c r="G30" s="112"/>
      <c r="H30" s="112"/>
      <c r="I30" s="113"/>
      <c r="J30" s="113"/>
      <c r="K30" s="113"/>
      <c r="L30" s="113"/>
      <c r="M30" s="113"/>
      <c r="N30" s="113"/>
      <c r="O30" s="113"/>
      <c r="P30" s="113"/>
      <c r="Q30" s="113"/>
      <c r="R30" s="134"/>
      <c r="S30" s="134"/>
      <c r="T30" s="113"/>
      <c r="U30" s="134"/>
      <c r="X30" s="131"/>
      <c r="Y30" s="113"/>
      <c r="Z30" s="132"/>
      <c r="AA30" s="111"/>
      <c r="AB30" s="119"/>
    </row>
    <row r="31" spans="2:28" s="124" customFormat="1" ht="15">
      <c r="B31" s="135" t="s">
        <v>186</v>
      </c>
      <c r="C31" s="135"/>
      <c r="D31" s="135"/>
      <c r="E31" s="135"/>
      <c r="F31" s="135"/>
      <c r="G31" s="135"/>
      <c r="H31" s="135"/>
      <c r="I31" s="113"/>
      <c r="J31" s="113"/>
      <c r="K31" s="113"/>
      <c r="L31" s="113"/>
      <c r="M31" s="113"/>
      <c r="N31" s="113"/>
      <c r="O31" s="113"/>
      <c r="P31" s="113"/>
      <c r="Q31" s="113"/>
      <c r="R31" s="136"/>
      <c r="S31" s="134"/>
      <c r="T31" s="113"/>
      <c r="U31" s="137"/>
      <c r="V31" s="145">
        <v>8</v>
      </c>
      <c r="X31" s="139">
        <v>7.4</v>
      </c>
      <c r="Y31" s="113"/>
      <c r="Z31" s="140">
        <v>7.55</v>
      </c>
      <c r="AA31" s="111"/>
      <c r="AB31" s="141"/>
    </row>
    <row r="32" spans="2:28" s="124" customFormat="1" ht="15">
      <c r="B32" s="135" t="s">
        <v>187</v>
      </c>
      <c r="C32" s="135"/>
      <c r="D32" s="135"/>
      <c r="E32" s="135"/>
      <c r="F32" s="135"/>
      <c r="G32" s="135"/>
      <c r="H32" s="135"/>
      <c r="I32" s="113"/>
      <c r="J32" s="113"/>
      <c r="K32" s="113"/>
      <c r="L32" s="113"/>
      <c r="M32" s="113"/>
      <c r="N32" s="113"/>
      <c r="O32" s="113"/>
      <c r="P32" s="113"/>
      <c r="Q32" s="113"/>
      <c r="R32" s="136"/>
      <c r="S32" s="134"/>
      <c r="T32" s="113"/>
      <c r="U32" s="137"/>
      <c r="V32" s="151">
        <v>8.2</v>
      </c>
      <c r="X32" s="139">
        <v>6.9</v>
      </c>
      <c r="Y32" s="113"/>
      <c r="Z32" s="139">
        <v>7.7</v>
      </c>
      <c r="AA32" s="142"/>
      <c r="AB32" s="141"/>
    </row>
    <row r="33" spans="2:28" s="124" customFormat="1" ht="15">
      <c r="B33" s="112" t="s">
        <v>188</v>
      </c>
      <c r="C33" s="112"/>
      <c r="D33" s="112"/>
      <c r="E33" s="112"/>
      <c r="F33" s="112"/>
      <c r="G33" s="112"/>
      <c r="H33" s="112"/>
      <c r="I33" s="113"/>
      <c r="J33" s="113"/>
      <c r="K33" s="113"/>
      <c r="L33" s="113"/>
      <c r="M33" s="113"/>
      <c r="N33" s="113"/>
      <c r="O33" s="113"/>
      <c r="P33" s="113"/>
      <c r="Q33" s="113"/>
      <c r="R33" s="134"/>
      <c r="S33" s="134"/>
      <c r="T33" s="113"/>
      <c r="U33" s="134"/>
      <c r="X33" s="113"/>
      <c r="Y33" s="113"/>
      <c r="Z33" s="139"/>
      <c r="AA33" s="142"/>
      <c r="AB33" s="143"/>
    </row>
    <row r="34" spans="2:28" s="124" customFormat="1" ht="15">
      <c r="B34" s="144" t="s">
        <v>189</v>
      </c>
      <c r="C34" s="144"/>
      <c r="D34" s="144"/>
      <c r="E34" s="144"/>
      <c r="F34" s="144"/>
      <c r="G34" s="144"/>
      <c r="H34" s="144"/>
      <c r="I34" s="113"/>
      <c r="J34" s="113"/>
      <c r="K34" s="113"/>
      <c r="L34" s="113"/>
      <c r="M34" s="113"/>
      <c r="N34" s="113"/>
      <c r="O34" s="113"/>
      <c r="P34" s="113"/>
      <c r="Q34" s="113"/>
      <c r="R34" s="137"/>
      <c r="S34" s="137"/>
      <c r="T34" s="113"/>
      <c r="U34" s="137"/>
      <c r="V34" s="151">
        <v>8.7</v>
      </c>
      <c r="X34" s="139">
        <v>7.2</v>
      </c>
      <c r="Y34" s="113"/>
      <c r="Z34" s="139">
        <v>8.1</v>
      </c>
      <c r="AA34" s="142"/>
      <c r="AB34" s="141"/>
    </row>
    <row r="35" spans="2:28" s="124" customFormat="1" ht="15">
      <c r="B35" s="144" t="s">
        <v>190</v>
      </c>
      <c r="C35" s="144"/>
      <c r="D35" s="144"/>
      <c r="E35" s="144"/>
      <c r="F35" s="144"/>
      <c r="G35" s="144"/>
      <c r="H35" s="144"/>
      <c r="I35" s="113"/>
      <c r="J35" s="113"/>
      <c r="K35" s="113"/>
      <c r="L35" s="113"/>
      <c r="M35" s="113"/>
      <c r="N35" s="113"/>
      <c r="O35" s="113"/>
      <c r="P35" s="113"/>
      <c r="Q35" s="113"/>
      <c r="R35" s="145"/>
      <c r="S35" s="145"/>
      <c r="T35" s="113"/>
      <c r="U35" s="145"/>
      <c r="V35" s="151" t="s">
        <v>665</v>
      </c>
      <c r="X35" s="134" t="s">
        <v>191</v>
      </c>
      <c r="Y35" s="113"/>
      <c r="Z35" s="139" t="s">
        <v>192</v>
      </c>
      <c r="AA35" s="142"/>
      <c r="AB35" s="143"/>
    </row>
    <row r="36" spans="2:28" s="124" customFormat="1" ht="15">
      <c r="B36" s="144" t="s">
        <v>193</v>
      </c>
      <c r="C36" s="144"/>
      <c r="D36" s="144"/>
      <c r="E36" s="144"/>
      <c r="F36" s="144"/>
      <c r="G36" s="144"/>
      <c r="H36" s="144"/>
      <c r="I36" s="113"/>
      <c r="J36" s="113"/>
      <c r="K36" s="113"/>
      <c r="L36" s="113"/>
      <c r="M36" s="113"/>
      <c r="N36" s="113"/>
      <c r="O36" s="113"/>
      <c r="P36" s="113"/>
      <c r="Q36" s="113"/>
      <c r="R36" s="137"/>
      <c r="S36" s="137"/>
      <c r="T36" s="113"/>
      <c r="U36" s="137"/>
      <c r="V36" s="139">
        <v>7.2</v>
      </c>
      <c r="X36" s="139">
        <v>6.5</v>
      </c>
      <c r="Y36" s="113"/>
      <c r="Z36" s="139">
        <v>6.4</v>
      </c>
      <c r="AA36" s="142"/>
      <c r="AB36" s="141"/>
    </row>
    <row r="37" spans="2:28" s="124" customFormat="1" ht="15">
      <c r="B37" s="144" t="s">
        <v>194</v>
      </c>
      <c r="C37" s="144"/>
      <c r="D37" s="144"/>
      <c r="E37" s="144"/>
      <c r="F37" s="144"/>
      <c r="G37" s="144"/>
      <c r="H37" s="144"/>
      <c r="I37" s="113"/>
      <c r="J37" s="113"/>
      <c r="K37" s="113"/>
      <c r="L37" s="113"/>
      <c r="M37" s="113"/>
      <c r="N37" s="113"/>
      <c r="O37" s="113"/>
      <c r="P37" s="113"/>
      <c r="Q37" s="113"/>
      <c r="R37" s="137"/>
      <c r="S37" s="137"/>
      <c r="T37" s="113"/>
      <c r="U37" s="137"/>
      <c r="V37" s="139">
        <v>4.7</v>
      </c>
      <c r="X37" s="139">
        <v>4.2</v>
      </c>
      <c r="Y37" s="113"/>
      <c r="Z37" s="139">
        <v>4.1</v>
      </c>
      <c r="AA37" s="142"/>
      <c r="AB37" s="141"/>
    </row>
    <row r="38" spans="2:28" s="124" customFormat="1" ht="15">
      <c r="B38" s="144" t="s">
        <v>500</v>
      </c>
      <c r="C38" s="144"/>
      <c r="D38" s="144"/>
      <c r="E38" s="144"/>
      <c r="F38" s="144"/>
      <c r="G38" s="144"/>
      <c r="H38" s="144"/>
      <c r="I38" s="113"/>
      <c r="J38" s="113"/>
      <c r="K38" s="113"/>
      <c r="L38" s="113"/>
      <c r="M38" s="113"/>
      <c r="N38" s="113"/>
      <c r="O38" s="113"/>
      <c r="P38" s="113"/>
      <c r="Q38" s="113"/>
      <c r="R38" s="137"/>
      <c r="S38" s="137"/>
      <c r="T38" s="113"/>
      <c r="U38" s="137"/>
      <c r="V38" s="139">
        <v>5.4</v>
      </c>
      <c r="X38" s="139">
        <v>5.1</v>
      </c>
      <c r="Y38" s="113"/>
      <c r="Z38" s="139">
        <v>4.9</v>
      </c>
      <c r="AA38" s="142"/>
      <c r="AB38" s="141"/>
    </row>
    <row r="39" spans="2:28" s="124" customFormat="1" ht="15">
      <c r="B39" s="144" t="s">
        <v>501</v>
      </c>
      <c r="C39" s="144"/>
      <c r="D39" s="144"/>
      <c r="E39" s="144"/>
      <c r="F39" s="144"/>
      <c r="G39" s="144"/>
      <c r="H39" s="144"/>
      <c r="I39" s="113"/>
      <c r="J39" s="113"/>
      <c r="K39" s="113"/>
      <c r="L39" s="113"/>
      <c r="M39" s="113"/>
      <c r="N39" s="113"/>
      <c r="O39" s="113"/>
      <c r="P39" s="113"/>
      <c r="Q39" s="113"/>
      <c r="R39" s="137"/>
      <c r="S39" s="137"/>
      <c r="T39" s="113"/>
      <c r="U39" s="137"/>
      <c r="V39" s="139">
        <v>3</v>
      </c>
      <c r="X39" s="139">
        <v>2.8</v>
      </c>
      <c r="Y39" s="113"/>
      <c r="Z39" s="139">
        <v>2.9</v>
      </c>
      <c r="AA39" s="142"/>
      <c r="AB39" s="141"/>
    </row>
    <row r="40" spans="2:28" s="124" customFormat="1" ht="15">
      <c r="B40" s="146" t="s">
        <v>502</v>
      </c>
      <c r="C40" s="146"/>
      <c r="D40" s="146"/>
      <c r="E40" s="146"/>
      <c r="F40" s="146"/>
      <c r="G40" s="146"/>
      <c r="H40" s="146"/>
      <c r="I40" s="113"/>
      <c r="J40" s="113"/>
      <c r="K40" s="113"/>
      <c r="L40" s="113"/>
      <c r="M40" s="113"/>
      <c r="N40" s="113"/>
      <c r="O40" s="113"/>
      <c r="P40" s="113"/>
      <c r="Q40" s="113"/>
      <c r="R40" s="137"/>
      <c r="S40" s="137"/>
      <c r="T40" s="113"/>
      <c r="U40" s="137"/>
      <c r="V40" s="113"/>
      <c r="X40" s="113"/>
      <c r="Y40" s="113"/>
      <c r="Z40" s="139"/>
      <c r="AA40" s="142"/>
      <c r="AB40" s="143"/>
    </row>
    <row r="41" spans="2:28" s="124" customFormat="1" ht="15">
      <c r="B41" s="144" t="s">
        <v>503</v>
      </c>
      <c r="C41" s="144"/>
      <c r="D41" s="144"/>
      <c r="E41" s="144"/>
      <c r="F41" s="144"/>
      <c r="G41" s="144"/>
      <c r="H41" s="144"/>
      <c r="I41" s="113"/>
      <c r="J41" s="113"/>
      <c r="K41" s="113"/>
      <c r="L41" s="113"/>
      <c r="M41" s="113"/>
      <c r="N41" s="113"/>
      <c r="O41" s="113"/>
      <c r="P41" s="113"/>
      <c r="Q41" s="113"/>
      <c r="R41" s="137"/>
      <c r="S41" s="137"/>
      <c r="T41" s="113"/>
      <c r="U41" s="137"/>
      <c r="V41" s="139">
        <v>7.72</v>
      </c>
      <c r="X41" s="139">
        <v>6.6</v>
      </c>
      <c r="Y41" s="113"/>
      <c r="Z41" s="139">
        <v>7.1</v>
      </c>
      <c r="AA41" s="142"/>
      <c r="AB41" s="141"/>
    </row>
    <row r="42" spans="2:28" s="124" customFormat="1" ht="15">
      <c r="B42" s="144" t="s">
        <v>504</v>
      </c>
      <c r="C42" s="144"/>
      <c r="D42" s="144"/>
      <c r="E42" s="144"/>
      <c r="F42" s="144"/>
      <c r="G42" s="144"/>
      <c r="H42" s="144"/>
      <c r="I42" s="113"/>
      <c r="J42" s="113"/>
      <c r="K42" s="113"/>
      <c r="L42" s="113"/>
      <c r="M42" s="113"/>
      <c r="N42" s="113"/>
      <c r="O42" s="113"/>
      <c r="P42" s="113"/>
      <c r="Q42" s="113"/>
      <c r="R42" s="137"/>
      <c r="S42" s="137"/>
      <c r="T42" s="113"/>
      <c r="U42" s="137"/>
      <c r="V42" s="140">
        <v>6.85</v>
      </c>
      <c r="X42" s="139">
        <v>5.8</v>
      </c>
      <c r="Y42" s="113"/>
      <c r="Z42" s="139">
        <v>6.3</v>
      </c>
      <c r="AA42" s="142"/>
      <c r="AB42" s="141"/>
    </row>
    <row r="43" spans="2:28" s="124" customFormat="1" ht="9" customHeight="1">
      <c r="B43" s="112"/>
      <c r="C43" s="112"/>
      <c r="D43" s="112"/>
      <c r="E43" s="112"/>
      <c r="F43" s="112"/>
      <c r="G43" s="112"/>
      <c r="H43" s="112"/>
      <c r="I43" s="113"/>
      <c r="J43" s="113"/>
      <c r="K43" s="113"/>
      <c r="L43" s="113"/>
      <c r="M43" s="113"/>
      <c r="N43" s="113"/>
      <c r="O43" s="113"/>
      <c r="P43" s="113"/>
      <c r="Q43" s="113"/>
      <c r="R43" s="137"/>
      <c r="S43" s="137"/>
      <c r="T43" s="113"/>
      <c r="U43" s="137"/>
      <c r="X43" s="113"/>
      <c r="Y43" s="113"/>
      <c r="Z43" s="139"/>
      <c r="AA43" s="142"/>
      <c r="AB43" s="143"/>
    </row>
    <row r="44" spans="2:28" s="124" customFormat="1" ht="15.75">
      <c r="B44" s="147" t="s">
        <v>505</v>
      </c>
      <c r="C44" s="147"/>
      <c r="D44" s="147"/>
      <c r="E44" s="147"/>
      <c r="F44" s="147"/>
      <c r="G44" s="147"/>
      <c r="H44" s="147"/>
      <c r="I44" s="113"/>
      <c r="J44" s="113"/>
      <c r="K44" s="113"/>
      <c r="L44" s="113"/>
      <c r="M44" s="113"/>
      <c r="N44" s="113"/>
      <c r="O44" s="113"/>
      <c r="P44" s="113"/>
      <c r="Q44" s="113"/>
      <c r="R44" s="137"/>
      <c r="S44" s="137"/>
      <c r="T44" s="113"/>
      <c r="U44" s="137"/>
      <c r="X44" s="113"/>
      <c r="Y44" s="113"/>
      <c r="Z44" s="139"/>
      <c r="AA44" s="142"/>
      <c r="AB44" s="143"/>
    </row>
    <row r="45" spans="2:28" s="124" customFormat="1" ht="15">
      <c r="B45" s="112" t="s">
        <v>506</v>
      </c>
      <c r="C45" s="112"/>
      <c r="D45" s="112"/>
      <c r="E45" s="112"/>
      <c r="F45" s="112"/>
      <c r="G45" s="112"/>
      <c r="H45" s="112"/>
      <c r="I45" s="113"/>
      <c r="J45" s="113"/>
      <c r="K45" s="113"/>
      <c r="L45" s="113"/>
      <c r="M45" s="113"/>
      <c r="N45" s="113"/>
      <c r="O45" s="113"/>
      <c r="P45" s="113"/>
      <c r="Q45" s="113"/>
      <c r="R45" s="137"/>
      <c r="S45" s="137"/>
      <c r="T45" s="113"/>
      <c r="U45" s="137"/>
      <c r="X45" s="113"/>
      <c r="Y45" s="113"/>
      <c r="Z45" s="139"/>
      <c r="AA45" s="142"/>
      <c r="AB45" s="143"/>
    </row>
    <row r="46" spans="2:28" s="124" customFormat="1" ht="15">
      <c r="B46" s="135" t="s">
        <v>186</v>
      </c>
      <c r="C46" s="135"/>
      <c r="D46" s="135"/>
      <c r="E46" s="135"/>
      <c r="F46" s="135"/>
      <c r="G46" s="135"/>
      <c r="H46" s="135"/>
      <c r="I46" s="113"/>
      <c r="J46" s="113"/>
      <c r="K46" s="113"/>
      <c r="L46" s="113"/>
      <c r="M46" s="113"/>
      <c r="N46" s="113"/>
      <c r="O46" s="113"/>
      <c r="P46" s="113"/>
      <c r="Q46" s="113"/>
      <c r="R46" s="137"/>
      <c r="S46" s="137"/>
      <c r="T46" s="113"/>
      <c r="U46" s="137"/>
      <c r="V46" s="145">
        <v>8</v>
      </c>
      <c r="X46" s="139">
        <v>5.8</v>
      </c>
      <c r="Y46" s="113"/>
      <c r="Z46" s="139">
        <v>6.9</v>
      </c>
      <c r="AA46" s="142"/>
      <c r="AB46" s="148"/>
    </row>
    <row r="47" spans="2:28" s="124" customFormat="1" ht="15">
      <c r="B47" s="135" t="s">
        <v>187</v>
      </c>
      <c r="C47" s="135"/>
      <c r="D47" s="135"/>
      <c r="E47" s="135"/>
      <c r="F47" s="135"/>
      <c r="G47" s="135"/>
      <c r="H47" s="135"/>
      <c r="I47" s="113"/>
      <c r="J47" s="113"/>
      <c r="K47" s="113"/>
      <c r="L47" s="113"/>
      <c r="M47" s="113"/>
      <c r="N47" s="113"/>
      <c r="O47" s="113"/>
      <c r="P47" s="113"/>
      <c r="Q47" s="113"/>
      <c r="R47" s="137"/>
      <c r="S47" s="137"/>
      <c r="T47" s="113"/>
      <c r="U47" s="137"/>
      <c r="V47" s="151">
        <v>7.1</v>
      </c>
      <c r="X47" s="139">
        <v>5.3</v>
      </c>
      <c r="Y47" s="113"/>
      <c r="Z47" s="139">
        <v>6.1</v>
      </c>
      <c r="AA47" s="142"/>
      <c r="AB47" s="148"/>
    </row>
    <row r="48" spans="2:28" s="124" customFormat="1" ht="15">
      <c r="B48" s="1550" t="s">
        <v>507</v>
      </c>
      <c r="C48" s="1551"/>
      <c r="D48" s="1551"/>
      <c r="E48" s="1551"/>
      <c r="F48" s="1551"/>
      <c r="G48" s="1551"/>
      <c r="H48" s="1551"/>
      <c r="I48" s="1551"/>
      <c r="J48" s="1551"/>
      <c r="K48" s="1551"/>
      <c r="L48" s="113"/>
      <c r="M48" s="113"/>
      <c r="N48" s="113"/>
      <c r="O48" s="113"/>
      <c r="P48" s="113"/>
      <c r="Q48" s="113"/>
      <c r="R48" s="137"/>
      <c r="S48" s="137"/>
      <c r="T48" s="113"/>
      <c r="U48" s="137"/>
      <c r="X48" s="113"/>
      <c r="Y48" s="113"/>
      <c r="Z48" s="139"/>
      <c r="AA48" s="142"/>
      <c r="AB48" s="150"/>
    </row>
    <row r="49" spans="2:28" s="124" customFormat="1" ht="17.25" customHeight="1">
      <c r="B49" s="1548" t="s">
        <v>508</v>
      </c>
      <c r="C49" s="1548"/>
      <c r="D49" s="1549"/>
      <c r="E49" s="1549"/>
      <c r="F49" s="1549"/>
      <c r="G49" s="1549"/>
      <c r="H49" s="1549"/>
      <c r="I49" s="1549"/>
      <c r="J49" s="1549"/>
      <c r="K49" s="1549"/>
      <c r="L49" s="113"/>
      <c r="M49" s="113"/>
      <c r="N49" s="113"/>
      <c r="O49" s="113"/>
      <c r="P49" s="113"/>
      <c r="Q49" s="113"/>
      <c r="R49" s="137"/>
      <c r="S49" s="137"/>
      <c r="T49" s="113"/>
      <c r="U49" s="137"/>
      <c r="V49" s="151">
        <v>1.75</v>
      </c>
      <c r="X49" s="152">
        <v>1.75</v>
      </c>
      <c r="Y49" s="113"/>
      <c r="Z49" s="140">
        <v>1.75</v>
      </c>
      <c r="AA49" s="142"/>
      <c r="AB49" s="148"/>
    </row>
    <row r="50" spans="2:28" s="124" customFormat="1" ht="15">
      <c r="B50" s="146" t="s">
        <v>509</v>
      </c>
      <c r="C50" s="146"/>
      <c r="D50" s="146"/>
      <c r="E50" s="146"/>
      <c r="F50" s="146"/>
      <c r="G50" s="146"/>
      <c r="H50" s="146"/>
      <c r="I50" s="113"/>
      <c r="J50" s="113"/>
      <c r="K50" s="113"/>
      <c r="L50" s="113"/>
      <c r="M50" s="113"/>
      <c r="N50" s="113"/>
      <c r="O50" s="113"/>
      <c r="P50" s="113"/>
      <c r="Q50" s="113"/>
      <c r="R50" s="137"/>
      <c r="S50" s="137"/>
      <c r="T50" s="113"/>
      <c r="U50" s="137"/>
      <c r="V50" s="151">
        <v>5.2</v>
      </c>
      <c r="X50" s="139">
        <v>4</v>
      </c>
      <c r="Y50" s="113"/>
      <c r="Z50" s="139">
        <v>4.4</v>
      </c>
      <c r="AA50" s="142"/>
      <c r="AB50" s="148"/>
    </row>
    <row r="51" spans="2:28" s="124" customFormat="1" ht="15">
      <c r="B51" s="1550" t="s">
        <v>664</v>
      </c>
      <c r="C51" s="1551"/>
      <c r="D51" s="1551"/>
      <c r="E51" s="1551"/>
      <c r="F51" s="1551"/>
      <c r="G51" s="1551"/>
      <c r="H51" s="1551"/>
      <c r="I51" s="1551"/>
      <c r="J51" s="1551"/>
      <c r="K51" s="1551"/>
      <c r="L51" s="113"/>
      <c r="M51" s="113"/>
      <c r="N51" s="113"/>
      <c r="O51" s="113"/>
      <c r="P51" s="113"/>
      <c r="Q51" s="113"/>
      <c r="R51" s="137"/>
      <c r="S51" s="137"/>
      <c r="T51" s="113"/>
      <c r="U51" s="137"/>
      <c r="V51" s="151">
        <v>9.2</v>
      </c>
      <c r="X51" s="139">
        <v>7</v>
      </c>
      <c r="Y51" s="113"/>
      <c r="Z51" s="139">
        <v>8.4</v>
      </c>
      <c r="AA51" s="142"/>
      <c r="AB51" s="148"/>
    </row>
    <row r="52" spans="2:28" s="124" customFormat="1" ht="15">
      <c r="B52" s="146" t="s">
        <v>510</v>
      </c>
      <c r="C52" s="146"/>
      <c r="D52" s="146"/>
      <c r="E52" s="146"/>
      <c r="F52" s="146"/>
      <c r="G52" s="146"/>
      <c r="H52" s="146"/>
      <c r="I52" s="113"/>
      <c r="J52" s="113"/>
      <c r="K52" s="113"/>
      <c r="L52" s="113"/>
      <c r="M52" s="113"/>
      <c r="N52" s="113"/>
      <c r="O52" s="113"/>
      <c r="P52" s="113"/>
      <c r="Q52" s="113"/>
      <c r="R52" s="137"/>
      <c r="S52" s="137"/>
      <c r="T52" s="113"/>
      <c r="U52" s="137"/>
      <c r="V52" s="151">
        <v>2.7</v>
      </c>
      <c r="X52" s="139">
        <v>2.2</v>
      </c>
      <c r="Y52" s="113"/>
      <c r="Z52" s="139">
        <v>2.4</v>
      </c>
      <c r="AA52" s="142"/>
      <c r="AB52" s="148"/>
    </row>
    <row r="53" spans="2:26" s="124" customFormat="1" ht="9" customHeight="1">
      <c r="B53" s="153"/>
      <c r="C53" s="153"/>
      <c r="D53" s="153"/>
      <c r="E53" s="153"/>
      <c r="F53" s="153"/>
      <c r="G53" s="153"/>
      <c r="H53" s="153"/>
      <c r="I53" s="154"/>
      <c r="J53" s="154"/>
      <c r="K53" s="113"/>
      <c r="L53" s="113"/>
      <c r="M53" s="113"/>
      <c r="N53" s="134"/>
      <c r="O53" s="113"/>
      <c r="P53" s="131"/>
      <c r="Q53" s="131"/>
      <c r="R53" s="131"/>
      <c r="S53" s="131"/>
      <c r="T53" s="136"/>
      <c r="U53" s="136"/>
      <c r="V53" s="113"/>
      <c r="W53" s="113"/>
      <c r="X53" s="134"/>
      <c r="Y53" s="134"/>
      <c r="Z53" s="114"/>
    </row>
    <row r="54" spans="2:26" s="124" customFormat="1" ht="9" customHeight="1">
      <c r="B54" s="112"/>
      <c r="C54" s="112"/>
      <c r="D54" s="112"/>
      <c r="E54" s="112"/>
      <c r="F54" s="112"/>
      <c r="G54" s="112"/>
      <c r="H54" s="112"/>
      <c r="I54" s="113"/>
      <c r="J54" s="113"/>
      <c r="K54" s="113"/>
      <c r="L54" s="113"/>
      <c r="M54" s="113"/>
      <c r="N54" s="134"/>
      <c r="O54" s="113"/>
      <c r="P54" s="131"/>
      <c r="Q54" s="131"/>
      <c r="R54" s="131"/>
      <c r="S54" s="131"/>
      <c r="T54" s="136"/>
      <c r="U54" s="136"/>
      <c r="V54" s="113"/>
      <c r="W54" s="113"/>
      <c r="X54" s="134"/>
      <c r="Y54" s="134"/>
      <c r="Z54" s="114"/>
    </row>
    <row r="55" spans="2:26" s="124" customFormat="1" ht="9" customHeight="1">
      <c r="B55" s="112"/>
      <c r="C55" s="112"/>
      <c r="D55" s="112"/>
      <c r="E55" s="112"/>
      <c r="F55" s="112"/>
      <c r="G55" s="112"/>
      <c r="H55" s="112"/>
      <c r="I55" s="113"/>
      <c r="J55" s="113"/>
      <c r="K55" s="113"/>
      <c r="L55" s="113"/>
      <c r="M55" s="113"/>
      <c r="N55" s="134"/>
      <c r="O55" s="113"/>
      <c r="P55" s="131"/>
      <c r="Q55" s="131"/>
      <c r="R55" s="131"/>
      <c r="S55" s="131"/>
      <c r="T55" s="136"/>
      <c r="U55" s="136"/>
      <c r="V55" s="113"/>
      <c r="W55" s="113"/>
      <c r="X55" s="134"/>
      <c r="Y55" s="134"/>
      <c r="Z55" s="114"/>
    </row>
    <row r="56" spans="2:26" s="124" customFormat="1" ht="22.5" customHeight="1">
      <c r="B56" s="104" t="s">
        <v>511</v>
      </c>
      <c r="C56" s="112"/>
      <c r="D56" s="112"/>
      <c r="E56" s="112"/>
      <c r="F56" s="112"/>
      <c r="G56" s="112"/>
      <c r="H56" s="112"/>
      <c r="I56" s="113"/>
      <c r="J56" s="113"/>
      <c r="K56" s="113"/>
      <c r="L56" s="113"/>
      <c r="M56" s="113"/>
      <c r="N56" s="134"/>
      <c r="O56" s="113"/>
      <c r="P56" s="131"/>
      <c r="Q56" s="131"/>
      <c r="R56" s="131"/>
      <c r="S56" s="131"/>
      <c r="T56" s="136"/>
      <c r="U56" s="136"/>
      <c r="V56" s="1572" t="s">
        <v>264</v>
      </c>
      <c r="W56" s="1582"/>
      <c r="X56" s="1582"/>
      <c r="Y56" s="1582"/>
      <c r="Z56" s="1582"/>
    </row>
    <row r="57" spans="2:26" s="124" customFormat="1" ht="22.5" customHeight="1">
      <c r="B57" s="104" t="s">
        <v>550</v>
      </c>
      <c r="C57" s="112"/>
      <c r="D57" s="112"/>
      <c r="E57" s="112"/>
      <c r="F57" s="112"/>
      <c r="G57" s="112"/>
      <c r="H57" s="112"/>
      <c r="I57" s="113"/>
      <c r="J57" s="113"/>
      <c r="K57" s="113"/>
      <c r="L57" s="113"/>
      <c r="M57" s="113"/>
      <c r="N57" s="134"/>
      <c r="O57" s="113"/>
      <c r="P57" s="131"/>
      <c r="Q57" s="131"/>
      <c r="R57" s="131"/>
      <c r="S57" s="131"/>
      <c r="T57" s="136"/>
      <c r="U57" s="136"/>
      <c r="V57" s="113"/>
      <c r="W57" s="113"/>
      <c r="X57" s="134"/>
      <c r="Y57" s="134"/>
      <c r="Z57" s="114"/>
    </row>
    <row r="58" spans="2:26" s="124" customFormat="1" ht="8.25" customHeight="1">
      <c r="B58" s="104"/>
      <c r="C58" s="112"/>
      <c r="D58" s="112"/>
      <c r="E58" s="112"/>
      <c r="F58" s="112"/>
      <c r="G58" s="112"/>
      <c r="H58" s="112"/>
      <c r="I58" s="113"/>
      <c r="J58" s="113"/>
      <c r="K58" s="113"/>
      <c r="L58" s="113"/>
      <c r="M58" s="113"/>
      <c r="N58" s="134"/>
      <c r="O58" s="113"/>
      <c r="P58" s="131"/>
      <c r="Q58" s="131"/>
      <c r="R58" s="131"/>
      <c r="S58" s="131"/>
      <c r="T58" s="136"/>
      <c r="U58" s="136"/>
      <c r="V58" s="113"/>
      <c r="W58" s="113"/>
      <c r="X58" s="134"/>
      <c r="Y58" s="134"/>
      <c r="Z58" s="114"/>
    </row>
    <row r="59" spans="1:25" s="124" customFormat="1" ht="22.5" customHeight="1">
      <c r="A59" s="99"/>
      <c r="B59" s="1119" t="s">
        <v>563</v>
      </c>
      <c r="J59" s="155"/>
      <c r="K59" s="155"/>
      <c r="L59" s="155"/>
      <c r="M59" s="156"/>
      <c r="N59" s="155"/>
      <c r="O59" s="157"/>
      <c r="P59" s="142"/>
      <c r="Q59" s="142"/>
      <c r="R59" s="142"/>
      <c r="S59" s="142"/>
      <c r="T59" s="158"/>
      <c r="U59" s="158"/>
      <c r="V59" s="119"/>
      <c r="W59" s="119"/>
      <c r="X59" s="143"/>
      <c r="Y59" s="143"/>
    </row>
    <row r="60" spans="1:26" s="162" customFormat="1" ht="24.75" customHeight="1">
      <c r="A60" s="159"/>
      <c r="B60" s="160"/>
      <c r="C60" s="161"/>
      <c r="D60" s="161"/>
      <c r="E60" s="221"/>
      <c r="F60" s="221"/>
      <c r="G60" s="221" t="s">
        <v>512</v>
      </c>
      <c r="H60" s="1207"/>
      <c r="I60" s="221"/>
      <c r="J60" s="1207"/>
      <c r="K60" s="221"/>
      <c r="L60" s="1207"/>
      <c r="M60" s="221"/>
      <c r="N60" s="221"/>
      <c r="O60" s="1207"/>
      <c r="P60" s="221"/>
      <c r="Q60" s="1207"/>
      <c r="R60" s="221"/>
      <c r="S60" s="1207"/>
      <c r="T60" s="221"/>
      <c r="U60" s="1207"/>
      <c r="V60" s="221" t="s">
        <v>513</v>
      </c>
      <c r="W60" s="1207"/>
      <c r="X60" s="221"/>
      <c r="Y60" s="221"/>
      <c r="Z60" s="1208"/>
    </row>
    <row r="61" spans="2:26" s="24" customFormat="1" ht="15" customHeight="1">
      <c r="B61" s="160"/>
      <c r="C61" s="161"/>
      <c r="D61" s="161"/>
      <c r="E61" s="221" t="s">
        <v>514</v>
      </c>
      <c r="F61" s="221"/>
      <c r="G61" s="221" t="s">
        <v>515</v>
      </c>
      <c r="H61" s="1098"/>
      <c r="I61" s="221" t="s">
        <v>516</v>
      </c>
      <c r="J61" s="1098"/>
      <c r="K61" s="221" t="s">
        <v>517</v>
      </c>
      <c r="L61" s="221" t="s">
        <v>518</v>
      </c>
      <c r="M61" s="221"/>
      <c r="N61" s="221" t="s">
        <v>519</v>
      </c>
      <c r="O61" s="1098"/>
      <c r="P61" s="221" t="s">
        <v>520</v>
      </c>
      <c r="Q61" s="1098"/>
      <c r="R61" s="221" t="s">
        <v>521</v>
      </c>
      <c r="S61" s="1098"/>
      <c r="T61" s="221" t="s">
        <v>522</v>
      </c>
      <c r="U61" s="1098"/>
      <c r="V61" s="221" t="s">
        <v>523</v>
      </c>
      <c r="W61" s="1098"/>
      <c r="X61" s="221" t="s">
        <v>524</v>
      </c>
      <c r="Y61" s="1098"/>
      <c r="Z61" s="221" t="s">
        <v>525</v>
      </c>
    </row>
    <row r="62" spans="2:26" s="163" customFormat="1" ht="12" customHeight="1">
      <c r="B62" s="164"/>
      <c r="C62" s="165"/>
      <c r="D62" s="165"/>
      <c r="E62" s="1209">
        <v>37437</v>
      </c>
      <c r="F62" s="1209"/>
      <c r="G62" s="1209">
        <v>37437</v>
      </c>
      <c r="H62" s="1092"/>
      <c r="I62" s="1209">
        <v>37437</v>
      </c>
      <c r="J62" s="1092"/>
      <c r="K62" s="1209">
        <v>37437</v>
      </c>
      <c r="L62" s="1209">
        <v>37437</v>
      </c>
      <c r="M62" s="1209"/>
      <c r="N62" s="1209">
        <v>37437</v>
      </c>
      <c r="O62" s="1092"/>
      <c r="P62" s="1209">
        <v>37437</v>
      </c>
      <c r="Q62" s="1092"/>
      <c r="R62" s="1209">
        <v>37437</v>
      </c>
      <c r="S62" s="1092"/>
      <c r="T62" s="1209">
        <v>37437</v>
      </c>
      <c r="U62" s="1092"/>
      <c r="V62" s="1209">
        <v>37437</v>
      </c>
      <c r="W62" s="1092"/>
      <c r="X62" s="1209">
        <v>37437</v>
      </c>
      <c r="Y62" s="1092"/>
      <c r="Z62" s="1209">
        <v>37437</v>
      </c>
    </row>
    <row r="63" spans="2:26" s="163" customFormat="1" ht="12" customHeight="1">
      <c r="B63" s="164"/>
      <c r="C63" s="167"/>
      <c r="D63" s="167"/>
      <c r="E63" s="1117">
        <v>2006</v>
      </c>
      <c r="F63" s="1117"/>
      <c r="G63" s="1117">
        <v>2006</v>
      </c>
      <c r="H63" s="1092"/>
      <c r="I63" s="1117">
        <v>2006</v>
      </c>
      <c r="J63" s="1092"/>
      <c r="K63" s="1117">
        <v>2006</v>
      </c>
      <c r="L63" s="1117">
        <v>2006</v>
      </c>
      <c r="M63" s="1117"/>
      <c r="N63" s="1117">
        <v>2006</v>
      </c>
      <c r="O63" s="1092"/>
      <c r="P63" s="1117">
        <v>2006</v>
      </c>
      <c r="Q63" s="1092"/>
      <c r="R63" s="1117">
        <v>2006</v>
      </c>
      <c r="S63" s="1092"/>
      <c r="T63" s="1117">
        <v>2006</v>
      </c>
      <c r="U63" s="1092"/>
      <c r="V63" s="1117">
        <v>2006</v>
      </c>
      <c r="W63" s="1092"/>
      <c r="X63" s="1117">
        <v>2006</v>
      </c>
      <c r="Y63" s="1092"/>
      <c r="Z63" s="1117">
        <v>2006</v>
      </c>
    </row>
    <row r="64" spans="2:26" s="166" customFormat="1" ht="15">
      <c r="B64" s="168"/>
      <c r="C64" s="128"/>
      <c r="D64" s="128"/>
      <c r="E64" s="1118" t="s">
        <v>183</v>
      </c>
      <c r="F64" s="1118"/>
      <c r="G64" s="1118" t="s">
        <v>183</v>
      </c>
      <c r="H64" s="1103"/>
      <c r="I64" s="1118" t="s">
        <v>183</v>
      </c>
      <c r="J64" s="1103"/>
      <c r="K64" s="1118" t="s">
        <v>183</v>
      </c>
      <c r="L64" s="1118" t="s">
        <v>183</v>
      </c>
      <c r="M64" s="1118"/>
      <c r="N64" s="1118" t="s">
        <v>183</v>
      </c>
      <c r="O64" s="1103"/>
      <c r="P64" s="1118" t="s">
        <v>183</v>
      </c>
      <c r="Q64" s="1103"/>
      <c r="R64" s="1118" t="s">
        <v>183</v>
      </c>
      <c r="S64" s="1103"/>
      <c r="T64" s="1118" t="s">
        <v>183</v>
      </c>
      <c r="U64" s="1103"/>
      <c r="V64" s="1118" t="s">
        <v>183</v>
      </c>
      <c r="W64" s="1103"/>
      <c r="X64" s="1118" t="s">
        <v>183</v>
      </c>
      <c r="Y64" s="1103"/>
      <c r="Z64" s="1118" t="s">
        <v>183</v>
      </c>
    </row>
    <row r="65" spans="2:26" s="166" customFormat="1" ht="15">
      <c r="B65" s="1001" t="s">
        <v>506</v>
      </c>
      <c r="C65" s="1074"/>
      <c r="D65" s="1074"/>
      <c r="E65" s="1074"/>
      <c r="F65" s="1074"/>
      <c r="G65" s="1074"/>
      <c r="H65" s="1074"/>
      <c r="I65" s="1074"/>
      <c r="J65" s="1074"/>
      <c r="K65" s="1074"/>
      <c r="L65" s="1074"/>
      <c r="M65" s="1074"/>
      <c r="N65" s="1074"/>
      <c r="O65" s="1074"/>
      <c r="P65" s="1074"/>
      <c r="Q65" s="1074"/>
      <c r="R65" s="1075"/>
      <c r="S65" s="1075"/>
      <c r="T65" s="1076"/>
      <c r="U65" s="1075"/>
      <c r="V65" s="1075"/>
      <c r="W65" s="1075"/>
      <c r="X65" s="1075"/>
      <c r="Y65" s="1075"/>
      <c r="Z65" s="1075"/>
    </row>
    <row r="66" spans="2:26" s="166" customFormat="1" ht="15">
      <c r="B66" s="1077" t="s">
        <v>186</v>
      </c>
      <c r="C66" s="1078"/>
      <c r="D66" s="1078"/>
      <c r="E66" s="1079">
        <v>12</v>
      </c>
      <c r="F66" s="1079"/>
      <c r="G66" s="1079">
        <v>6.6</v>
      </c>
      <c r="H66" s="1080"/>
      <c r="I66" s="1079">
        <v>16.5</v>
      </c>
      <c r="J66" s="1080"/>
      <c r="K66" s="1079">
        <v>17.5</v>
      </c>
      <c r="L66" s="1079">
        <v>5.28</v>
      </c>
      <c r="M66" s="1080"/>
      <c r="N66" s="1079">
        <v>9.68</v>
      </c>
      <c r="O66" s="1080"/>
      <c r="P66" s="1079">
        <v>9.5</v>
      </c>
      <c r="Q66" s="1080"/>
      <c r="R66" s="1079">
        <v>16.5</v>
      </c>
      <c r="S66" s="1080"/>
      <c r="T66" s="1079">
        <v>6.7</v>
      </c>
      <c r="U66" s="1080"/>
      <c r="V66" s="1079">
        <v>8.88</v>
      </c>
      <c r="W66" s="1080"/>
      <c r="X66" s="1081">
        <v>13.75</v>
      </c>
      <c r="Y66" s="1080"/>
      <c r="Z66" s="1079">
        <v>16.5</v>
      </c>
    </row>
    <row r="67" spans="2:26" s="166" customFormat="1" ht="15" customHeight="1">
      <c r="B67" s="1077" t="s">
        <v>526</v>
      </c>
      <c r="C67" s="1078"/>
      <c r="D67" s="1078"/>
      <c r="E67" s="1079">
        <v>12</v>
      </c>
      <c r="F67" s="1079"/>
      <c r="G67" s="1079">
        <v>6.9</v>
      </c>
      <c r="H67" s="1080"/>
      <c r="I67" s="1079">
        <v>16.5</v>
      </c>
      <c r="J67" s="1080"/>
      <c r="K67" s="1079">
        <v>17.5</v>
      </c>
      <c r="L67" s="1079">
        <v>5.28</v>
      </c>
      <c r="M67" s="1080"/>
      <c r="N67" s="1079">
        <v>9.68</v>
      </c>
      <c r="O67" s="1080"/>
      <c r="P67" s="1079">
        <v>9.13</v>
      </c>
      <c r="Q67" s="1080"/>
      <c r="R67" s="1079">
        <v>16.5</v>
      </c>
      <c r="S67" s="1080"/>
      <c r="T67" s="1079">
        <v>6.8</v>
      </c>
      <c r="U67" s="1080"/>
      <c r="V67" s="1079">
        <v>9.49</v>
      </c>
      <c r="W67" s="1080"/>
      <c r="X67" s="1081">
        <v>13.75</v>
      </c>
      <c r="Y67" s="1080"/>
      <c r="Z67" s="1079">
        <v>16.5</v>
      </c>
    </row>
    <row r="68" spans="2:26" s="24" customFormat="1" ht="12" customHeight="1">
      <c r="B68" s="1001" t="s">
        <v>527</v>
      </c>
      <c r="C68" s="1080"/>
      <c r="D68" s="1082"/>
      <c r="E68" s="1080"/>
      <c r="F68" s="1080"/>
      <c r="G68" s="1082"/>
      <c r="H68" s="1082"/>
      <c r="I68" s="1082"/>
      <c r="J68" s="1080"/>
      <c r="K68" s="1082"/>
      <c r="L68" s="1082"/>
      <c r="M68" s="1082"/>
      <c r="N68" s="1082"/>
      <c r="O68" s="1082"/>
      <c r="P68" s="1082"/>
      <c r="Q68" s="1082"/>
      <c r="R68" s="1083"/>
      <c r="S68" s="1083"/>
      <c r="T68" s="1083"/>
      <c r="U68" s="1083"/>
      <c r="V68" s="1083"/>
      <c r="W68" s="1083"/>
      <c r="X68" s="1083"/>
      <c r="Y68" s="1083"/>
      <c r="Z68" s="1083"/>
    </row>
    <row r="69" spans="2:26" s="163" customFormat="1" ht="12" customHeight="1">
      <c r="B69" s="1077" t="s">
        <v>528</v>
      </c>
      <c r="C69" s="1078"/>
      <c r="D69" s="1078"/>
      <c r="E69" s="1079">
        <v>4</v>
      </c>
      <c r="F69" s="1079"/>
      <c r="G69" s="1081">
        <v>2.25</v>
      </c>
      <c r="H69" s="1080"/>
      <c r="I69" s="1079">
        <v>5.5</v>
      </c>
      <c r="J69" s="1080"/>
      <c r="K69" s="1079">
        <v>6.5</v>
      </c>
      <c r="L69" s="1084">
        <v>0</v>
      </c>
      <c r="M69" s="1080"/>
      <c r="N69" s="1085">
        <v>2.75</v>
      </c>
      <c r="O69" s="1080"/>
      <c r="P69" s="1079">
        <v>3</v>
      </c>
      <c r="Q69" s="1080"/>
      <c r="R69" s="1079">
        <v>5.5</v>
      </c>
      <c r="S69" s="1080"/>
      <c r="T69" s="1081">
        <v>1.75</v>
      </c>
      <c r="U69" s="1080"/>
      <c r="V69" s="1081">
        <v>2.25</v>
      </c>
      <c r="W69" s="1080"/>
      <c r="X69" s="1081">
        <v>3.75</v>
      </c>
      <c r="Y69" s="1080"/>
      <c r="Z69" s="1079">
        <v>5.5</v>
      </c>
    </row>
    <row r="70" spans="2:26" s="166" customFormat="1" ht="18" customHeight="1">
      <c r="B70" s="1086" t="s">
        <v>529</v>
      </c>
      <c r="C70" s="1087"/>
      <c r="D70" s="1087"/>
      <c r="E70" s="1088">
        <v>9</v>
      </c>
      <c r="F70" s="1088"/>
      <c r="G70" s="1088">
        <v>5.28</v>
      </c>
      <c r="H70" s="1089"/>
      <c r="I70" s="1088">
        <v>10.5</v>
      </c>
      <c r="J70" s="1089"/>
      <c r="K70" s="1088">
        <v>11.5</v>
      </c>
      <c r="L70" s="1088">
        <v>2.13</v>
      </c>
      <c r="M70" s="1089"/>
      <c r="N70" s="1088">
        <v>5.22</v>
      </c>
      <c r="O70" s="1089"/>
      <c r="P70" s="1088">
        <v>7</v>
      </c>
      <c r="Q70" s="1089"/>
      <c r="R70" s="1088">
        <v>10.5</v>
      </c>
      <c r="S70" s="1089"/>
      <c r="T70" s="1088">
        <v>4.5</v>
      </c>
      <c r="U70" s="1089"/>
      <c r="V70" s="1088">
        <v>5.5</v>
      </c>
      <c r="W70" s="1089"/>
      <c r="X70" s="1090">
        <v>7.75</v>
      </c>
      <c r="Y70" s="1089"/>
      <c r="Z70" s="1088">
        <v>10.5</v>
      </c>
    </row>
    <row r="71" spans="2:26" s="166" customFormat="1" ht="12" customHeight="1">
      <c r="B71" s="1091"/>
      <c r="C71" s="1092"/>
      <c r="D71" s="1093"/>
      <c r="E71" s="1092"/>
      <c r="F71" s="1092"/>
      <c r="G71" s="1093"/>
      <c r="H71" s="1093"/>
      <c r="I71" s="1093"/>
      <c r="J71" s="1093"/>
      <c r="K71" s="1093"/>
      <c r="L71" s="1093"/>
      <c r="M71" s="1093"/>
      <c r="N71" s="1093"/>
      <c r="O71" s="1093"/>
      <c r="P71" s="1093"/>
      <c r="Q71" s="1093"/>
      <c r="R71" s="1093"/>
      <c r="S71" s="1093"/>
      <c r="T71" s="1093"/>
      <c r="U71" s="1093"/>
      <c r="V71" s="1093"/>
      <c r="W71" s="1093"/>
      <c r="X71" s="1093"/>
      <c r="Y71" s="1093"/>
      <c r="Z71" s="1093"/>
    </row>
    <row r="72" spans="2:26" s="166" customFormat="1" ht="14.25">
      <c r="B72" s="1094"/>
      <c r="C72" s="1095"/>
      <c r="D72" s="1095"/>
      <c r="E72" s="1095"/>
      <c r="F72" s="1095"/>
      <c r="G72" s="1095"/>
      <c r="H72" s="1095"/>
      <c r="I72" s="1095"/>
      <c r="J72" s="1095"/>
      <c r="K72" s="1095"/>
      <c r="L72" s="1095"/>
      <c r="M72" s="1095"/>
      <c r="N72" s="1095"/>
      <c r="O72" s="1095"/>
      <c r="P72" s="1095"/>
      <c r="Q72" s="1095"/>
      <c r="R72" s="1095"/>
      <c r="S72" s="1095"/>
      <c r="T72" s="1095"/>
      <c r="U72" s="1095"/>
      <c r="V72" s="1095"/>
      <c r="W72" s="1095"/>
      <c r="X72" s="1095"/>
      <c r="Y72" s="1095"/>
      <c r="Z72" s="1095"/>
    </row>
    <row r="73" spans="2:26" s="24" customFormat="1" ht="14.25">
      <c r="B73" s="1096"/>
      <c r="C73" s="1097"/>
      <c r="D73" s="1097"/>
      <c r="E73" s="1097"/>
      <c r="F73" s="1097"/>
      <c r="G73" s="1097" t="s">
        <v>512</v>
      </c>
      <c r="H73" s="1098"/>
      <c r="I73" s="1097"/>
      <c r="J73" s="1098"/>
      <c r="K73" s="1097"/>
      <c r="L73" s="1097"/>
      <c r="M73" s="1097"/>
      <c r="N73" s="1097"/>
      <c r="O73" s="1098"/>
      <c r="P73" s="1097"/>
      <c r="Q73" s="1098"/>
      <c r="R73" s="1097"/>
      <c r="S73" s="1098"/>
      <c r="T73" s="1097"/>
      <c r="U73" s="1098"/>
      <c r="V73" s="1097" t="s">
        <v>513</v>
      </c>
      <c r="W73" s="1098"/>
      <c r="X73" s="1097"/>
      <c r="Y73" s="1098"/>
      <c r="Z73" s="1097"/>
    </row>
    <row r="74" spans="2:26" s="24" customFormat="1" ht="15" customHeight="1">
      <c r="B74" s="1096"/>
      <c r="C74" s="1097"/>
      <c r="D74" s="1097"/>
      <c r="E74" s="1097" t="s">
        <v>514</v>
      </c>
      <c r="F74" s="1097"/>
      <c r="G74" s="1097" t="s">
        <v>515</v>
      </c>
      <c r="H74" s="1098"/>
      <c r="I74" s="1097" t="s">
        <v>516</v>
      </c>
      <c r="J74" s="1098"/>
      <c r="K74" s="1097" t="s">
        <v>517</v>
      </c>
      <c r="L74" s="1097" t="s">
        <v>518</v>
      </c>
      <c r="M74" s="1097"/>
      <c r="N74" s="1097" t="s">
        <v>519</v>
      </c>
      <c r="O74" s="1098"/>
      <c r="P74" s="1097" t="s">
        <v>520</v>
      </c>
      <c r="Q74" s="1098"/>
      <c r="R74" s="1097" t="s">
        <v>521</v>
      </c>
      <c r="S74" s="1098"/>
      <c r="T74" s="1097" t="s">
        <v>522</v>
      </c>
      <c r="U74" s="1098"/>
      <c r="V74" s="1097" t="s">
        <v>523</v>
      </c>
      <c r="W74" s="1098"/>
      <c r="X74" s="1097" t="s">
        <v>524</v>
      </c>
      <c r="Y74" s="1098"/>
      <c r="Z74" s="1097" t="s">
        <v>525</v>
      </c>
    </row>
    <row r="75" spans="2:26" s="24" customFormat="1" ht="13.5" customHeight="1">
      <c r="B75" s="1096"/>
      <c r="C75" s="1099"/>
      <c r="D75" s="1099"/>
      <c r="E75" s="1099">
        <v>37437</v>
      </c>
      <c r="F75" s="1099"/>
      <c r="G75" s="1099">
        <v>37437</v>
      </c>
      <c r="H75" s="1098"/>
      <c r="I75" s="1099">
        <v>37437</v>
      </c>
      <c r="J75" s="1098"/>
      <c r="K75" s="1099">
        <v>37437</v>
      </c>
      <c r="L75" s="1099">
        <v>37437</v>
      </c>
      <c r="M75" s="1099"/>
      <c r="N75" s="1099">
        <v>37437</v>
      </c>
      <c r="O75" s="1098"/>
      <c r="P75" s="1099">
        <v>37437</v>
      </c>
      <c r="Q75" s="1098"/>
      <c r="R75" s="1099">
        <v>37437</v>
      </c>
      <c r="S75" s="1098"/>
      <c r="T75" s="1099">
        <v>37437</v>
      </c>
      <c r="U75" s="1098"/>
      <c r="V75" s="1099">
        <v>37437</v>
      </c>
      <c r="W75" s="1098"/>
      <c r="X75" s="1099">
        <v>37437</v>
      </c>
      <c r="Y75" s="1098"/>
      <c r="Z75" s="1099">
        <v>37437</v>
      </c>
    </row>
    <row r="76" spans="2:26" s="166" customFormat="1" ht="14.25">
      <c r="B76" s="223"/>
      <c r="C76" s="1100"/>
      <c r="D76" s="1100"/>
      <c r="E76" s="1100">
        <v>2005</v>
      </c>
      <c r="F76" s="1100"/>
      <c r="G76" s="1100">
        <v>2005</v>
      </c>
      <c r="H76" s="1092"/>
      <c r="I76" s="1100">
        <v>2005</v>
      </c>
      <c r="J76" s="1092"/>
      <c r="K76" s="1100">
        <v>2005</v>
      </c>
      <c r="L76" s="1100">
        <v>2005</v>
      </c>
      <c r="M76" s="1100"/>
      <c r="N76" s="1100">
        <v>2005</v>
      </c>
      <c r="O76" s="1092"/>
      <c r="P76" s="1100">
        <v>2005</v>
      </c>
      <c r="Q76" s="1092"/>
      <c r="R76" s="1100">
        <v>2005</v>
      </c>
      <c r="S76" s="1092"/>
      <c r="T76" s="1100">
        <v>2005</v>
      </c>
      <c r="U76" s="1092"/>
      <c r="V76" s="1100">
        <v>2005</v>
      </c>
      <c r="W76" s="1092"/>
      <c r="X76" s="1100">
        <v>2005</v>
      </c>
      <c r="Y76" s="1092"/>
      <c r="Z76" s="1100">
        <v>2005</v>
      </c>
    </row>
    <row r="77" spans="2:26" s="166" customFormat="1" ht="14.25">
      <c r="B77" s="1101"/>
      <c r="C77" s="1102"/>
      <c r="D77" s="1102"/>
      <c r="E77" s="1102" t="s">
        <v>183</v>
      </c>
      <c r="F77" s="1102"/>
      <c r="G77" s="1102" t="s">
        <v>183</v>
      </c>
      <c r="H77" s="1103"/>
      <c r="I77" s="1102" t="s">
        <v>183</v>
      </c>
      <c r="J77" s="1103"/>
      <c r="K77" s="1102" t="s">
        <v>183</v>
      </c>
      <c r="L77" s="1102" t="s">
        <v>183</v>
      </c>
      <c r="M77" s="1102"/>
      <c r="N77" s="1102" t="s">
        <v>183</v>
      </c>
      <c r="O77" s="1103"/>
      <c r="P77" s="1102" t="s">
        <v>183</v>
      </c>
      <c r="Q77" s="1103"/>
      <c r="R77" s="1102" t="s">
        <v>183</v>
      </c>
      <c r="S77" s="1103"/>
      <c r="T77" s="1102" t="s">
        <v>183</v>
      </c>
      <c r="U77" s="1103"/>
      <c r="V77" s="1102" t="s">
        <v>183</v>
      </c>
      <c r="W77" s="1103"/>
      <c r="X77" s="1102" t="s">
        <v>183</v>
      </c>
      <c r="Y77" s="1103"/>
      <c r="Z77" s="1102" t="s">
        <v>183</v>
      </c>
    </row>
    <row r="78" spans="2:26" s="166" customFormat="1" ht="12.75" customHeight="1">
      <c r="B78" s="1001" t="s">
        <v>506</v>
      </c>
      <c r="C78" s="198"/>
      <c r="D78" s="198"/>
      <c r="E78" s="198"/>
      <c r="F78" s="198"/>
      <c r="G78" s="198"/>
      <c r="H78" s="1092"/>
      <c r="I78" s="198"/>
      <c r="J78" s="1092"/>
      <c r="K78" s="198"/>
      <c r="L78" s="198"/>
      <c r="M78" s="198"/>
      <c r="N78" s="198"/>
      <c r="O78" s="1092"/>
      <c r="P78" s="198"/>
      <c r="Q78" s="1092"/>
      <c r="R78" s="198"/>
      <c r="S78" s="1092"/>
      <c r="T78" s="198"/>
      <c r="U78" s="1092"/>
      <c r="V78" s="198"/>
      <c r="W78" s="1092"/>
      <c r="X78" s="198"/>
      <c r="Y78" s="1092"/>
      <c r="Z78" s="198"/>
    </row>
    <row r="79" spans="2:26" s="166" customFormat="1" ht="14.25" customHeight="1">
      <c r="B79" s="1077" t="s">
        <v>186</v>
      </c>
      <c r="C79" s="1078"/>
      <c r="D79" s="1104"/>
      <c r="E79" s="1078">
        <v>10</v>
      </c>
      <c r="F79" s="1078"/>
      <c r="G79" s="1104">
        <v>4.7</v>
      </c>
      <c r="H79" s="1092"/>
      <c r="I79" s="1078">
        <v>16</v>
      </c>
      <c r="J79" s="1092"/>
      <c r="K79" s="1104">
        <v>18.75</v>
      </c>
      <c r="L79" s="1078">
        <v>4.9</v>
      </c>
      <c r="M79" s="1078"/>
      <c r="N79" s="1104">
        <v>7.5</v>
      </c>
      <c r="O79" s="1092"/>
      <c r="P79" s="1105">
        <v>9.15</v>
      </c>
      <c r="Q79" s="1092"/>
      <c r="R79" s="1104">
        <v>16.25</v>
      </c>
      <c r="S79" s="1092"/>
      <c r="T79" s="1078">
        <v>6.39</v>
      </c>
      <c r="U79" s="1092"/>
      <c r="V79" s="1078">
        <v>9.67</v>
      </c>
      <c r="W79" s="1092"/>
      <c r="X79" s="1104">
        <v>13.5</v>
      </c>
      <c r="Y79" s="1092"/>
      <c r="Z79" s="1104">
        <v>15.5</v>
      </c>
    </row>
    <row r="80" spans="2:26" s="166" customFormat="1" ht="15" customHeight="1">
      <c r="B80" s="1077" t="s">
        <v>526</v>
      </c>
      <c r="C80" s="1078"/>
      <c r="D80" s="1104"/>
      <c r="E80" s="1078">
        <v>10</v>
      </c>
      <c r="F80" s="1078"/>
      <c r="G80" s="1104">
        <v>5.1</v>
      </c>
      <c r="H80" s="1092"/>
      <c r="I80" s="1078">
        <v>16</v>
      </c>
      <c r="J80" s="1092"/>
      <c r="K80" s="1104">
        <v>18.75</v>
      </c>
      <c r="L80" s="1078">
        <v>4.9</v>
      </c>
      <c r="M80" s="1078"/>
      <c r="N80" s="1104">
        <v>7.5</v>
      </c>
      <c r="O80" s="1092"/>
      <c r="P80" s="1078">
        <v>8.72</v>
      </c>
      <c r="Q80" s="1092"/>
      <c r="R80" s="1104">
        <v>16.25</v>
      </c>
      <c r="S80" s="1092"/>
      <c r="T80" s="1105">
        <v>6.65</v>
      </c>
      <c r="U80" s="1092"/>
      <c r="V80" s="1078">
        <v>9.48</v>
      </c>
      <c r="W80" s="1092"/>
      <c r="X80" s="1104">
        <v>13.5</v>
      </c>
      <c r="Y80" s="1092"/>
      <c r="Z80" s="1104">
        <v>15.5</v>
      </c>
    </row>
    <row r="81" spans="2:26" s="166" customFormat="1" ht="14.25">
      <c r="B81" s="1001" t="s">
        <v>527</v>
      </c>
      <c r="C81" s="1078"/>
      <c r="D81" s="1104"/>
      <c r="E81" s="1078"/>
      <c r="F81" s="1078"/>
      <c r="G81" s="1104"/>
      <c r="H81" s="1092"/>
      <c r="I81" s="1104"/>
      <c r="J81" s="1092"/>
      <c r="K81" s="1104"/>
      <c r="L81" s="1078"/>
      <c r="M81" s="1078"/>
      <c r="N81" s="1104"/>
      <c r="O81" s="1092"/>
      <c r="P81" s="1078"/>
      <c r="Q81" s="1092"/>
      <c r="R81" s="1104"/>
      <c r="S81" s="1092"/>
      <c r="T81" s="1104"/>
      <c r="U81" s="1092"/>
      <c r="V81" s="1104"/>
      <c r="W81" s="1092"/>
      <c r="X81" s="1104"/>
      <c r="Y81" s="1092"/>
      <c r="Z81" s="1104"/>
    </row>
    <row r="82" spans="2:26" s="166" customFormat="1" ht="14.25">
      <c r="B82" s="1077" t="s">
        <v>528</v>
      </c>
      <c r="C82" s="1078"/>
      <c r="D82" s="1104"/>
      <c r="E82" s="1078">
        <v>3</v>
      </c>
      <c r="F82" s="1078"/>
      <c r="G82" s="1104">
        <v>2.25</v>
      </c>
      <c r="H82" s="1092"/>
      <c r="I82" s="1104">
        <v>5.25</v>
      </c>
      <c r="J82" s="1092"/>
      <c r="K82" s="1104">
        <v>7.75</v>
      </c>
      <c r="L82" s="1078">
        <v>0</v>
      </c>
      <c r="M82" s="1078"/>
      <c r="N82" s="1104">
        <v>2.75</v>
      </c>
      <c r="O82" s="1092"/>
      <c r="P82" s="1078">
        <v>3</v>
      </c>
      <c r="Q82" s="1092"/>
      <c r="R82" s="1104">
        <v>5.25</v>
      </c>
      <c r="S82" s="1092"/>
      <c r="T82" s="1104">
        <v>2.25</v>
      </c>
      <c r="U82" s="1092"/>
      <c r="V82" s="1104">
        <v>2.25</v>
      </c>
      <c r="W82" s="1092"/>
      <c r="X82" s="1104">
        <v>3.75</v>
      </c>
      <c r="Y82" s="1092"/>
      <c r="Z82" s="1104">
        <v>4.5</v>
      </c>
    </row>
    <row r="83" spans="2:26" s="166" customFormat="1" ht="14.25">
      <c r="B83" s="1086" t="s">
        <v>529</v>
      </c>
      <c r="C83" s="1106"/>
      <c r="D83" s="1087"/>
      <c r="E83" s="1106">
        <v>7.25</v>
      </c>
      <c r="F83" s="1106"/>
      <c r="G83" s="1087">
        <v>4.9</v>
      </c>
      <c r="H83" s="1103"/>
      <c r="I83" s="1107">
        <v>10.25</v>
      </c>
      <c r="J83" s="1103"/>
      <c r="K83" s="1087">
        <v>13</v>
      </c>
      <c r="L83" s="1087">
        <v>1.71</v>
      </c>
      <c r="M83" s="1087"/>
      <c r="N83" s="1087">
        <v>4.37</v>
      </c>
      <c r="O83" s="1103"/>
      <c r="P83" s="1087">
        <v>7</v>
      </c>
      <c r="Q83" s="1103"/>
      <c r="R83" s="1107">
        <v>10.5</v>
      </c>
      <c r="S83" s="1103"/>
      <c r="T83" s="1087">
        <v>5</v>
      </c>
      <c r="U83" s="1103"/>
      <c r="V83" s="1107">
        <v>5.5</v>
      </c>
      <c r="W83" s="1103"/>
      <c r="X83" s="1107">
        <v>7.75</v>
      </c>
      <c r="Y83" s="1103"/>
      <c r="Z83" s="1107">
        <v>9.75</v>
      </c>
    </row>
    <row r="84" spans="2:26" s="124" customFormat="1" ht="9" customHeight="1">
      <c r="B84" s="1108"/>
      <c r="C84" s="1108"/>
      <c r="D84" s="1108"/>
      <c r="E84" s="1108"/>
      <c r="F84" s="1108"/>
      <c r="G84" s="1108"/>
      <c r="H84" s="1108"/>
      <c r="I84" s="1108"/>
      <c r="J84" s="1108"/>
      <c r="K84" s="218"/>
      <c r="L84" s="218"/>
      <c r="M84" s="218"/>
      <c r="N84" s="1109"/>
      <c r="O84" s="1109"/>
      <c r="P84" s="218"/>
      <c r="Q84" s="1109"/>
      <c r="R84" s="1001"/>
      <c r="S84" s="1001"/>
      <c r="T84" s="1001"/>
      <c r="U84" s="1001"/>
      <c r="V84" s="1001"/>
      <c r="W84" s="1001"/>
      <c r="X84" s="1110"/>
      <c r="Y84" s="1110"/>
      <c r="Z84" s="1001"/>
    </row>
    <row r="85" spans="2:26" s="174" customFormat="1" ht="9" customHeight="1">
      <c r="B85" s="1111"/>
      <c r="C85" s="218"/>
      <c r="D85" s="218"/>
      <c r="E85" s="218"/>
      <c r="F85" s="218"/>
      <c r="G85" s="218"/>
      <c r="H85" s="218"/>
      <c r="I85" s="218"/>
      <c r="J85" s="218"/>
      <c r="K85" s="218"/>
      <c r="L85" s="218"/>
      <c r="M85" s="218"/>
      <c r="N85" s="218"/>
      <c r="O85" s="218"/>
      <c r="P85" s="218"/>
      <c r="Q85" s="218"/>
      <c r="R85" s="1112"/>
      <c r="S85" s="1112"/>
      <c r="T85" s="1001"/>
      <c r="U85" s="1001"/>
      <c r="V85" s="1001"/>
      <c r="W85" s="1001"/>
      <c r="X85" s="1001"/>
      <c r="Y85" s="1001"/>
      <c r="Z85" s="1001"/>
    </row>
    <row r="86" spans="2:26" s="174" customFormat="1" ht="39.75" customHeight="1">
      <c r="B86" s="223"/>
      <c r="C86" s="1100"/>
      <c r="D86" s="1097"/>
      <c r="E86" s="1100"/>
      <c r="F86" s="1100"/>
      <c r="G86" s="1097" t="s">
        <v>512</v>
      </c>
      <c r="H86" s="1001"/>
      <c r="I86" s="1100"/>
      <c r="J86" s="1001"/>
      <c r="K86" s="1100"/>
      <c r="L86" s="1100"/>
      <c r="M86" s="1100"/>
      <c r="N86" s="1100"/>
      <c r="O86" s="1001"/>
      <c r="P86" s="1100"/>
      <c r="Q86" s="1001"/>
      <c r="R86" s="1100"/>
      <c r="S86" s="1001"/>
      <c r="T86" s="1100"/>
      <c r="U86" s="1001"/>
      <c r="V86" s="1097" t="s">
        <v>513</v>
      </c>
      <c r="W86" s="1001"/>
      <c r="X86" s="1100"/>
      <c r="Y86" s="1001"/>
      <c r="Z86" s="1100"/>
    </row>
    <row r="87" spans="2:26" s="174" customFormat="1" ht="15.75" customHeight="1">
      <c r="B87" s="223"/>
      <c r="C87" s="1100"/>
      <c r="D87" s="1100"/>
      <c r="E87" s="1100" t="s">
        <v>514</v>
      </c>
      <c r="F87" s="1100"/>
      <c r="G87" s="1100" t="s">
        <v>515</v>
      </c>
      <c r="H87" s="1001"/>
      <c r="I87" s="1100" t="s">
        <v>516</v>
      </c>
      <c r="J87" s="1001"/>
      <c r="K87" s="1100" t="s">
        <v>517</v>
      </c>
      <c r="L87" s="1100" t="s">
        <v>518</v>
      </c>
      <c r="M87" s="1100"/>
      <c r="N87" s="1100" t="s">
        <v>519</v>
      </c>
      <c r="O87" s="1001"/>
      <c r="P87" s="1100" t="s">
        <v>520</v>
      </c>
      <c r="Q87" s="1001"/>
      <c r="R87" s="1100" t="s">
        <v>521</v>
      </c>
      <c r="S87" s="1001"/>
      <c r="T87" s="1100" t="s">
        <v>522</v>
      </c>
      <c r="U87" s="1001"/>
      <c r="V87" s="1100" t="s">
        <v>523</v>
      </c>
      <c r="W87" s="1001"/>
      <c r="X87" s="1100" t="s">
        <v>524</v>
      </c>
      <c r="Y87" s="1001"/>
      <c r="Z87" s="1100" t="s">
        <v>525</v>
      </c>
    </row>
    <row r="88" spans="2:26" s="174" customFormat="1" ht="15.75" customHeight="1">
      <c r="B88" s="223"/>
      <c r="C88" s="1100"/>
      <c r="D88" s="1100"/>
      <c r="E88" s="1100" t="s">
        <v>530</v>
      </c>
      <c r="F88" s="1100"/>
      <c r="G88" s="1100" t="s">
        <v>530</v>
      </c>
      <c r="H88" s="1001"/>
      <c r="I88" s="1100" t="s">
        <v>530</v>
      </c>
      <c r="J88" s="1001"/>
      <c r="K88" s="1100" t="s">
        <v>530</v>
      </c>
      <c r="L88" s="1100" t="s">
        <v>530</v>
      </c>
      <c r="M88" s="1100"/>
      <c r="N88" s="1100" t="s">
        <v>530</v>
      </c>
      <c r="O88" s="1001"/>
      <c r="P88" s="1100" t="s">
        <v>530</v>
      </c>
      <c r="Q88" s="1001"/>
      <c r="R88" s="1100" t="s">
        <v>530</v>
      </c>
      <c r="S88" s="1001"/>
      <c r="T88" s="1100" t="s">
        <v>530</v>
      </c>
      <c r="U88" s="1001"/>
      <c r="V88" s="1100" t="s">
        <v>530</v>
      </c>
      <c r="W88" s="1001"/>
      <c r="X88" s="1100" t="s">
        <v>530</v>
      </c>
      <c r="Y88" s="1001"/>
      <c r="Z88" s="1100" t="s">
        <v>530</v>
      </c>
    </row>
    <row r="89" spans="2:26" s="174" customFormat="1" ht="12" customHeight="1">
      <c r="B89" s="223"/>
      <c r="C89" s="1100"/>
      <c r="D89" s="1100"/>
      <c r="E89" s="1100">
        <v>2005</v>
      </c>
      <c r="F89" s="1100"/>
      <c r="G89" s="1100">
        <v>2005</v>
      </c>
      <c r="H89" s="1001"/>
      <c r="I89" s="1100">
        <v>2005</v>
      </c>
      <c r="J89" s="1001"/>
      <c r="K89" s="1100">
        <v>2005</v>
      </c>
      <c r="L89" s="1100">
        <v>2005</v>
      </c>
      <c r="M89" s="1100"/>
      <c r="N89" s="1100">
        <v>2005</v>
      </c>
      <c r="O89" s="1001"/>
      <c r="P89" s="1100">
        <v>2005</v>
      </c>
      <c r="Q89" s="1001"/>
      <c r="R89" s="1100">
        <v>2005</v>
      </c>
      <c r="S89" s="1001"/>
      <c r="T89" s="1100">
        <v>2005</v>
      </c>
      <c r="U89" s="1001"/>
      <c r="V89" s="1100">
        <v>2005</v>
      </c>
      <c r="W89" s="1001"/>
      <c r="X89" s="1100">
        <v>2005</v>
      </c>
      <c r="Y89" s="1001"/>
      <c r="Z89" s="1100">
        <v>2005</v>
      </c>
    </row>
    <row r="90" spans="2:26" s="174" customFormat="1" ht="13.5" customHeight="1">
      <c r="B90" s="1101"/>
      <c r="C90" s="1102"/>
      <c r="D90" s="1102"/>
      <c r="E90" s="1102" t="s">
        <v>183</v>
      </c>
      <c r="F90" s="1102"/>
      <c r="G90" s="1102" t="s">
        <v>183</v>
      </c>
      <c r="H90" s="1086"/>
      <c r="I90" s="1102" t="s">
        <v>183</v>
      </c>
      <c r="J90" s="1086"/>
      <c r="K90" s="1102" t="s">
        <v>183</v>
      </c>
      <c r="L90" s="1102" t="s">
        <v>183</v>
      </c>
      <c r="M90" s="1102"/>
      <c r="N90" s="1102" t="s">
        <v>183</v>
      </c>
      <c r="O90" s="1086"/>
      <c r="P90" s="1102" t="s">
        <v>183</v>
      </c>
      <c r="Q90" s="1086"/>
      <c r="R90" s="1102" t="s">
        <v>183</v>
      </c>
      <c r="S90" s="1086"/>
      <c r="T90" s="1102" t="s">
        <v>183</v>
      </c>
      <c r="U90" s="1086"/>
      <c r="V90" s="1102" t="s">
        <v>183</v>
      </c>
      <c r="W90" s="1086"/>
      <c r="X90" s="1102" t="s">
        <v>183</v>
      </c>
      <c r="Y90" s="1086"/>
      <c r="Z90" s="1102" t="s">
        <v>183</v>
      </c>
    </row>
    <row r="91" spans="2:26" s="174" customFormat="1" ht="12.75" customHeight="1">
      <c r="B91" s="1001" t="s">
        <v>506</v>
      </c>
      <c r="C91" s="198"/>
      <c r="D91" s="198"/>
      <c r="E91" s="198"/>
      <c r="F91" s="198"/>
      <c r="G91" s="198"/>
      <c r="H91" s="1001"/>
      <c r="I91" s="198"/>
      <c r="J91" s="1001"/>
      <c r="K91" s="198"/>
      <c r="L91" s="198"/>
      <c r="M91" s="198"/>
      <c r="N91" s="198"/>
      <c r="O91" s="1001"/>
      <c r="P91" s="198"/>
      <c r="Q91" s="1001"/>
      <c r="R91" s="198"/>
      <c r="S91" s="1001"/>
      <c r="T91" s="198"/>
      <c r="U91" s="1001"/>
      <c r="V91" s="198"/>
      <c r="W91" s="1001"/>
      <c r="X91" s="198"/>
      <c r="Y91" s="1001"/>
      <c r="Z91" s="198"/>
    </row>
    <row r="92" spans="2:26" s="174" customFormat="1" ht="18.75" customHeight="1">
      <c r="B92" s="1077" t="s">
        <v>186</v>
      </c>
      <c r="C92" s="1113"/>
      <c r="D92" s="1104"/>
      <c r="E92" s="1113">
        <v>12</v>
      </c>
      <c r="F92" s="1113"/>
      <c r="G92" s="1104">
        <v>5.9</v>
      </c>
      <c r="H92" s="1001"/>
      <c r="I92" s="198">
        <v>16.5</v>
      </c>
      <c r="J92" s="1001"/>
      <c r="K92" s="198">
        <v>17.5</v>
      </c>
      <c r="L92" s="1113">
        <v>5</v>
      </c>
      <c r="M92" s="1113"/>
      <c r="N92" s="198">
        <v>10.3</v>
      </c>
      <c r="O92" s="1001"/>
      <c r="P92" s="198">
        <v>9.4</v>
      </c>
      <c r="Q92" s="1001"/>
      <c r="R92" s="198">
        <v>16.5</v>
      </c>
      <c r="S92" s="1001"/>
      <c r="T92" s="198">
        <v>6.7</v>
      </c>
      <c r="U92" s="1001"/>
      <c r="V92" s="1113">
        <v>9</v>
      </c>
      <c r="W92" s="1001"/>
      <c r="X92" s="198">
        <v>13.75</v>
      </c>
      <c r="Y92" s="1001"/>
      <c r="Z92" s="198">
        <v>16.5</v>
      </c>
    </row>
    <row r="93" spans="2:26" s="174" customFormat="1" ht="15" customHeight="1">
      <c r="B93" s="1077" t="s">
        <v>526</v>
      </c>
      <c r="C93" s="1113"/>
      <c r="D93" s="1104"/>
      <c r="E93" s="1113">
        <v>12</v>
      </c>
      <c r="F93" s="1113"/>
      <c r="G93" s="1104">
        <v>6.15</v>
      </c>
      <c r="H93" s="1001"/>
      <c r="I93" s="198">
        <v>16.5</v>
      </c>
      <c r="J93" s="1001"/>
      <c r="K93" s="198">
        <v>17.5</v>
      </c>
      <c r="L93" s="1113">
        <v>5</v>
      </c>
      <c r="M93" s="1113"/>
      <c r="N93" s="198">
        <v>10.3</v>
      </c>
      <c r="O93" s="1001"/>
      <c r="P93" s="1113">
        <v>9</v>
      </c>
      <c r="Q93" s="1001"/>
      <c r="R93" s="198">
        <v>16.5</v>
      </c>
      <c r="S93" s="1001"/>
      <c r="T93" s="198">
        <v>6.8</v>
      </c>
      <c r="U93" s="1001"/>
      <c r="V93" s="198">
        <v>9.4</v>
      </c>
      <c r="W93" s="1001"/>
      <c r="X93" s="198">
        <v>13.75</v>
      </c>
      <c r="Y93" s="1001"/>
      <c r="Z93" s="198">
        <v>16.5</v>
      </c>
    </row>
    <row r="94" spans="2:26" s="174" customFormat="1" ht="16.5" customHeight="1">
      <c r="B94" s="1001" t="s">
        <v>527</v>
      </c>
      <c r="C94" s="1113"/>
      <c r="D94" s="198"/>
      <c r="E94" s="1113"/>
      <c r="F94" s="1113"/>
      <c r="G94" s="198"/>
      <c r="H94" s="1001"/>
      <c r="I94" s="198"/>
      <c r="J94" s="1001"/>
      <c r="K94" s="198"/>
      <c r="L94" s="1113"/>
      <c r="M94" s="1113"/>
      <c r="N94" s="198"/>
      <c r="O94" s="1001"/>
      <c r="P94" s="1113"/>
      <c r="Q94" s="1001"/>
      <c r="R94" s="198"/>
      <c r="S94" s="1001"/>
      <c r="T94" s="198"/>
      <c r="U94" s="1001"/>
      <c r="V94" s="198"/>
      <c r="W94" s="1001"/>
      <c r="X94" s="198"/>
      <c r="Y94" s="1001"/>
      <c r="Z94" s="198"/>
    </row>
    <row r="95" spans="2:26" s="174" customFormat="1" ht="18">
      <c r="B95" s="1077" t="s">
        <v>528</v>
      </c>
      <c r="C95" s="1113"/>
      <c r="D95" s="204"/>
      <c r="E95" s="1113">
        <v>4</v>
      </c>
      <c r="F95" s="1113"/>
      <c r="G95" s="204">
        <v>2.25</v>
      </c>
      <c r="H95" s="1114"/>
      <c r="I95" s="204">
        <v>5.5</v>
      </c>
      <c r="J95" s="1114"/>
      <c r="K95" s="204">
        <v>6.5</v>
      </c>
      <c r="L95" s="1115">
        <v>0</v>
      </c>
      <c r="M95" s="1115"/>
      <c r="N95" s="204">
        <v>2.75</v>
      </c>
      <c r="O95" s="1114"/>
      <c r="P95" s="1115">
        <v>3</v>
      </c>
      <c r="Q95" s="1114"/>
      <c r="R95" s="204">
        <v>5.5</v>
      </c>
      <c r="S95" s="1114"/>
      <c r="T95" s="204">
        <v>1.75</v>
      </c>
      <c r="U95" s="1114"/>
      <c r="V95" s="204">
        <v>2.25</v>
      </c>
      <c r="W95" s="1114"/>
      <c r="X95" s="204">
        <v>3.75</v>
      </c>
      <c r="Y95" s="1114"/>
      <c r="Z95" s="204">
        <v>5.5</v>
      </c>
    </row>
    <row r="96" spans="2:26" s="174" customFormat="1" ht="14.25" customHeight="1">
      <c r="B96" s="1086" t="s">
        <v>529</v>
      </c>
      <c r="C96" s="1116"/>
      <c r="D96" s="202"/>
      <c r="E96" s="1116">
        <v>9</v>
      </c>
      <c r="F96" s="1116"/>
      <c r="G96" s="202">
        <v>4.8</v>
      </c>
      <c r="H96" s="1086"/>
      <c r="I96" s="202">
        <v>10.5</v>
      </c>
      <c r="J96" s="1086"/>
      <c r="K96" s="202">
        <v>11.5</v>
      </c>
      <c r="L96" s="202">
        <v>1.8</v>
      </c>
      <c r="M96" s="202"/>
      <c r="N96" s="202">
        <v>5.8</v>
      </c>
      <c r="O96" s="1086"/>
      <c r="P96" s="1116">
        <v>7</v>
      </c>
      <c r="Q96" s="1086"/>
      <c r="R96" s="202">
        <v>10.5</v>
      </c>
      <c r="S96" s="1086"/>
      <c r="T96" s="202">
        <v>4.5</v>
      </c>
      <c r="U96" s="1086"/>
      <c r="V96" s="202">
        <v>5.5</v>
      </c>
      <c r="W96" s="1086"/>
      <c r="X96" s="202">
        <v>7.75</v>
      </c>
      <c r="Y96" s="1086"/>
      <c r="Z96" s="202">
        <v>10.5</v>
      </c>
    </row>
    <row r="97" spans="2:26" s="174" customFormat="1" ht="33" customHeight="1">
      <c r="B97" s="175"/>
      <c r="C97" s="175"/>
      <c r="D97" s="175"/>
      <c r="E97" s="175"/>
      <c r="F97" s="175"/>
      <c r="G97" s="175"/>
      <c r="H97" s="175"/>
      <c r="I97" s="175"/>
      <c r="J97" s="175"/>
      <c r="K97" s="175"/>
      <c r="L97" s="176"/>
      <c r="M97" s="176"/>
      <c r="N97" s="176"/>
      <c r="O97" s="176"/>
      <c r="P97" s="176"/>
      <c r="Q97" s="176"/>
      <c r="R97" s="176"/>
      <c r="S97" s="176"/>
      <c r="T97" s="176"/>
      <c r="U97" s="176"/>
      <c r="V97" s="176"/>
      <c r="W97" s="176"/>
      <c r="X97" s="176"/>
      <c r="Y97" s="176"/>
      <c r="Z97" s="176"/>
    </row>
    <row r="98" spans="2:26" s="174" customFormat="1" ht="18" customHeight="1">
      <c r="B98" s="223"/>
      <c r="C98" s="223"/>
      <c r="D98" s="1117"/>
      <c r="E98" s="223"/>
      <c r="F98" s="223"/>
      <c r="G98" s="1117"/>
      <c r="H98" s="223"/>
      <c r="I98" s="1100"/>
      <c r="J98" s="1100"/>
      <c r="K98" s="1100"/>
      <c r="L98" s="223"/>
      <c r="M98" s="1001"/>
      <c r="N98" s="223"/>
      <c r="O98" s="1001"/>
      <c r="P98" s="223"/>
      <c r="Q98" s="1001"/>
      <c r="R98" s="220"/>
      <c r="S98" s="220"/>
      <c r="T98" s="1001"/>
      <c r="U98" s="1001"/>
      <c r="V98" s="1117" t="s">
        <v>531</v>
      </c>
      <c r="W98" s="1001"/>
      <c r="X98" s="1100" t="s">
        <v>531</v>
      </c>
      <c r="Y98" s="1001"/>
      <c r="Z98" s="1100" t="s">
        <v>531</v>
      </c>
    </row>
    <row r="99" spans="2:26" s="174" customFormat="1" ht="18" customHeight="1">
      <c r="B99" s="223"/>
      <c r="C99" s="223"/>
      <c r="D99" s="1117"/>
      <c r="E99" s="223"/>
      <c r="F99" s="223"/>
      <c r="G99" s="1117"/>
      <c r="H99" s="223"/>
      <c r="I99" s="1100"/>
      <c r="J99" s="1100"/>
      <c r="K99" s="1100"/>
      <c r="L99" s="223"/>
      <c r="M99" s="1001"/>
      <c r="N99" s="223"/>
      <c r="O99" s="1001"/>
      <c r="P99" s="223"/>
      <c r="Q99" s="1001"/>
      <c r="R99" s="999"/>
      <c r="S99" s="999"/>
      <c r="T99" s="999"/>
      <c r="U99" s="999"/>
      <c r="V99" s="1117" t="s">
        <v>532</v>
      </c>
      <c r="W99" s="999"/>
      <c r="X99" s="1100" t="s">
        <v>532</v>
      </c>
      <c r="Y99" s="999"/>
      <c r="Z99" s="1100" t="s">
        <v>530</v>
      </c>
    </row>
    <row r="100" spans="2:26" s="174" customFormat="1" ht="13.5" customHeight="1">
      <c r="B100" s="223"/>
      <c r="C100" s="223"/>
      <c r="D100" s="1117"/>
      <c r="E100" s="223"/>
      <c r="F100" s="223"/>
      <c r="G100" s="1117"/>
      <c r="H100" s="223"/>
      <c r="I100" s="1100"/>
      <c r="J100" s="1100"/>
      <c r="K100" s="1100"/>
      <c r="L100" s="223"/>
      <c r="M100" s="1001"/>
      <c r="N100" s="223"/>
      <c r="O100" s="1001"/>
      <c r="P100" s="223"/>
      <c r="Q100" s="1001"/>
      <c r="R100" s="220"/>
      <c r="S100" s="220"/>
      <c r="T100" s="1001"/>
      <c r="U100" s="1001"/>
      <c r="V100" s="1117" t="s">
        <v>533</v>
      </c>
      <c r="W100" s="1001"/>
      <c r="X100" s="1100" t="s">
        <v>534</v>
      </c>
      <c r="Y100" s="1001"/>
      <c r="Z100" s="1100">
        <v>2005</v>
      </c>
    </row>
    <row r="101" spans="2:26" s="174" customFormat="1" ht="18">
      <c r="B101" s="1101"/>
      <c r="C101" s="1101"/>
      <c r="D101" s="1118"/>
      <c r="E101" s="1101"/>
      <c r="F101" s="1101"/>
      <c r="G101" s="1118"/>
      <c r="H101" s="1101"/>
      <c r="I101" s="1102"/>
      <c r="J101" s="1102"/>
      <c r="K101" s="1102"/>
      <c r="L101" s="1101"/>
      <c r="M101" s="1086"/>
      <c r="N101" s="1101"/>
      <c r="O101" s="1086"/>
      <c r="P101" s="1101"/>
      <c r="Q101" s="1086"/>
      <c r="R101" s="215"/>
      <c r="S101" s="215"/>
      <c r="T101" s="1086"/>
      <c r="U101" s="1086"/>
      <c r="V101" s="1118" t="s">
        <v>183</v>
      </c>
      <c r="W101" s="1086"/>
      <c r="X101" s="1102" t="s">
        <v>183</v>
      </c>
      <c r="Y101" s="1086"/>
      <c r="Z101" s="1102" t="s">
        <v>183</v>
      </c>
    </row>
    <row r="102" spans="2:26" s="174" customFormat="1" ht="17.25" customHeight="1">
      <c r="B102" s="1001" t="s">
        <v>535</v>
      </c>
      <c r="C102" s="1001"/>
      <c r="D102" s="1119"/>
      <c r="E102" s="1001"/>
      <c r="F102" s="1001"/>
      <c r="G102" s="1119"/>
      <c r="H102" s="1001"/>
      <c r="I102" s="198"/>
      <c r="J102" s="198"/>
      <c r="K102" s="198"/>
      <c r="L102" s="1001"/>
      <c r="M102" s="1001"/>
      <c r="N102" s="1001"/>
      <c r="O102" s="1001"/>
      <c r="P102" s="1001"/>
      <c r="Q102" s="1001"/>
      <c r="R102" s="220"/>
      <c r="S102" s="220"/>
      <c r="T102" s="1001"/>
      <c r="U102" s="1001"/>
      <c r="V102" s="1119"/>
      <c r="W102" s="1001"/>
      <c r="X102" s="1001"/>
      <c r="Y102" s="1001"/>
      <c r="Z102" s="198"/>
    </row>
    <row r="103" spans="2:26" s="174" customFormat="1" ht="15.75" customHeight="1">
      <c r="B103" s="1077" t="s">
        <v>186</v>
      </c>
      <c r="C103" s="1001"/>
      <c r="D103" s="1119"/>
      <c r="E103" s="1001"/>
      <c r="F103" s="1001"/>
      <c r="G103" s="1119"/>
      <c r="H103" s="1001"/>
      <c r="I103" s="198"/>
      <c r="J103" s="198"/>
      <c r="K103" s="1113"/>
      <c r="L103" s="1001"/>
      <c r="M103" s="1001"/>
      <c r="N103" s="1001"/>
      <c r="O103" s="1001"/>
      <c r="P103" s="1001"/>
      <c r="Q103" s="1001"/>
      <c r="R103" s="999"/>
      <c r="S103" s="999"/>
      <c r="T103" s="999"/>
      <c r="U103" s="999"/>
      <c r="V103" s="1074">
        <v>9.9</v>
      </c>
      <c r="W103" s="999"/>
      <c r="X103" s="198">
        <v>9.4</v>
      </c>
      <c r="Y103" s="999"/>
      <c r="Z103" s="198">
        <v>9.8</v>
      </c>
    </row>
    <row r="104" spans="2:26" s="174" customFormat="1" ht="21" customHeight="1">
      <c r="B104" s="1120" t="s">
        <v>526</v>
      </c>
      <c r="C104" s="1086"/>
      <c r="D104" s="1121"/>
      <c r="E104" s="1086"/>
      <c r="F104" s="1086"/>
      <c r="G104" s="1121"/>
      <c r="H104" s="1086"/>
      <c r="I104" s="202"/>
      <c r="J104" s="202"/>
      <c r="K104" s="202"/>
      <c r="L104" s="1086"/>
      <c r="M104" s="1086"/>
      <c r="N104" s="1086"/>
      <c r="O104" s="1086"/>
      <c r="P104" s="1086"/>
      <c r="Q104" s="1086"/>
      <c r="R104" s="1122"/>
      <c r="S104" s="1122"/>
      <c r="T104" s="1122"/>
      <c r="U104" s="1122"/>
      <c r="V104" s="1123">
        <v>8.9</v>
      </c>
      <c r="W104" s="1122"/>
      <c r="X104" s="202">
        <v>7.2</v>
      </c>
      <c r="Y104" s="1122"/>
      <c r="Z104" s="202">
        <v>8.4</v>
      </c>
    </row>
    <row r="105" spans="2:26" s="174" customFormat="1" ht="24" customHeight="1">
      <c r="B105" s="116"/>
      <c r="C105" s="116"/>
      <c r="D105" s="116"/>
      <c r="E105" s="116"/>
      <c r="F105" s="116"/>
      <c r="G105" s="116"/>
      <c r="H105" s="116"/>
      <c r="I105" s="116"/>
      <c r="J105" s="103"/>
      <c r="K105" s="103"/>
      <c r="L105" s="103"/>
      <c r="M105" s="103"/>
      <c r="N105" s="103"/>
      <c r="O105" s="103"/>
      <c r="P105" s="103"/>
      <c r="Q105" s="103"/>
      <c r="R105" s="103"/>
      <c r="S105" s="103"/>
      <c r="T105" s="103"/>
      <c r="U105" s="103"/>
      <c r="V105" s="103"/>
      <c r="W105" s="103"/>
      <c r="X105" s="103"/>
      <c r="Y105" s="103"/>
      <c r="Z105" s="103"/>
    </row>
    <row r="106" spans="2:26" s="174" customFormat="1" ht="19.5" customHeight="1">
      <c r="B106" s="182" t="s">
        <v>160</v>
      </c>
      <c r="C106" s="114"/>
      <c r="D106" s="114"/>
      <c r="E106" s="114"/>
      <c r="F106" s="114"/>
      <c r="G106" s="114"/>
      <c r="H106" s="114"/>
      <c r="I106" s="114"/>
      <c r="J106" s="114"/>
      <c r="K106" s="114"/>
      <c r="L106" s="114"/>
      <c r="M106" s="114"/>
      <c r="N106" s="114"/>
      <c r="O106" s="114"/>
      <c r="P106" s="103"/>
      <c r="Q106" s="103"/>
      <c r="R106" s="103"/>
      <c r="S106" s="103"/>
      <c r="T106" s="103"/>
      <c r="U106" s="103"/>
      <c r="V106" s="103"/>
      <c r="W106" s="103"/>
      <c r="X106" s="103"/>
      <c r="Y106" s="103"/>
      <c r="Z106" s="103"/>
    </row>
    <row r="107" spans="2:24" s="114" customFormat="1" ht="32.25" customHeight="1">
      <c r="B107" s="1570" t="s">
        <v>536</v>
      </c>
      <c r="C107" s="1570"/>
      <c r="D107" s="1570"/>
      <c r="E107" s="1570"/>
      <c r="F107" s="1570"/>
      <c r="G107" s="1570"/>
      <c r="H107" s="1570"/>
      <c r="I107" s="1570"/>
      <c r="J107" s="1570"/>
      <c r="K107" s="1570"/>
      <c r="L107" s="1570"/>
      <c r="M107" s="1570"/>
      <c r="N107" s="1570"/>
      <c r="O107" s="1570"/>
      <c r="P107" s="1571"/>
      <c r="Q107" s="1571"/>
      <c r="R107" s="1571"/>
      <c r="S107" s="1571"/>
      <c r="T107" s="1571"/>
      <c r="U107" s="1571"/>
      <c r="V107" s="1571"/>
      <c r="W107" s="1571"/>
      <c r="X107" s="1571"/>
    </row>
    <row r="108" spans="2:27" s="114" customFormat="1" ht="99.75" customHeight="1">
      <c r="B108" s="1558" t="s">
        <v>211</v>
      </c>
      <c r="C108" s="1559"/>
      <c r="D108" s="1559"/>
      <c r="E108" s="1559"/>
      <c r="F108" s="1559"/>
      <c r="G108" s="1559"/>
      <c r="H108" s="1559"/>
      <c r="I108" s="1559"/>
      <c r="J108" s="1559"/>
      <c r="K108" s="1559"/>
      <c r="L108" s="1559"/>
      <c r="M108" s="1559"/>
      <c r="N108" s="1559"/>
      <c r="O108" s="1559"/>
      <c r="P108" s="1559"/>
      <c r="Q108" s="1559"/>
      <c r="R108" s="1559"/>
      <c r="S108" s="1559"/>
      <c r="T108" s="1559"/>
      <c r="U108" s="1559"/>
      <c r="V108" s="1559"/>
      <c r="W108" s="1559"/>
      <c r="X108" s="1559"/>
      <c r="Y108" s="1559"/>
      <c r="Z108" s="1559"/>
      <c r="AA108" s="1055"/>
    </row>
    <row r="109" spans="2:27" s="114" customFormat="1" ht="6" customHeight="1">
      <c r="B109" s="103"/>
      <c r="C109" s="1057"/>
      <c r="D109" s="1057"/>
      <c r="E109" s="1057"/>
      <c r="F109" s="1057"/>
      <c r="G109" s="1057"/>
      <c r="H109" s="1057"/>
      <c r="I109" s="1057"/>
      <c r="J109" s="1057"/>
      <c r="K109" s="1057"/>
      <c r="L109" s="1057"/>
      <c r="M109" s="1057"/>
      <c r="N109" s="1057"/>
      <c r="O109" s="1057"/>
      <c r="P109" s="1057"/>
      <c r="Q109" s="1057"/>
      <c r="R109" s="1057"/>
      <c r="S109" s="1057"/>
      <c r="T109" s="1057"/>
      <c r="U109" s="1057"/>
      <c r="V109" s="1057"/>
      <c r="W109" s="1057"/>
      <c r="X109" s="1057"/>
      <c r="Y109" s="1057"/>
      <c r="Z109" s="1057"/>
      <c r="AA109" s="1055"/>
    </row>
    <row r="110" spans="2:27" s="114" customFormat="1" ht="72" customHeight="1">
      <c r="B110" s="1566" t="s">
        <v>656</v>
      </c>
      <c r="C110" s="1567"/>
      <c r="D110" s="1567"/>
      <c r="E110" s="1567"/>
      <c r="F110" s="1567"/>
      <c r="G110" s="1567"/>
      <c r="H110" s="1567"/>
      <c r="I110" s="1567"/>
      <c r="J110" s="1567"/>
      <c r="K110" s="1567"/>
      <c r="L110" s="1567"/>
      <c r="M110" s="1567"/>
      <c r="N110" s="1567"/>
      <c r="O110" s="1567"/>
      <c r="P110" s="1567"/>
      <c r="Q110" s="1567"/>
      <c r="R110" s="1567"/>
      <c r="S110" s="1567"/>
      <c r="T110" s="1567"/>
      <c r="U110" s="1567"/>
      <c r="V110" s="1567"/>
      <c r="W110" s="1567"/>
      <c r="X110" s="1567"/>
      <c r="Y110" s="1567"/>
      <c r="Z110" s="1567"/>
      <c r="AA110" s="1055"/>
    </row>
    <row r="111" spans="16:17" s="114" customFormat="1" ht="8.25" customHeight="1">
      <c r="P111" s="113"/>
      <c r="Q111" s="113"/>
    </row>
    <row r="112" spans="2:26" s="114" customFormat="1" ht="21" customHeight="1">
      <c r="B112" s="114" t="s">
        <v>537</v>
      </c>
      <c r="P112" s="103"/>
      <c r="Q112" s="103"/>
      <c r="R112" s="103"/>
      <c r="S112" s="103"/>
      <c r="T112" s="103"/>
      <c r="U112" s="103"/>
      <c r="V112" s="103"/>
      <c r="W112" s="103"/>
      <c r="X112" s="103"/>
      <c r="Y112" s="103"/>
      <c r="Z112" s="103"/>
    </row>
    <row r="113" spans="2:26" s="114" customFormat="1" ht="21" customHeight="1">
      <c r="B113" s="114" t="s">
        <v>538</v>
      </c>
      <c r="P113" s="116"/>
      <c r="Q113" s="116"/>
      <c r="R113" s="116"/>
      <c r="S113" s="116"/>
      <c r="T113" s="116"/>
      <c r="U113" s="116"/>
      <c r="V113" s="116"/>
      <c r="W113" s="116"/>
      <c r="X113" s="116"/>
      <c r="Y113" s="116"/>
      <c r="Z113" s="180"/>
    </row>
    <row r="114" spans="2:26" s="114" customFormat="1" ht="87" customHeight="1">
      <c r="B114" s="1570" t="s">
        <v>657</v>
      </c>
      <c r="C114" s="1570"/>
      <c r="D114" s="1570"/>
      <c r="E114" s="1570"/>
      <c r="F114" s="1570"/>
      <c r="G114" s="1570"/>
      <c r="H114" s="1570"/>
      <c r="I114" s="1570"/>
      <c r="J114" s="1570"/>
      <c r="K114" s="1570"/>
      <c r="L114" s="1570"/>
      <c r="M114" s="1570"/>
      <c r="N114" s="1570"/>
      <c r="O114" s="1570"/>
      <c r="P114" s="1561"/>
      <c r="Q114" s="1561"/>
      <c r="R114" s="1561"/>
      <c r="S114" s="1561"/>
      <c r="T114" s="1561"/>
      <c r="U114" s="1561"/>
      <c r="V114" s="1561"/>
      <c r="W114" s="1561"/>
      <c r="X114" s="1561"/>
      <c r="Y114" s="1561"/>
      <c r="Z114" s="1561"/>
    </row>
    <row r="115" spans="2:26" s="174" customFormat="1" ht="18">
      <c r="B115" s="182" t="s">
        <v>539</v>
      </c>
      <c r="C115" s="114"/>
      <c r="D115" s="114"/>
      <c r="E115" s="114"/>
      <c r="F115" s="114"/>
      <c r="G115" s="114"/>
      <c r="H115" s="114"/>
      <c r="I115" s="114"/>
      <c r="J115" s="114"/>
      <c r="K115" s="114"/>
      <c r="L115" s="114"/>
      <c r="M115" s="114"/>
      <c r="N115" s="114"/>
      <c r="O115" s="114"/>
      <c r="P115" s="183"/>
      <c r="Q115" s="183"/>
      <c r="R115" s="184"/>
      <c r="S115" s="184"/>
      <c r="T115" s="183"/>
      <c r="U115" s="183"/>
      <c r="V115" s="185"/>
      <c r="W115" s="185"/>
      <c r="X115" s="184"/>
      <c r="Y115" s="184"/>
      <c r="Z115" s="185"/>
    </row>
    <row r="116" spans="2:26" s="114" customFormat="1" ht="72.75" customHeight="1">
      <c r="B116" s="1570" t="s">
        <v>540</v>
      </c>
      <c r="C116" s="1570"/>
      <c r="D116" s="1570"/>
      <c r="E116" s="1570"/>
      <c r="F116" s="1570"/>
      <c r="G116" s="1570"/>
      <c r="H116" s="1570"/>
      <c r="I116" s="1570"/>
      <c r="J116" s="1570"/>
      <c r="K116" s="1570"/>
      <c r="L116" s="1570"/>
      <c r="M116" s="1570"/>
      <c r="N116" s="1570"/>
      <c r="O116" s="1570"/>
      <c r="P116" s="1571"/>
      <c r="Q116" s="1571"/>
      <c r="R116" s="1571"/>
      <c r="S116" s="1571"/>
      <c r="T116" s="1571"/>
      <c r="U116" s="1571"/>
      <c r="V116" s="1571"/>
      <c r="W116" s="1571"/>
      <c r="X116" s="1571"/>
      <c r="Y116" s="1571"/>
      <c r="Z116" s="1571"/>
    </row>
    <row r="117" spans="2:26" s="114" customFormat="1" ht="19.5" customHeight="1">
      <c r="B117" s="114" t="s">
        <v>541</v>
      </c>
      <c r="C117" s="185"/>
      <c r="G117" s="185"/>
      <c r="H117" s="185"/>
      <c r="I117" s="184"/>
      <c r="J117" s="184"/>
      <c r="K117" s="185"/>
      <c r="L117" s="185"/>
      <c r="M117" s="185"/>
      <c r="N117" s="183"/>
      <c r="O117" s="183"/>
      <c r="P117" s="183"/>
      <c r="Q117" s="183"/>
      <c r="R117" s="184"/>
      <c r="S117" s="184"/>
      <c r="T117" s="183"/>
      <c r="U117" s="183"/>
      <c r="V117" s="185"/>
      <c r="W117" s="185"/>
      <c r="X117" s="184"/>
      <c r="Y117" s="184"/>
      <c r="Z117" s="185"/>
    </row>
    <row r="118" spans="3:26" s="114" customFormat="1" ht="12.75" customHeight="1">
      <c r="C118" s="185"/>
      <c r="G118" s="185"/>
      <c r="H118" s="185"/>
      <c r="I118" s="184"/>
      <c r="J118" s="184"/>
      <c r="K118" s="185"/>
      <c r="L118" s="185"/>
      <c r="M118" s="185"/>
      <c r="N118" s="183"/>
      <c r="O118" s="183"/>
      <c r="P118" s="183"/>
      <c r="Q118" s="183"/>
      <c r="R118" s="184"/>
      <c r="S118" s="184"/>
      <c r="T118" s="183"/>
      <c r="U118" s="183"/>
      <c r="V118" s="185"/>
      <c r="W118" s="185"/>
      <c r="X118" s="184"/>
      <c r="Y118" s="184"/>
      <c r="Z118" s="185"/>
    </row>
    <row r="119" spans="2:26" s="114" customFormat="1" ht="21" customHeight="1">
      <c r="B119" s="104" t="s">
        <v>511</v>
      </c>
      <c r="C119" s="185"/>
      <c r="G119" s="185"/>
      <c r="H119" s="185"/>
      <c r="I119" s="184"/>
      <c r="J119" s="184"/>
      <c r="K119" s="185"/>
      <c r="L119" s="185"/>
      <c r="M119" s="185"/>
      <c r="N119" s="183"/>
      <c r="O119" s="183"/>
      <c r="P119" s="183"/>
      <c r="Q119" s="183"/>
      <c r="R119" s="184"/>
      <c r="S119" s="184"/>
      <c r="T119" s="183"/>
      <c r="U119" s="183"/>
      <c r="V119" s="1572" t="s">
        <v>264</v>
      </c>
      <c r="W119" s="1582"/>
      <c r="X119" s="1582"/>
      <c r="Y119" s="1582"/>
      <c r="Z119" s="1582"/>
    </row>
    <row r="120" spans="3:26" s="114" customFormat="1" ht="12.75" customHeight="1">
      <c r="C120" s="185"/>
      <c r="G120" s="185"/>
      <c r="H120" s="185"/>
      <c r="I120" s="184"/>
      <c r="J120" s="184"/>
      <c r="K120" s="185"/>
      <c r="L120" s="185"/>
      <c r="M120" s="185"/>
      <c r="N120" s="183"/>
      <c r="O120" s="183"/>
      <c r="P120" s="183"/>
      <c r="Q120" s="183"/>
      <c r="R120" s="184"/>
      <c r="S120" s="184"/>
      <c r="T120" s="183"/>
      <c r="U120" s="183"/>
      <c r="V120" s="185"/>
      <c r="W120" s="185"/>
      <c r="X120" s="184"/>
      <c r="Y120" s="184"/>
      <c r="Z120" s="185"/>
    </row>
    <row r="121" spans="1:26" s="114" customFormat="1" ht="18" customHeight="1">
      <c r="A121" s="99"/>
      <c r="B121" s="104" t="s">
        <v>550</v>
      </c>
      <c r="C121" s="185"/>
      <c r="G121" s="185"/>
      <c r="H121" s="185"/>
      <c r="I121" s="184"/>
      <c r="J121" s="184"/>
      <c r="K121" s="185"/>
      <c r="L121" s="185"/>
      <c r="M121" s="185"/>
      <c r="N121" s="183"/>
      <c r="O121" s="183"/>
      <c r="P121" s="183"/>
      <c r="Q121" s="183"/>
      <c r="R121" s="184"/>
      <c r="S121" s="184"/>
      <c r="T121" s="183"/>
      <c r="U121" s="183"/>
      <c r="V121" s="185"/>
      <c r="W121" s="185"/>
      <c r="X121" s="184"/>
      <c r="Y121" s="184"/>
      <c r="Z121" s="185"/>
    </row>
    <row r="122" spans="1:26" s="114" customFormat="1" ht="12.75" customHeight="1">
      <c r="A122" s="99"/>
      <c r="B122" s="104"/>
      <c r="C122" s="185"/>
      <c r="G122" s="185"/>
      <c r="H122" s="185"/>
      <c r="I122" s="184"/>
      <c r="J122" s="184"/>
      <c r="K122" s="185"/>
      <c r="L122" s="185"/>
      <c r="M122" s="185"/>
      <c r="N122" s="183"/>
      <c r="O122" s="183"/>
      <c r="P122" s="183"/>
      <c r="Q122" s="183"/>
      <c r="R122" s="184"/>
      <c r="S122" s="184"/>
      <c r="T122" s="183"/>
      <c r="U122" s="183"/>
      <c r="V122" s="185"/>
      <c r="W122" s="185"/>
      <c r="X122" s="184"/>
      <c r="Y122" s="184"/>
      <c r="Z122" s="185"/>
    </row>
    <row r="123" spans="2:26" s="174" customFormat="1" ht="18">
      <c r="B123" s="182" t="s">
        <v>184</v>
      </c>
      <c r="C123" s="114"/>
      <c r="D123" s="114"/>
      <c r="E123" s="114"/>
      <c r="F123" s="114"/>
      <c r="G123" s="114"/>
      <c r="H123" s="114"/>
      <c r="I123" s="114"/>
      <c r="J123" s="114"/>
      <c r="K123" s="114"/>
      <c r="L123" s="114"/>
      <c r="M123" s="114"/>
      <c r="N123" s="114"/>
      <c r="O123" s="114"/>
      <c r="P123" s="183"/>
      <c r="Q123" s="183"/>
      <c r="R123" s="184"/>
      <c r="S123" s="184"/>
      <c r="T123" s="183"/>
      <c r="U123" s="183"/>
      <c r="V123" s="185"/>
      <c r="W123" s="185"/>
      <c r="X123" s="184"/>
      <c r="Y123" s="184"/>
      <c r="Z123" s="185"/>
    </row>
    <row r="124" spans="2:26" s="174" customFormat="1" ht="18">
      <c r="B124" s="114" t="s">
        <v>542</v>
      </c>
      <c r="C124" s="114"/>
      <c r="D124" s="114"/>
      <c r="E124" s="114"/>
      <c r="F124" s="114"/>
      <c r="G124" s="114"/>
      <c r="H124" s="114"/>
      <c r="I124" s="114"/>
      <c r="J124" s="114"/>
      <c r="K124" s="114"/>
      <c r="L124" s="114"/>
      <c r="M124" s="114"/>
      <c r="N124" s="114"/>
      <c r="O124" s="114"/>
      <c r="P124" s="183"/>
      <c r="Q124" s="183"/>
      <c r="R124" s="184"/>
      <c r="S124" s="184"/>
      <c r="T124" s="183"/>
      <c r="U124" s="183"/>
      <c r="V124" s="185"/>
      <c r="W124" s="185"/>
      <c r="X124" s="184"/>
      <c r="Y124" s="184"/>
      <c r="Z124" s="185"/>
    </row>
    <row r="125" spans="2:26" s="174" customFormat="1" ht="18">
      <c r="B125" s="114"/>
      <c r="C125" s="114"/>
      <c r="D125" s="114"/>
      <c r="E125" s="114"/>
      <c r="F125" s="114"/>
      <c r="G125" s="114"/>
      <c r="H125" s="114"/>
      <c r="I125" s="114"/>
      <c r="J125" s="114"/>
      <c r="K125" s="114"/>
      <c r="L125" s="114"/>
      <c r="M125" s="114"/>
      <c r="N125" s="114"/>
      <c r="O125" s="114"/>
      <c r="P125" s="183"/>
      <c r="Q125" s="183"/>
      <c r="R125" s="184"/>
      <c r="S125" s="184"/>
      <c r="T125" s="183"/>
      <c r="U125" s="183"/>
      <c r="V125" s="185"/>
      <c r="W125" s="185"/>
      <c r="X125" s="184"/>
      <c r="Y125" s="184"/>
      <c r="Z125" s="185"/>
    </row>
    <row r="126" spans="2:26" s="174" customFormat="1" ht="18">
      <c r="B126" s="114" t="s">
        <v>666</v>
      </c>
      <c r="C126" s="114"/>
      <c r="D126" s="114"/>
      <c r="E126" s="114"/>
      <c r="F126" s="114"/>
      <c r="G126" s="114"/>
      <c r="H126" s="114"/>
      <c r="I126" s="114"/>
      <c r="J126" s="114"/>
      <c r="K126" s="114"/>
      <c r="L126" s="114"/>
      <c r="M126" s="114"/>
      <c r="N126" s="114"/>
      <c r="O126" s="114"/>
      <c r="P126" s="183"/>
      <c r="Q126" s="183"/>
      <c r="R126" s="184"/>
      <c r="S126" s="184"/>
      <c r="T126" s="183"/>
      <c r="U126" s="183"/>
      <c r="V126" s="185"/>
      <c r="W126" s="185"/>
      <c r="X126" s="184"/>
      <c r="Y126" s="184"/>
      <c r="Z126" s="185"/>
    </row>
    <row r="127" spans="2:26" s="174" customFormat="1" ht="18">
      <c r="B127" s="114"/>
      <c r="C127" s="114"/>
      <c r="D127" s="114"/>
      <c r="E127" s="114"/>
      <c r="F127" s="114"/>
      <c r="G127" s="114"/>
      <c r="H127" s="114"/>
      <c r="I127" s="114"/>
      <c r="J127" s="114"/>
      <c r="K127" s="114"/>
      <c r="L127" s="114"/>
      <c r="M127" s="114"/>
      <c r="N127" s="114"/>
      <c r="O127" s="114"/>
      <c r="P127" s="183"/>
      <c r="Q127" s="183"/>
      <c r="R127" s="184"/>
      <c r="S127" s="184"/>
      <c r="T127" s="183"/>
      <c r="U127" s="183"/>
      <c r="V127" s="185"/>
      <c r="W127" s="185"/>
      <c r="X127" s="184"/>
      <c r="Y127" s="184"/>
      <c r="Z127" s="185"/>
    </row>
    <row r="128" spans="2:26" s="174" customFormat="1" ht="34.5" customHeight="1">
      <c r="B128" s="1570" t="s">
        <v>667</v>
      </c>
      <c r="C128" s="1570"/>
      <c r="D128" s="1570"/>
      <c r="E128" s="1570"/>
      <c r="F128" s="1570"/>
      <c r="G128" s="1570"/>
      <c r="H128" s="1570"/>
      <c r="I128" s="1570"/>
      <c r="J128" s="1570"/>
      <c r="K128" s="1570"/>
      <c r="L128" s="1570"/>
      <c r="M128" s="1570"/>
      <c r="N128" s="1570"/>
      <c r="O128" s="1570"/>
      <c r="P128" s="1571"/>
      <c r="Q128" s="1571"/>
      <c r="R128" s="1571"/>
      <c r="S128" s="1571"/>
      <c r="T128" s="1571"/>
      <c r="U128" s="1571"/>
      <c r="V128" s="1571"/>
      <c r="W128" s="1571"/>
      <c r="X128" s="1571"/>
      <c r="Y128" s="184"/>
      <c r="Z128" s="185"/>
    </row>
    <row r="129" spans="2:26" s="174" customFormat="1" ht="40.5" customHeight="1">
      <c r="B129" s="1558" t="s">
        <v>668</v>
      </c>
      <c r="C129" s="1559"/>
      <c r="D129" s="1559"/>
      <c r="E129" s="1559"/>
      <c r="F129" s="1559"/>
      <c r="G129" s="1559"/>
      <c r="H129" s="1559"/>
      <c r="I129" s="1559"/>
      <c r="J129" s="1559"/>
      <c r="K129" s="1559"/>
      <c r="L129" s="1559"/>
      <c r="M129" s="1559"/>
      <c r="N129" s="1559"/>
      <c r="O129" s="1559"/>
      <c r="P129" s="1559"/>
      <c r="Q129" s="1559"/>
      <c r="R129" s="1559"/>
      <c r="S129" s="1559"/>
      <c r="T129" s="1559"/>
      <c r="U129" s="1559"/>
      <c r="V129" s="1559"/>
      <c r="W129" s="1559"/>
      <c r="X129" s="1057"/>
      <c r="Y129" s="1057"/>
      <c r="Z129" s="1057"/>
    </row>
    <row r="130" spans="2:26" s="174" customFormat="1" ht="18">
      <c r="B130" s="114"/>
      <c r="C130" s="114"/>
      <c r="D130" s="114"/>
      <c r="E130" s="114"/>
      <c r="F130" s="114"/>
      <c r="G130" s="114"/>
      <c r="H130" s="114"/>
      <c r="I130" s="114"/>
      <c r="J130" s="114"/>
      <c r="K130" s="114"/>
      <c r="L130" s="114"/>
      <c r="M130" s="114"/>
      <c r="N130" s="114"/>
      <c r="O130" s="114"/>
      <c r="P130" s="183"/>
      <c r="Q130" s="183"/>
      <c r="R130" s="184"/>
      <c r="S130" s="184"/>
      <c r="T130" s="183"/>
      <c r="U130" s="183"/>
      <c r="V130" s="185"/>
      <c r="W130" s="185"/>
      <c r="X130" s="184"/>
      <c r="Y130" s="184"/>
      <c r="Z130" s="185"/>
    </row>
    <row r="131" spans="1:26" s="174" customFormat="1" ht="23.25" customHeight="1">
      <c r="A131" s="186"/>
      <c r="B131" s="114" t="s">
        <v>543</v>
      </c>
      <c r="C131" s="114"/>
      <c r="D131" s="114"/>
      <c r="E131" s="114"/>
      <c r="F131" s="114"/>
      <c r="G131" s="114"/>
      <c r="H131" s="114"/>
      <c r="I131" s="114"/>
      <c r="J131" s="114"/>
      <c r="K131" s="114"/>
      <c r="L131" s="114"/>
      <c r="M131" s="114"/>
      <c r="N131" s="114"/>
      <c r="O131" s="114"/>
      <c r="P131" s="183"/>
      <c r="Q131" s="183"/>
      <c r="R131" s="184"/>
      <c r="S131" s="184"/>
      <c r="T131" s="183"/>
      <c r="U131" s="183"/>
      <c r="V131" s="185"/>
      <c r="W131" s="185"/>
      <c r="X131" s="184"/>
      <c r="Y131" s="184"/>
      <c r="Z131" s="185"/>
    </row>
    <row r="132" spans="1:26" s="174" customFormat="1" ht="18">
      <c r="A132" s="186"/>
      <c r="B132" s="114" t="s">
        <v>544</v>
      </c>
      <c r="C132" s="114"/>
      <c r="D132" s="114"/>
      <c r="E132" s="114"/>
      <c r="F132" s="114"/>
      <c r="G132" s="114"/>
      <c r="H132" s="114"/>
      <c r="I132" s="114"/>
      <c r="J132" s="114"/>
      <c r="K132" s="114"/>
      <c r="L132" s="114"/>
      <c r="M132" s="114"/>
      <c r="N132" s="114"/>
      <c r="O132" s="114"/>
      <c r="P132" s="113"/>
      <c r="Q132" s="113"/>
      <c r="R132" s="114"/>
      <c r="S132" s="114"/>
      <c r="T132" s="114"/>
      <c r="U132" s="114"/>
      <c r="V132" s="114"/>
      <c r="W132" s="114"/>
      <c r="X132" s="114"/>
      <c r="Y132" s="114"/>
      <c r="Z132" s="114"/>
    </row>
    <row r="133" spans="2:26" s="174" customFormat="1" ht="54.75" customHeight="1">
      <c r="B133" s="1560" t="s">
        <v>957</v>
      </c>
      <c r="C133" s="1561"/>
      <c r="D133" s="1561"/>
      <c r="E133" s="1561"/>
      <c r="F133" s="1561"/>
      <c r="G133" s="1561"/>
      <c r="H133" s="1561"/>
      <c r="I133" s="1561"/>
      <c r="J133" s="1561"/>
      <c r="K133" s="1561"/>
      <c r="L133" s="1561"/>
      <c r="M133" s="1561"/>
      <c r="N133" s="1561"/>
      <c r="O133" s="1561"/>
      <c r="P133" s="1561"/>
      <c r="Q133" s="1561"/>
      <c r="R133" s="1561"/>
      <c r="S133" s="1561"/>
      <c r="T133" s="1561"/>
      <c r="U133" s="1561"/>
      <c r="V133" s="1561"/>
      <c r="W133" s="1561"/>
      <c r="X133" s="1561"/>
      <c r="Y133" s="114"/>
      <c r="Z133" s="114"/>
    </row>
    <row r="134" spans="2:26" s="174" customFormat="1" ht="14.25" customHeight="1">
      <c r="B134" s="180"/>
      <c r="C134" s="180"/>
      <c r="D134" s="180"/>
      <c r="E134" s="180"/>
      <c r="F134" s="180"/>
      <c r="G134" s="180"/>
      <c r="H134" s="180"/>
      <c r="I134" s="180"/>
      <c r="J134" s="180"/>
      <c r="K134" s="180"/>
      <c r="L134" s="180"/>
      <c r="M134" s="180"/>
      <c r="N134" s="180"/>
      <c r="O134" s="180"/>
      <c r="P134" s="113"/>
      <c r="Q134" s="113"/>
      <c r="R134" s="114"/>
      <c r="S134" s="114"/>
      <c r="T134" s="114"/>
      <c r="U134" s="114"/>
      <c r="V134" s="114"/>
      <c r="W134" s="114"/>
      <c r="X134" s="114"/>
      <c r="Y134" s="114"/>
      <c r="Z134" s="114"/>
    </row>
    <row r="135" spans="2:26" s="174" customFormat="1" ht="14.25" customHeight="1">
      <c r="B135" s="114"/>
      <c r="C135" s="114"/>
      <c r="D135" s="114"/>
      <c r="E135" s="114"/>
      <c r="F135" s="114"/>
      <c r="G135" s="114"/>
      <c r="H135" s="114"/>
      <c r="I135" s="114"/>
      <c r="J135" s="114"/>
      <c r="K135" s="114"/>
      <c r="L135" s="114"/>
      <c r="M135" s="114"/>
      <c r="N135" s="114"/>
      <c r="O135" s="114"/>
      <c r="P135" s="113"/>
      <c r="Q135" s="113"/>
      <c r="R135" s="114"/>
      <c r="S135" s="114"/>
      <c r="T135" s="1058"/>
      <c r="U135" s="151"/>
      <c r="V135" s="114"/>
      <c r="W135" s="114"/>
      <c r="X135" s="114"/>
      <c r="Y135" s="114"/>
      <c r="Z135" s="114"/>
    </row>
    <row r="136" spans="2:26" s="174" customFormat="1" ht="18" customHeight="1">
      <c r="B136" s="187"/>
      <c r="C136" s="187"/>
      <c r="D136" s="187"/>
      <c r="E136" s="187"/>
      <c r="F136" s="187"/>
      <c r="G136" s="187"/>
      <c r="H136" s="187"/>
      <c r="I136" s="187"/>
      <c r="J136" s="187"/>
      <c r="K136" s="187"/>
      <c r="L136" s="187"/>
      <c r="M136" s="187"/>
      <c r="N136" s="187"/>
      <c r="O136" s="187"/>
      <c r="P136" s="126"/>
      <c r="Q136" s="126"/>
      <c r="R136" s="187"/>
      <c r="S136" s="187"/>
      <c r="T136" s="1059" t="s">
        <v>183</v>
      </c>
      <c r="U136" s="114"/>
      <c r="V136" s="114"/>
      <c r="W136" s="114"/>
      <c r="X136" s="114"/>
      <c r="Y136" s="114"/>
      <c r="Z136" s="114"/>
    </row>
    <row r="137" spans="2:26" s="174" customFormat="1" ht="14.25" customHeight="1">
      <c r="B137" s="114" t="s">
        <v>529</v>
      </c>
      <c r="C137" s="114"/>
      <c r="D137" s="114"/>
      <c r="E137" s="114"/>
      <c r="F137" s="114"/>
      <c r="G137" s="114"/>
      <c r="H137" s="114"/>
      <c r="I137" s="114"/>
      <c r="J137" s="114"/>
      <c r="K137" s="114"/>
      <c r="L137" s="114"/>
      <c r="M137" s="114"/>
      <c r="N137" s="114"/>
      <c r="O137" s="114"/>
      <c r="P137" s="113"/>
      <c r="Q137" s="113"/>
      <c r="R137" s="114"/>
      <c r="S137" s="151"/>
      <c r="T137" s="1202">
        <v>2</v>
      </c>
      <c r="U137" s="114"/>
      <c r="V137" s="114"/>
      <c r="W137" s="114"/>
      <c r="X137" s="114"/>
      <c r="Y137" s="114"/>
      <c r="Z137" s="114"/>
    </row>
    <row r="138" spans="2:26" s="174" customFormat="1" ht="14.25" customHeight="1">
      <c r="B138" s="114" t="s">
        <v>546</v>
      </c>
      <c r="C138" s="114"/>
      <c r="D138" s="114"/>
      <c r="E138" s="114"/>
      <c r="F138" s="114"/>
      <c r="G138" s="114"/>
      <c r="H138" s="114"/>
      <c r="I138" s="114"/>
      <c r="J138" s="114"/>
      <c r="K138" s="114"/>
      <c r="L138" s="114"/>
      <c r="M138" s="114"/>
      <c r="N138" s="114"/>
      <c r="O138" s="114"/>
      <c r="P138" s="113"/>
      <c r="Q138" s="113"/>
      <c r="R138" s="114"/>
      <c r="S138" s="151"/>
      <c r="T138" s="1202">
        <v>5.5</v>
      </c>
      <c r="U138" s="114"/>
      <c r="V138" s="114"/>
      <c r="W138" s="114"/>
      <c r="X138" s="114"/>
      <c r="Y138" s="114"/>
      <c r="Z138" s="114"/>
    </row>
    <row r="139" spans="2:26" s="174" customFormat="1" ht="14.25" customHeight="1">
      <c r="B139" s="114" t="s">
        <v>547</v>
      </c>
      <c r="C139" s="114"/>
      <c r="D139" s="114"/>
      <c r="E139" s="114"/>
      <c r="F139" s="114"/>
      <c r="G139" s="114"/>
      <c r="H139" s="114"/>
      <c r="I139" s="114"/>
      <c r="J139" s="114"/>
      <c r="K139" s="114"/>
      <c r="L139" s="114"/>
      <c r="M139" s="114"/>
      <c r="N139" s="114"/>
      <c r="O139" s="114"/>
      <c r="P139" s="113"/>
      <c r="Q139" s="113"/>
      <c r="R139" s="114"/>
      <c r="S139" s="151"/>
      <c r="T139" s="1202"/>
      <c r="U139" s="114"/>
      <c r="V139" s="114"/>
      <c r="W139" s="114"/>
      <c r="X139" s="114"/>
      <c r="Y139" s="114"/>
      <c r="Z139" s="114"/>
    </row>
    <row r="140" spans="2:26" s="174" customFormat="1" ht="14.25" customHeight="1">
      <c r="B140" s="1054" t="s">
        <v>548</v>
      </c>
      <c r="C140" s="114"/>
      <c r="D140" s="114"/>
      <c r="E140" s="114"/>
      <c r="F140" s="114"/>
      <c r="G140" s="114"/>
      <c r="H140" s="114"/>
      <c r="I140" s="114"/>
      <c r="J140" s="114"/>
      <c r="K140" s="114"/>
      <c r="L140" s="114"/>
      <c r="M140" s="114"/>
      <c r="N140" s="114"/>
      <c r="O140" s="114"/>
      <c r="P140" s="113"/>
      <c r="Q140" s="113"/>
      <c r="R140" s="114"/>
      <c r="S140" s="151"/>
      <c r="T140" s="1202">
        <v>18</v>
      </c>
      <c r="U140" s="114"/>
      <c r="V140" s="114"/>
      <c r="W140" s="114"/>
      <c r="X140" s="114"/>
      <c r="Y140" s="114"/>
      <c r="Z140" s="114"/>
    </row>
    <row r="141" spans="2:26" s="174" customFormat="1" ht="14.25" customHeight="1">
      <c r="B141" s="1054" t="s">
        <v>549</v>
      </c>
      <c r="C141" s="114"/>
      <c r="D141" s="114"/>
      <c r="E141" s="114"/>
      <c r="F141" s="114"/>
      <c r="G141" s="114"/>
      <c r="H141" s="114"/>
      <c r="I141" s="114"/>
      <c r="J141" s="114"/>
      <c r="K141" s="114"/>
      <c r="L141" s="114"/>
      <c r="M141" s="114"/>
      <c r="N141" s="114"/>
      <c r="O141" s="114"/>
      <c r="P141" s="113"/>
      <c r="Q141" s="113"/>
      <c r="R141" s="114"/>
      <c r="S141" s="151"/>
      <c r="T141" s="1202">
        <v>16</v>
      </c>
      <c r="U141" s="114"/>
      <c r="V141" s="114"/>
      <c r="W141" s="114"/>
      <c r="X141" s="114"/>
      <c r="Y141" s="114"/>
      <c r="Z141" s="114"/>
    </row>
    <row r="142" spans="2:26" s="174" customFormat="1" ht="14.25" customHeight="1">
      <c r="B142" s="187" t="s">
        <v>193</v>
      </c>
      <c r="C142" s="187"/>
      <c r="D142" s="187"/>
      <c r="E142" s="187"/>
      <c r="F142" s="187"/>
      <c r="G142" s="187"/>
      <c r="H142" s="187"/>
      <c r="I142" s="187"/>
      <c r="J142" s="187"/>
      <c r="K142" s="187"/>
      <c r="L142" s="187"/>
      <c r="M142" s="187"/>
      <c r="N142" s="187"/>
      <c r="O142" s="187"/>
      <c r="P142" s="126"/>
      <c r="Q142" s="126"/>
      <c r="R142" s="187"/>
      <c r="S142" s="188"/>
      <c r="T142" s="1203">
        <v>15</v>
      </c>
      <c r="U142" s="114"/>
      <c r="V142" s="114"/>
      <c r="W142" s="114"/>
      <c r="X142" s="114"/>
      <c r="Y142" s="114"/>
      <c r="Z142" s="114"/>
    </row>
    <row r="143" spans="2:26" s="174" customFormat="1" ht="14.25" customHeight="1">
      <c r="B143" s="180"/>
      <c r="C143" s="180"/>
      <c r="D143" s="180"/>
      <c r="E143" s="180"/>
      <c r="F143" s="180"/>
      <c r="G143" s="180"/>
      <c r="H143" s="180"/>
      <c r="I143" s="180"/>
      <c r="J143" s="180"/>
      <c r="K143" s="180"/>
      <c r="L143" s="180"/>
      <c r="M143" s="180"/>
      <c r="N143" s="180"/>
      <c r="O143" s="180"/>
      <c r="P143" s="113"/>
      <c r="Q143" s="113"/>
      <c r="R143" s="114"/>
      <c r="S143" s="114"/>
      <c r="T143" s="114"/>
      <c r="U143" s="114"/>
      <c r="V143" s="114"/>
      <c r="W143" s="114"/>
      <c r="X143" s="114"/>
      <c r="Y143" s="114"/>
      <c r="Z143" s="114"/>
    </row>
    <row r="144" spans="2:26" s="174" customFormat="1" ht="14.25" customHeight="1">
      <c r="B144" s="114"/>
      <c r="C144" s="113"/>
      <c r="D144" s="113"/>
      <c r="E144" s="113"/>
      <c r="F144" s="113"/>
      <c r="G144" s="113"/>
      <c r="H144" s="113"/>
      <c r="I144" s="113"/>
      <c r="J144" s="113"/>
      <c r="K144" s="113"/>
      <c r="L144" s="113"/>
      <c r="M144" s="113"/>
      <c r="N144" s="113"/>
      <c r="O144" s="113"/>
      <c r="P144" s="113"/>
      <c r="Q144" s="113"/>
      <c r="R144" s="114"/>
      <c r="S144" s="114"/>
      <c r="T144" s="114"/>
      <c r="U144" s="114"/>
      <c r="V144" s="114"/>
      <c r="W144" s="114"/>
      <c r="X144" s="114"/>
      <c r="Y144" s="114"/>
      <c r="Z144" s="114"/>
    </row>
    <row r="145" spans="2:26" s="174" customFormat="1" ht="18">
      <c r="B145" s="182" t="s">
        <v>551</v>
      </c>
      <c r="C145" s="113"/>
      <c r="D145" s="113"/>
      <c r="E145" s="113"/>
      <c r="F145" s="113"/>
      <c r="G145" s="113"/>
      <c r="H145" s="113"/>
      <c r="I145" s="113"/>
      <c r="J145" s="113"/>
      <c r="K145" s="113"/>
      <c r="L145" s="113"/>
      <c r="M145" s="113"/>
      <c r="N145" s="113"/>
      <c r="O145" s="113"/>
      <c r="P145" s="113"/>
      <c r="Q145" s="113"/>
      <c r="R145" s="114"/>
      <c r="S145" s="114"/>
      <c r="T145" s="114"/>
      <c r="U145" s="114"/>
      <c r="V145" s="114"/>
      <c r="W145" s="114"/>
      <c r="X145" s="114"/>
      <c r="Y145" s="114"/>
      <c r="Z145" s="114"/>
    </row>
    <row r="146" spans="2:26" s="174" customFormat="1" ht="6" customHeight="1">
      <c r="B146" s="114"/>
      <c r="C146" s="113"/>
      <c r="D146" s="113"/>
      <c r="E146" s="113"/>
      <c r="F146" s="113"/>
      <c r="G146" s="113"/>
      <c r="H146" s="113"/>
      <c r="I146" s="113"/>
      <c r="J146" s="113"/>
      <c r="K146" s="113"/>
      <c r="L146" s="113"/>
      <c r="M146" s="113"/>
      <c r="N146" s="113"/>
      <c r="O146" s="113"/>
      <c r="P146" s="113"/>
      <c r="Q146" s="113"/>
      <c r="R146" s="114"/>
      <c r="S146" s="114"/>
      <c r="T146" s="114"/>
      <c r="U146" s="114"/>
      <c r="V146" s="114"/>
      <c r="W146" s="114"/>
      <c r="X146" s="114"/>
      <c r="Y146" s="114"/>
      <c r="Z146" s="114"/>
    </row>
    <row r="147" spans="2:26" s="174" customFormat="1" ht="18">
      <c r="B147" s="114" t="s">
        <v>552</v>
      </c>
      <c r="C147" s="114"/>
      <c r="D147" s="114"/>
      <c r="E147" s="114"/>
      <c r="F147" s="114"/>
      <c r="G147" s="114"/>
      <c r="H147" s="114"/>
      <c r="I147" s="114"/>
      <c r="J147" s="114"/>
      <c r="K147" s="114"/>
      <c r="L147" s="114"/>
      <c r="M147" s="114"/>
      <c r="N147" s="114"/>
      <c r="O147" s="114"/>
      <c r="P147" s="1056"/>
      <c r="Q147" s="1056"/>
      <c r="R147" s="1056"/>
      <c r="S147" s="1056"/>
      <c r="T147" s="1056"/>
      <c r="U147" s="1056"/>
      <c r="V147" s="1056"/>
      <c r="W147" s="1056"/>
      <c r="X147" s="1056"/>
      <c r="Y147" s="1056"/>
      <c r="Z147" s="1056"/>
    </row>
    <row r="148" spans="2:26" s="174" customFormat="1" ht="15.75" customHeight="1">
      <c r="B148" s="114"/>
      <c r="C148" s="114"/>
      <c r="D148" s="114"/>
      <c r="E148" s="114"/>
      <c r="F148" s="114"/>
      <c r="G148" s="114"/>
      <c r="H148" s="114"/>
      <c r="I148" s="114"/>
      <c r="J148" s="114"/>
      <c r="K148" s="114"/>
      <c r="L148" s="114"/>
      <c r="M148" s="114"/>
      <c r="N148" s="114"/>
      <c r="O148" s="114"/>
      <c r="P148" s="113"/>
      <c r="Q148" s="113"/>
      <c r="R148" s="114"/>
      <c r="S148" s="114"/>
      <c r="T148" s="114"/>
      <c r="U148" s="114"/>
      <c r="V148" s="114"/>
      <c r="W148" s="114"/>
      <c r="X148" s="114"/>
      <c r="Y148" s="114"/>
      <c r="Z148" s="114"/>
    </row>
    <row r="149" spans="2:26" s="174" customFormat="1" ht="36" customHeight="1">
      <c r="B149" s="1570" t="s">
        <v>230</v>
      </c>
      <c r="C149" s="1570"/>
      <c r="D149" s="1570"/>
      <c r="E149" s="1570"/>
      <c r="F149" s="1570"/>
      <c r="G149" s="1570"/>
      <c r="H149" s="1570"/>
      <c r="I149" s="1570"/>
      <c r="J149" s="1570"/>
      <c r="K149" s="1570"/>
      <c r="L149" s="1570"/>
      <c r="M149" s="1570"/>
      <c r="N149" s="1570"/>
      <c r="O149" s="1570"/>
      <c r="P149" s="1560"/>
      <c r="Q149" s="1560"/>
      <c r="R149" s="1560"/>
      <c r="S149" s="1560"/>
      <c r="T149" s="1560"/>
      <c r="U149" s="1560"/>
      <c r="V149" s="1560"/>
      <c r="W149" s="1560"/>
      <c r="X149" s="1560"/>
      <c r="Y149" s="1056"/>
      <c r="Z149" s="1056"/>
    </row>
    <row r="150" spans="2:26" s="174" customFormat="1" ht="49.5" customHeight="1">
      <c r="B150" s="1570" t="s">
        <v>231</v>
      </c>
      <c r="C150" s="1570"/>
      <c r="D150" s="1570"/>
      <c r="E150" s="1570"/>
      <c r="F150" s="1570"/>
      <c r="G150" s="1570"/>
      <c r="H150" s="1570"/>
      <c r="I150" s="1570"/>
      <c r="J150" s="1570"/>
      <c r="K150" s="1570"/>
      <c r="L150" s="1570"/>
      <c r="M150" s="1570"/>
      <c r="N150" s="1570"/>
      <c r="O150" s="1570"/>
      <c r="P150" s="1560"/>
      <c r="Q150" s="1560"/>
      <c r="R150" s="1560"/>
      <c r="S150" s="1560"/>
      <c r="T150" s="1560"/>
      <c r="U150" s="1560"/>
      <c r="V150" s="1560"/>
      <c r="W150" s="1560"/>
      <c r="X150" s="1560"/>
      <c r="Y150" s="1056"/>
      <c r="Z150" s="1056"/>
    </row>
    <row r="151" spans="2:26" s="189" customFormat="1" ht="15" customHeight="1">
      <c r="B151" s="114"/>
      <c r="C151" s="114"/>
      <c r="D151" s="114"/>
      <c r="E151" s="114"/>
      <c r="F151" s="114"/>
      <c r="G151" s="114"/>
      <c r="H151" s="114"/>
      <c r="I151" s="114"/>
      <c r="J151" s="114"/>
      <c r="K151" s="114"/>
      <c r="L151" s="114"/>
      <c r="M151" s="114"/>
      <c r="N151" s="114"/>
      <c r="O151" s="114"/>
      <c r="P151" s="190"/>
      <c r="Q151" s="190"/>
      <c r="R151" s="190"/>
      <c r="S151" s="190"/>
      <c r="T151" s="190"/>
      <c r="U151" s="190"/>
      <c r="V151" s="190"/>
      <c r="W151" s="190"/>
      <c r="X151" s="190"/>
      <c r="Y151" s="190"/>
      <c r="Z151" s="190"/>
    </row>
    <row r="152" spans="2:26" s="189" customFormat="1" ht="21" customHeight="1">
      <c r="B152" s="182" t="s">
        <v>563</v>
      </c>
      <c r="C152" s="114"/>
      <c r="D152" s="114"/>
      <c r="E152" s="114"/>
      <c r="F152" s="114"/>
      <c r="G152" s="114"/>
      <c r="H152" s="114"/>
      <c r="I152" s="114"/>
      <c r="J152" s="114"/>
      <c r="K152" s="114"/>
      <c r="L152" s="114"/>
      <c r="M152" s="114"/>
      <c r="N152" s="114"/>
      <c r="O152" s="114"/>
      <c r="P152" s="190"/>
      <c r="Q152" s="190"/>
      <c r="R152" s="190"/>
      <c r="S152" s="190"/>
      <c r="T152" s="190"/>
      <c r="U152" s="190"/>
      <c r="V152" s="190"/>
      <c r="W152" s="190"/>
      <c r="X152" s="190"/>
      <c r="Y152" s="190"/>
      <c r="Z152" s="190"/>
    </row>
    <row r="153" spans="2:26" s="189" customFormat="1" ht="57" customHeight="1">
      <c r="B153" s="1562" t="s">
        <v>553</v>
      </c>
      <c r="C153" s="1562"/>
      <c r="D153" s="1562"/>
      <c r="E153" s="1562"/>
      <c r="F153" s="1562"/>
      <c r="G153" s="1562"/>
      <c r="H153" s="1562"/>
      <c r="I153" s="1562"/>
      <c r="J153" s="1562"/>
      <c r="K153" s="1562"/>
      <c r="L153" s="1562"/>
      <c r="M153" s="1562"/>
      <c r="N153" s="1562"/>
      <c r="O153" s="1562"/>
      <c r="P153" s="1562"/>
      <c r="Q153" s="1562"/>
      <c r="R153" s="1562"/>
      <c r="S153" s="1562"/>
      <c r="T153" s="1562"/>
      <c r="U153" s="1562"/>
      <c r="V153" s="1562"/>
      <c r="W153" s="1562"/>
      <c r="X153" s="1562"/>
      <c r="Y153" s="190"/>
      <c r="Z153" s="190"/>
    </row>
    <row r="154" spans="2:26" ht="29.25" customHeight="1">
      <c r="B154" s="114" t="s">
        <v>554</v>
      </c>
      <c r="C154" s="114"/>
      <c r="D154" s="114"/>
      <c r="E154" s="114"/>
      <c r="F154" s="114"/>
      <c r="G154" s="114"/>
      <c r="H154" s="114"/>
      <c r="I154" s="114"/>
      <c r="J154" s="114"/>
      <c r="K154" s="114"/>
      <c r="L154" s="114"/>
      <c r="M154" s="114"/>
      <c r="N154" s="114"/>
      <c r="O154" s="114"/>
      <c r="P154" s="103"/>
      <c r="Q154" s="103"/>
      <c r="R154" s="103"/>
      <c r="S154" s="103"/>
      <c r="T154" s="103"/>
      <c r="U154" s="103"/>
      <c r="V154" s="103"/>
      <c r="W154" s="103"/>
      <c r="X154" s="103"/>
      <c r="Y154" s="103"/>
      <c r="Z154" s="103"/>
    </row>
    <row r="155" spans="2:26" ht="39" customHeight="1">
      <c r="B155" s="1562" t="s">
        <v>890</v>
      </c>
      <c r="C155" s="1562"/>
      <c r="D155" s="1562"/>
      <c r="E155" s="1562"/>
      <c r="F155" s="1562"/>
      <c r="G155" s="1562"/>
      <c r="H155" s="1562"/>
      <c r="I155" s="1562"/>
      <c r="J155" s="1562"/>
      <c r="K155" s="1562"/>
      <c r="L155" s="1562"/>
      <c r="M155" s="1562"/>
      <c r="N155" s="1562"/>
      <c r="O155" s="1562"/>
      <c r="P155" s="1562"/>
      <c r="Q155" s="1562"/>
      <c r="R155" s="1562"/>
      <c r="S155" s="1562"/>
      <c r="T155" s="1562"/>
      <c r="U155" s="1562"/>
      <c r="V155" s="1562"/>
      <c r="W155" s="1562"/>
      <c r="X155" s="1562"/>
      <c r="Y155" s="103"/>
      <c r="Z155" s="103"/>
    </row>
    <row r="156" spans="2:26" s="191" customFormat="1" ht="24" customHeight="1">
      <c r="B156" s="192"/>
      <c r="C156" s="1056"/>
      <c r="D156" s="1056"/>
      <c r="E156" s="1056"/>
      <c r="F156" s="1056"/>
      <c r="G156" s="1056"/>
      <c r="H156" s="1056"/>
      <c r="I156" s="1056"/>
      <c r="J156" s="1056"/>
      <c r="K156" s="1056"/>
      <c r="L156" s="1056"/>
      <c r="M156" s="1056"/>
      <c r="N156" s="1056"/>
      <c r="O156" s="1056"/>
      <c r="P156" s="1056"/>
      <c r="Q156" s="1056"/>
      <c r="R156" s="1056"/>
      <c r="S156" s="1056"/>
      <c r="T156" s="1056"/>
      <c r="U156" s="1056"/>
      <c r="V156" s="1056"/>
      <c r="W156" s="1056"/>
      <c r="X156" s="1056"/>
      <c r="Y156" s="1056"/>
      <c r="Z156" s="1056"/>
    </row>
    <row r="157" spans="1:26" ht="21" customHeight="1">
      <c r="A157" s="99" t="s">
        <v>555</v>
      </c>
      <c r="B157" s="104" t="s">
        <v>556</v>
      </c>
      <c r="C157" s="101"/>
      <c r="D157" s="1060"/>
      <c r="E157" s="1060"/>
      <c r="F157" s="1060"/>
      <c r="G157" s="1060"/>
      <c r="H157" s="1060"/>
      <c r="I157" s="1060"/>
      <c r="J157" s="1060"/>
      <c r="K157" s="101"/>
      <c r="L157" s="101"/>
      <c r="M157" s="101"/>
      <c r="N157" s="101"/>
      <c r="O157" s="101"/>
      <c r="P157" s="101"/>
      <c r="Q157" s="101"/>
      <c r="R157" s="101"/>
      <c r="S157" s="101"/>
      <c r="T157" s="101"/>
      <c r="U157" s="101"/>
      <c r="V157" s="101"/>
      <c r="W157" s="101"/>
      <c r="X157" s="101"/>
      <c r="Y157" s="101"/>
      <c r="Z157" s="101"/>
    </row>
    <row r="158" spans="2:26" ht="15" customHeight="1">
      <c r="B158" s="105"/>
      <c r="C158" s="101"/>
      <c r="D158" s="101"/>
      <c r="E158" s="101"/>
      <c r="F158" s="101"/>
      <c r="G158" s="101"/>
      <c r="H158" s="101"/>
      <c r="I158" s="101"/>
      <c r="J158" s="101"/>
      <c r="K158" s="101"/>
      <c r="L158" s="101"/>
      <c r="M158" s="101"/>
      <c r="N158" s="101"/>
      <c r="O158" s="101"/>
      <c r="P158" s="101"/>
      <c r="Q158" s="101"/>
      <c r="R158" s="101"/>
      <c r="S158" s="101"/>
      <c r="T158" s="101"/>
      <c r="U158" s="101"/>
      <c r="V158" s="101"/>
      <c r="W158" s="101"/>
      <c r="X158" s="101"/>
      <c r="Y158" s="101"/>
      <c r="Z158" s="101"/>
    </row>
    <row r="159" spans="2:26" ht="60.75" customHeight="1">
      <c r="B159" s="1563" t="s">
        <v>197</v>
      </c>
      <c r="C159" s="1563"/>
      <c r="D159" s="1563"/>
      <c r="E159" s="1563"/>
      <c r="F159" s="1563"/>
      <c r="G159" s="1563"/>
      <c r="H159" s="1563"/>
      <c r="I159" s="1563"/>
      <c r="J159" s="1563"/>
      <c r="K159" s="1563"/>
      <c r="L159" s="1563"/>
      <c r="M159" s="1563"/>
      <c r="N159" s="1563"/>
      <c r="O159" s="1563"/>
      <c r="P159" s="1563"/>
      <c r="Q159" s="1563"/>
      <c r="R159" s="1563"/>
      <c r="S159" s="1563"/>
      <c r="T159" s="1563"/>
      <c r="U159" s="1563"/>
      <c r="V159" s="1563"/>
      <c r="W159" s="1563"/>
      <c r="X159" s="1563"/>
      <c r="Y159" s="102"/>
      <c r="Z159" s="102"/>
    </row>
    <row r="160" spans="2:26" ht="15.75" customHeight="1">
      <c r="B160" s="193"/>
      <c r="C160" s="194"/>
      <c r="D160" s="194"/>
      <c r="E160" s="194"/>
      <c r="F160" s="194"/>
      <c r="G160" s="194"/>
      <c r="H160" s="194"/>
      <c r="I160" s="194"/>
      <c r="J160" s="194"/>
      <c r="K160" s="194"/>
      <c r="L160" s="194"/>
      <c r="M160" s="194"/>
      <c r="N160" s="194"/>
      <c r="O160" s="194"/>
      <c r="P160" s="194"/>
      <c r="Q160" s="194"/>
      <c r="R160" s="194"/>
      <c r="S160" s="194"/>
      <c r="T160" s="194"/>
      <c r="U160" s="194"/>
      <c r="V160" s="194"/>
      <c r="W160" s="194"/>
      <c r="X160" s="194"/>
      <c r="Y160" s="194"/>
      <c r="Z160" s="194"/>
    </row>
    <row r="161" spans="2:26" ht="21.75" customHeight="1">
      <c r="B161" s="193" t="s">
        <v>557</v>
      </c>
      <c r="C161" s="194"/>
      <c r="D161" s="194"/>
      <c r="E161" s="194"/>
      <c r="F161" s="194"/>
      <c r="G161" s="194"/>
      <c r="H161" s="194"/>
      <c r="I161" s="194"/>
      <c r="J161" s="194"/>
      <c r="K161" s="194"/>
      <c r="L161" s="194"/>
      <c r="M161" s="194"/>
      <c r="N161" s="194"/>
      <c r="O161" s="194"/>
      <c r="P161" s="194"/>
      <c r="Q161" s="194"/>
      <c r="R161" s="194"/>
      <c r="S161" s="194"/>
      <c r="T161" s="194"/>
      <c r="U161" s="194"/>
      <c r="V161" s="194"/>
      <c r="W161" s="194"/>
      <c r="X161" s="194"/>
      <c r="Y161" s="194"/>
      <c r="Z161" s="194"/>
    </row>
    <row r="162" spans="2:26" ht="65.25" customHeight="1">
      <c r="B162" s="194"/>
      <c r="C162" s="1057"/>
      <c r="D162" s="1057"/>
      <c r="E162" s="1057"/>
      <c r="F162" s="1057"/>
      <c r="G162" s="1057"/>
      <c r="H162" s="1057"/>
      <c r="I162" s="1057"/>
      <c r="J162" s="1057"/>
      <c r="K162" s="1057"/>
      <c r="L162" s="1057"/>
      <c r="M162" s="1057"/>
      <c r="N162" s="1057"/>
      <c r="O162" s="1057"/>
      <c r="P162" s="1057"/>
      <c r="Q162" s="1057"/>
      <c r="R162" s="1057"/>
      <c r="S162" s="1057"/>
      <c r="T162" s="1568" t="s">
        <v>558</v>
      </c>
      <c r="U162" s="1568"/>
      <c r="V162" s="1569"/>
      <c r="W162" s="1053"/>
      <c r="X162" s="1061"/>
      <c r="Y162" s="1062"/>
      <c r="Z162" s="1057"/>
    </row>
    <row r="163" spans="2:26" ht="9" customHeight="1">
      <c r="B163" s="195"/>
      <c r="C163" s="196"/>
      <c r="D163" s="1063"/>
      <c r="E163" s="1063"/>
      <c r="F163" s="1063"/>
      <c r="G163" s="1063"/>
      <c r="H163" s="1063"/>
      <c r="I163" s="1063"/>
      <c r="J163" s="1063"/>
      <c r="K163" s="1063"/>
      <c r="L163" s="1063"/>
      <c r="M163" s="1063"/>
      <c r="N163" s="1063"/>
      <c r="O163" s="1063"/>
      <c r="P163" s="1063"/>
      <c r="Q163" s="1063"/>
      <c r="R163" s="1063"/>
      <c r="S163" s="1063"/>
      <c r="T163" s="1063"/>
      <c r="U163" s="1063"/>
      <c r="V163" s="1063"/>
      <c r="W163" s="1063"/>
      <c r="X163" s="1062"/>
      <c r="Y163" s="1062"/>
      <c r="Z163" s="1062"/>
    </row>
    <row r="164" spans="2:26" ht="15" customHeight="1">
      <c r="B164" s="197" t="s">
        <v>559</v>
      </c>
      <c r="C164" s="192"/>
      <c r="D164" s="1055"/>
      <c r="E164" s="1055"/>
      <c r="F164" s="1055"/>
      <c r="G164" s="1055"/>
      <c r="H164" s="1055"/>
      <c r="I164" s="1055"/>
      <c r="J164" s="1055"/>
      <c r="K164" s="1055"/>
      <c r="L164" s="1055"/>
      <c r="M164" s="1055"/>
      <c r="N164" s="1055"/>
      <c r="O164" s="1055"/>
      <c r="P164" s="1055"/>
      <c r="Q164" s="1055"/>
      <c r="R164" s="1055"/>
      <c r="S164" s="1055"/>
      <c r="T164" s="101"/>
      <c r="U164" s="1055"/>
      <c r="V164" s="151" t="s">
        <v>560</v>
      </c>
      <c r="W164" s="1055"/>
      <c r="X164" s="1064"/>
      <c r="Y164" s="1064"/>
      <c r="Z164" s="1064"/>
    </row>
    <row r="165" spans="2:26" ht="18">
      <c r="B165" s="197" t="s">
        <v>561</v>
      </c>
      <c r="C165" s="102"/>
      <c r="D165" s="1057"/>
      <c r="E165" s="1057"/>
      <c r="F165" s="1057"/>
      <c r="G165" s="1057"/>
      <c r="H165" s="1057"/>
      <c r="I165" s="1057"/>
      <c r="J165" s="1057"/>
      <c r="K165" s="1057"/>
      <c r="L165" s="1057"/>
      <c r="M165" s="1057"/>
      <c r="N165" s="1057"/>
      <c r="O165" s="1057"/>
      <c r="P165" s="1057"/>
      <c r="Q165" s="1057"/>
      <c r="R165" s="1057"/>
      <c r="S165" s="1057"/>
      <c r="T165" s="101"/>
      <c r="U165" s="1055"/>
      <c r="V165" s="151" t="s">
        <v>560</v>
      </c>
      <c r="W165" s="1057"/>
      <c r="X165" s="1062"/>
      <c r="Y165" s="1062"/>
      <c r="Z165" s="1062"/>
    </row>
    <row r="166" spans="2:26" ht="19.5" customHeight="1">
      <c r="B166" s="197" t="s">
        <v>551</v>
      </c>
      <c r="C166" s="199"/>
      <c r="D166" s="1055"/>
      <c r="E166" s="1055"/>
      <c r="F166" s="1055"/>
      <c r="G166" s="1055"/>
      <c r="H166" s="1055"/>
      <c r="I166" s="1055"/>
      <c r="J166" s="1055"/>
      <c r="K166" s="1055"/>
      <c r="L166" s="1055"/>
      <c r="M166" s="1055"/>
      <c r="N166" s="1055"/>
      <c r="O166" s="1055"/>
      <c r="P166" s="1055"/>
      <c r="Q166" s="1055"/>
      <c r="R166" s="1055"/>
      <c r="S166" s="1055"/>
      <c r="T166" s="101"/>
      <c r="U166" s="1055"/>
      <c r="V166" s="151" t="s">
        <v>562</v>
      </c>
      <c r="W166" s="1055"/>
      <c r="X166" s="1064"/>
      <c r="Y166" s="1064"/>
      <c r="Z166" s="1064"/>
    </row>
    <row r="167" spans="2:26" ht="18">
      <c r="B167" s="200" t="s">
        <v>563</v>
      </c>
      <c r="C167" s="201"/>
      <c r="D167" s="1065"/>
      <c r="E167" s="1065"/>
      <c r="F167" s="1065"/>
      <c r="G167" s="1065"/>
      <c r="H167" s="1065"/>
      <c r="I167" s="1065"/>
      <c r="J167" s="1065"/>
      <c r="K167" s="1065"/>
      <c r="L167" s="1065"/>
      <c r="M167" s="1065"/>
      <c r="N167" s="1065"/>
      <c r="O167" s="1065"/>
      <c r="P167" s="1065"/>
      <c r="Q167" s="1065"/>
      <c r="R167" s="1065"/>
      <c r="S167" s="1065"/>
      <c r="T167" s="1066"/>
      <c r="U167" s="1067"/>
      <c r="V167" s="188" t="s">
        <v>566</v>
      </c>
      <c r="W167" s="1065"/>
      <c r="X167" s="1062"/>
      <c r="Y167" s="1062"/>
      <c r="Z167" s="1062"/>
    </row>
    <row r="168" spans="1:26" ht="16.5" customHeight="1">
      <c r="A168" s="203"/>
      <c r="B168" s="1071"/>
      <c r="C168" s="124"/>
      <c r="D168" s="124"/>
      <c r="E168" s="124"/>
      <c r="F168" s="124"/>
      <c r="G168" s="124"/>
      <c r="H168" s="124"/>
      <c r="I168" s="124"/>
      <c r="J168" s="124"/>
      <c r="K168" s="124"/>
      <c r="L168" s="124"/>
      <c r="M168" s="124"/>
      <c r="N168" s="124"/>
      <c r="O168" s="124"/>
      <c r="P168" s="1069"/>
      <c r="Q168" s="1069"/>
      <c r="R168" s="1069"/>
      <c r="S168" s="1069"/>
      <c r="T168" s="1072"/>
      <c r="U168" s="1070"/>
      <c r="V168" s="157"/>
      <c r="W168" s="1069"/>
      <c r="X168" s="1069"/>
      <c r="Y168" s="1069"/>
      <c r="Z168" s="1069"/>
    </row>
    <row r="169" spans="1:26" ht="33.75" customHeight="1">
      <c r="A169" s="203"/>
      <c r="B169" s="1564"/>
      <c r="C169" s="1564"/>
      <c r="D169" s="1564"/>
      <c r="E169" s="1564"/>
      <c r="F169" s="1564"/>
      <c r="G169" s="1564"/>
      <c r="H169" s="1564"/>
      <c r="I169" s="1564"/>
      <c r="J169" s="1564"/>
      <c r="K169" s="1564"/>
      <c r="L169" s="1564"/>
      <c r="M169" s="1564"/>
      <c r="N169" s="1564"/>
      <c r="O169" s="1564"/>
      <c r="P169" s="1565"/>
      <c r="Q169" s="1565"/>
      <c r="R169" s="1565"/>
      <c r="S169" s="1565"/>
      <c r="T169" s="1565"/>
      <c r="U169" s="1565"/>
      <c r="V169" s="1565"/>
      <c r="W169" s="1565"/>
      <c r="X169" s="1565"/>
      <c r="Y169" s="1070"/>
      <c r="Z169" s="1070"/>
    </row>
    <row r="170" spans="2:26" ht="14.25" customHeight="1">
      <c r="B170" s="124"/>
      <c r="C170" s="124"/>
      <c r="D170" s="124"/>
      <c r="E170" s="124"/>
      <c r="F170" s="124"/>
      <c r="G170" s="124"/>
      <c r="H170" s="124"/>
      <c r="I170" s="124"/>
      <c r="J170" s="124"/>
      <c r="K170" s="124"/>
      <c r="L170" s="124"/>
      <c r="M170" s="124"/>
      <c r="N170" s="124"/>
      <c r="O170" s="124"/>
      <c r="P170" s="1068"/>
      <c r="Q170" s="1068"/>
      <c r="R170" s="1068"/>
      <c r="S170" s="1068"/>
      <c r="T170" s="1068"/>
      <c r="U170" s="1068"/>
      <c r="V170" s="1068"/>
      <c r="W170" s="1068"/>
      <c r="X170" s="1068"/>
      <c r="Y170" s="1068"/>
      <c r="Z170" s="1068"/>
    </row>
    <row r="171" spans="2:26" ht="24" customHeight="1">
      <c r="B171" s="1071"/>
      <c r="C171" s="124"/>
      <c r="D171" s="124"/>
      <c r="E171" s="124"/>
      <c r="F171" s="124"/>
      <c r="G171" s="124"/>
      <c r="H171" s="124"/>
      <c r="I171" s="124"/>
      <c r="J171" s="124"/>
      <c r="K171" s="124"/>
      <c r="L171" s="124"/>
      <c r="M171" s="124"/>
      <c r="N171" s="124"/>
      <c r="O171" s="124"/>
      <c r="P171" s="179"/>
      <c r="Q171" s="179"/>
      <c r="R171" s="179"/>
      <c r="S171" s="179"/>
      <c r="T171" s="179"/>
      <c r="U171" s="179"/>
      <c r="V171" s="179"/>
      <c r="W171" s="179"/>
      <c r="X171" s="179"/>
      <c r="Y171" s="179"/>
      <c r="Z171" s="179"/>
    </row>
    <row r="172" spans="2:26" ht="39.75" customHeight="1">
      <c r="B172" s="1564"/>
      <c r="C172" s="1564"/>
      <c r="D172" s="1564"/>
      <c r="E172" s="1564"/>
      <c r="F172" s="1564"/>
      <c r="G172" s="1564"/>
      <c r="H172" s="1564"/>
      <c r="I172" s="1564"/>
      <c r="J172" s="1564"/>
      <c r="K172" s="1564"/>
      <c r="L172" s="1564"/>
      <c r="M172" s="1564"/>
      <c r="N172" s="1564"/>
      <c r="O172" s="1564"/>
      <c r="P172" s="1565"/>
      <c r="Q172" s="1565"/>
      <c r="R172" s="1565"/>
      <c r="S172" s="1565"/>
      <c r="T172" s="1565"/>
      <c r="U172" s="1565"/>
      <c r="V172" s="1565"/>
      <c r="W172" s="1565"/>
      <c r="X172" s="1565"/>
      <c r="Y172" s="179"/>
      <c r="Z172" s="179"/>
    </row>
    <row r="173" spans="2:26" ht="25.5" customHeight="1">
      <c r="B173" s="124"/>
      <c r="C173" s="124"/>
      <c r="D173" s="124"/>
      <c r="E173" s="124"/>
      <c r="F173" s="124"/>
      <c r="G173" s="124"/>
      <c r="H173" s="124"/>
      <c r="I173" s="124"/>
      <c r="J173" s="124"/>
      <c r="K173" s="124"/>
      <c r="L173" s="124"/>
      <c r="M173" s="124"/>
      <c r="N173" s="124"/>
      <c r="O173" s="124"/>
      <c r="P173" s="179"/>
      <c r="Q173" s="179"/>
      <c r="R173" s="179"/>
      <c r="S173" s="179"/>
      <c r="T173" s="179"/>
      <c r="U173" s="179"/>
      <c r="V173" s="179"/>
      <c r="W173" s="179"/>
      <c r="X173" s="179"/>
      <c r="Y173" s="179"/>
      <c r="Z173" s="179"/>
    </row>
    <row r="174" spans="2:26" ht="25.5" customHeight="1">
      <c r="B174" s="124"/>
      <c r="C174" s="124"/>
      <c r="D174" s="124"/>
      <c r="E174" s="124"/>
      <c r="F174" s="124"/>
      <c r="G174" s="124"/>
      <c r="H174" s="124"/>
      <c r="I174" s="124"/>
      <c r="J174" s="124"/>
      <c r="K174" s="124"/>
      <c r="L174" s="124"/>
      <c r="M174" s="124"/>
      <c r="N174" s="124"/>
      <c r="O174" s="124"/>
      <c r="P174" s="179"/>
      <c r="Q174" s="179"/>
      <c r="R174" s="179"/>
      <c r="S174" s="179"/>
      <c r="T174" s="179"/>
      <c r="U174" s="179"/>
      <c r="V174" s="179"/>
      <c r="W174" s="179"/>
      <c r="X174" s="179"/>
      <c r="Y174" s="179"/>
      <c r="Z174" s="179"/>
    </row>
    <row r="175" spans="2:26" ht="25.5" customHeight="1">
      <c r="B175" s="124"/>
      <c r="C175" s="124"/>
      <c r="D175" s="124"/>
      <c r="E175" s="124"/>
      <c r="F175" s="124"/>
      <c r="G175" s="124"/>
      <c r="H175" s="124"/>
      <c r="I175" s="124"/>
      <c r="J175" s="124"/>
      <c r="K175" s="124"/>
      <c r="L175" s="124"/>
      <c r="M175" s="124"/>
      <c r="N175" s="124"/>
      <c r="O175" s="124"/>
      <c r="P175" s="179"/>
      <c r="Q175" s="179"/>
      <c r="R175" s="179"/>
      <c r="S175" s="179"/>
      <c r="T175" s="179"/>
      <c r="U175" s="179"/>
      <c r="V175" s="179"/>
      <c r="W175" s="179"/>
      <c r="X175" s="179"/>
      <c r="Y175" s="179"/>
      <c r="Z175" s="179"/>
    </row>
    <row r="176" spans="2:26" ht="25.5" customHeight="1">
      <c r="B176" s="124"/>
      <c r="C176" s="124"/>
      <c r="D176" s="124"/>
      <c r="E176" s="124"/>
      <c r="F176" s="124"/>
      <c r="G176" s="124"/>
      <c r="H176" s="124"/>
      <c r="I176" s="124"/>
      <c r="J176" s="124"/>
      <c r="K176" s="124"/>
      <c r="L176" s="124"/>
      <c r="M176" s="124"/>
      <c r="N176" s="124"/>
      <c r="O176" s="124"/>
      <c r="P176" s="179"/>
      <c r="Q176" s="179"/>
      <c r="R176" s="179"/>
      <c r="S176" s="179"/>
      <c r="T176" s="179"/>
      <c r="U176" s="179"/>
      <c r="V176" s="179"/>
      <c r="W176" s="179"/>
      <c r="X176" s="179"/>
      <c r="Y176" s="179"/>
      <c r="Z176" s="179"/>
    </row>
    <row r="177" spans="2:26" ht="25.5" customHeight="1">
      <c r="B177" s="1073"/>
      <c r="C177" s="1557"/>
      <c r="D177" s="1557"/>
      <c r="E177" s="1557"/>
      <c r="F177" s="1557"/>
      <c r="G177" s="1557"/>
      <c r="H177" s="1557"/>
      <c r="I177" s="1557"/>
      <c r="J177" s="1557"/>
      <c r="K177" s="1557"/>
      <c r="L177" s="1557"/>
      <c r="M177" s="1557"/>
      <c r="N177" s="1557"/>
      <c r="O177" s="1557"/>
      <c r="P177" s="1557"/>
      <c r="Q177" s="1557"/>
      <c r="R177" s="1557"/>
      <c r="S177" s="1557"/>
      <c r="T177" s="1557"/>
      <c r="U177" s="1557"/>
      <c r="V177" s="1557"/>
      <c r="W177" s="1557"/>
      <c r="X177" s="1557"/>
      <c r="Y177" s="1557"/>
      <c r="Z177" s="1557"/>
    </row>
    <row r="178" spans="2:26" ht="36" customHeight="1">
      <c r="B178" s="998"/>
      <c r="C178" s="1557"/>
      <c r="D178" s="1557"/>
      <c r="E178" s="1557"/>
      <c r="F178" s="1557"/>
      <c r="G178" s="1557"/>
      <c r="H178" s="1557"/>
      <c r="I178" s="1557"/>
      <c r="J178" s="1557"/>
      <c r="K178" s="1557"/>
      <c r="L178" s="1557"/>
      <c r="M178" s="1557"/>
      <c r="N178" s="1557"/>
      <c r="O178" s="1557"/>
      <c r="P178" s="1557"/>
      <c r="Q178" s="1557"/>
      <c r="R178" s="1557"/>
      <c r="S178" s="1557"/>
      <c r="T178" s="1557"/>
      <c r="U178" s="1557"/>
      <c r="V178" s="1557"/>
      <c r="W178" s="1557"/>
      <c r="X178" s="1557"/>
      <c r="Y178" s="1557"/>
      <c r="Z178" s="1557"/>
    </row>
  </sheetData>
  <mergeCells count="38">
    <mergeCell ref="B16:P16"/>
    <mergeCell ref="B18:Z18"/>
    <mergeCell ref="X1:Z1"/>
    <mergeCell ref="B6:Z6"/>
    <mergeCell ref="B8:Z8"/>
    <mergeCell ref="B9:Z9"/>
    <mergeCell ref="B13:Z13"/>
    <mergeCell ref="B11:Z11"/>
    <mergeCell ref="B20:Z20"/>
    <mergeCell ref="B22:Z22"/>
    <mergeCell ref="B24:Z24"/>
    <mergeCell ref="B26:P26"/>
    <mergeCell ref="T27:U27"/>
    <mergeCell ref="Q28:R28"/>
    <mergeCell ref="T28:U28"/>
    <mergeCell ref="B48:K48"/>
    <mergeCell ref="B49:K49"/>
    <mergeCell ref="B51:K51"/>
    <mergeCell ref="B107:X107"/>
    <mergeCell ref="B108:Z108"/>
    <mergeCell ref="V56:Z56"/>
    <mergeCell ref="B110:Z110"/>
    <mergeCell ref="T162:V162"/>
    <mergeCell ref="B149:X149"/>
    <mergeCell ref="B150:X150"/>
    <mergeCell ref="B114:Z114"/>
    <mergeCell ref="B116:Z116"/>
    <mergeCell ref="B128:X128"/>
    <mergeCell ref="V119:Z119"/>
    <mergeCell ref="C178:Z178"/>
    <mergeCell ref="C177:Z177"/>
    <mergeCell ref="B129:W129"/>
    <mergeCell ref="B133:X133"/>
    <mergeCell ref="B155:X155"/>
    <mergeCell ref="B153:X153"/>
    <mergeCell ref="B159:X159"/>
    <mergeCell ref="B169:X169"/>
    <mergeCell ref="B172:X172"/>
  </mergeCells>
  <printOptions horizontalCentered="1"/>
  <pageMargins left="0.5" right="0.5" top="0.75" bottom="0.5" header="0.75" footer="0.5"/>
  <pageSetup fitToHeight="3" fitToWidth="3" horizontalDpi="600" verticalDpi="600" orientation="portrait" paperSize="9" scale="56" r:id="rId1"/>
  <rowBreaks count="2" manualBreakCount="2">
    <brk id="55" max="24" man="1"/>
    <brk id="117" max="24" man="1"/>
  </rowBreaks>
</worksheet>
</file>

<file path=xl/worksheets/sheet6.xml><?xml version="1.0" encoding="utf-8"?>
<worksheet xmlns="http://schemas.openxmlformats.org/spreadsheetml/2006/main" xmlns:r="http://schemas.openxmlformats.org/officeDocument/2006/relationships">
  <dimension ref="A1:I59"/>
  <sheetViews>
    <sheetView showGridLines="0" zoomScale="75" zoomScaleNormal="75" zoomScaleSheetLayoutView="75" workbookViewId="0" topLeftCell="A1">
      <selection activeCell="C73" sqref="C73"/>
    </sheetView>
  </sheetViews>
  <sheetFormatPr defaultColWidth="9.00390625" defaultRowHeight="14.25"/>
  <cols>
    <col min="1" max="1" width="6.625" style="0" customWidth="1"/>
    <col min="2" max="2" width="60.50390625" style="0" customWidth="1"/>
    <col min="3" max="3" width="4.75390625" style="0" customWidth="1"/>
    <col min="4" max="4" width="11.375" style="0" customWidth="1"/>
    <col min="6" max="6" width="15.625" style="0" customWidth="1"/>
    <col min="7" max="7" width="12.75390625" style="0" customWidth="1"/>
    <col min="8" max="8" width="11.75390625" style="0" customWidth="1"/>
    <col min="9" max="9" width="3.125" style="0" customWidth="1"/>
  </cols>
  <sheetData>
    <row r="1" spans="2:8" ht="15">
      <c r="B1" s="24" t="s">
        <v>831</v>
      </c>
      <c r="C1" s="205"/>
      <c r="D1" s="205"/>
      <c r="E1" s="205"/>
      <c r="F1" s="205"/>
      <c r="G1" s="1541" t="s">
        <v>567</v>
      </c>
      <c r="H1" s="1582"/>
    </row>
    <row r="2" spans="2:8" ht="15">
      <c r="B2" s="207"/>
      <c r="C2" s="205"/>
      <c r="D2" s="205"/>
      <c r="E2" s="205"/>
      <c r="F2" s="205"/>
      <c r="G2" s="205"/>
      <c r="H2" s="205"/>
    </row>
    <row r="3" spans="2:8" ht="15.75">
      <c r="B3" s="27" t="s">
        <v>833</v>
      </c>
      <c r="C3" s="205"/>
      <c r="D3" s="205"/>
      <c r="E3" s="205"/>
      <c r="F3" s="205"/>
      <c r="G3" s="205"/>
      <c r="H3" s="205"/>
    </row>
    <row r="4" spans="2:8" ht="15.75">
      <c r="B4" s="27"/>
      <c r="C4" s="205"/>
      <c r="D4" s="205"/>
      <c r="E4" s="205"/>
      <c r="F4" s="205"/>
      <c r="G4" s="205"/>
      <c r="H4" s="205"/>
    </row>
    <row r="5" spans="2:8" ht="15.75">
      <c r="B5" s="30" t="s">
        <v>896</v>
      </c>
      <c r="C5" s="205"/>
      <c r="D5" s="205"/>
      <c r="E5" s="205"/>
      <c r="F5" s="205"/>
      <c r="G5" s="205"/>
      <c r="H5" s="205"/>
    </row>
    <row r="8" spans="2:8" ht="15.75">
      <c r="B8" s="30" t="s">
        <v>568</v>
      </c>
      <c r="C8" s="5"/>
      <c r="D8" s="5"/>
      <c r="E8" s="5"/>
      <c r="F8" s="5"/>
      <c r="G8" s="5"/>
      <c r="H8" s="5"/>
    </row>
    <row r="9" spans="2:8" ht="15.75">
      <c r="B9" s="30"/>
      <c r="C9" s="5"/>
      <c r="D9" s="5"/>
      <c r="E9" s="208" t="s">
        <v>836</v>
      </c>
      <c r="F9" s="208" t="s">
        <v>545</v>
      </c>
      <c r="G9" s="208" t="s">
        <v>545</v>
      </c>
      <c r="H9" s="208" t="s">
        <v>569</v>
      </c>
    </row>
    <row r="10" spans="2:8" ht="14.25">
      <c r="B10" s="11"/>
      <c r="C10" s="5"/>
      <c r="D10" s="5"/>
      <c r="E10" s="208" t="s">
        <v>220</v>
      </c>
      <c r="F10" s="33">
        <v>2006</v>
      </c>
      <c r="G10" s="33">
        <v>2005</v>
      </c>
      <c r="H10" s="33">
        <v>2005</v>
      </c>
    </row>
    <row r="11" spans="2:8" ht="14.25">
      <c r="B11" s="34" t="s">
        <v>607</v>
      </c>
      <c r="C11" s="35"/>
      <c r="D11" s="35"/>
      <c r="E11" s="36" t="s">
        <v>221</v>
      </c>
      <c r="F11" s="36" t="s">
        <v>904</v>
      </c>
      <c r="G11" s="36" t="s">
        <v>904</v>
      </c>
      <c r="H11" s="36" t="s">
        <v>904</v>
      </c>
    </row>
    <row r="13" ht="14.25">
      <c r="B13" t="s">
        <v>570</v>
      </c>
    </row>
    <row r="15" spans="2:8" ht="15">
      <c r="B15" t="s">
        <v>571</v>
      </c>
      <c r="E15">
        <v>4</v>
      </c>
      <c r="F15" s="209">
        <v>504</v>
      </c>
      <c r="G15" s="779">
        <v>416</v>
      </c>
      <c r="H15" s="779">
        <v>867</v>
      </c>
    </row>
    <row r="16" spans="6:8" ht="15">
      <c r="F16" s="209"/>
      <c r="G16" s="779"/>
      <c r="H16" s="779"/>
    </row>
    <row r="17" spans="2:8" ht="15">
      <c r="B17" t="s">
        <v>572</v>
      </c>
      <c r="E17">
        <v>5</v>
      </c>
      <c r="F17" s="209">
        <v>537</v>
      </c>
      <c r="G17" s="779">
        <v>399</v>
      </c>
      <c r="H17" s="779">
        <v>876</v>
      </c>
    </row>
    <row r="18" spans="2:8" ht="15">
      <c r="B18" s="210"/>
      <c r="C18" s="210"/>
      <c r="D18" s="210"/>
      <c r="E18" s="210"/>
      <c r="F18" s="842"/>
      <c r="G18" s="780"/>
      <c r="H18" s="780"/>
    </row>
    <row r="19" spans="2:8" ht="15">
      <c r="B19" t="s">
        <v>573</v>
      </c>
      <c r="F19" s="209">
        <f>SUM(F15:F17)</f>
        <v>1041</v>
      </c>
      <c r="G19" s="779">
        <f>SUM(G15:G17)</f>
        <v>815</v>
      </c>
      <c r="H19" s="779">
        <f>SUM(H15:H17)</f>
        <v>1743</v>
      </c>
    </row>
    <row r="20" spans="6:8" ht="12" customHeight="1">
      <c r="F20" s="213"/>
      <c r="G20" s="779"/>
      <c r="H20" s="779"/>
    </row>
    <row r="21" spans="2:8" ht="15">
      <c r="B21" t="s">
        <v>574</v>
      </c>
      <c r="F21" s="209">
        <v>-7</v>
      </c>
      <c r="G21" s="779">
        <v>-8</v>
      </c>
      <c r="H21" s="779">
        <v>-20</v>
      </c>
    </row>
    <row r="22" spans="6:8" ht="15">
      <c r="F22" s="209"/>
      <c r="G22" s="779"/>
      <c r="H22" s="779"/>
    </row>
    <row r="23" spans="2:8" ht="15">
      <c r="B23" t="s">
        <v>604</v>
      </c>
      <c r="F23" s="209"/>
      <c r="G23" s="779"/>
      <c r="H23" s="779"/>
    </row>
    <row r="24" spans="6:8" ht="15">
      <c r="F24" s="209"/>
      <c r="G24" s="779"/>
      <c r="H24" s="779"/>
    </row>
    <row r="25" spans="2:8" ht="15">
      <c r="B25" t="s">
        <v>575</v>
      </c>
      <c r="F25" s="209">
        <v>100</v>
      </c>
      <c r="G25" s="779">
        <v>83</v>
      </c>
      <c r="H25" s="779">
        <v>163</v>
      </c>
    </row>
    <row r="26" spans="2:8" ht="15">
      <c r="B26" t="s">
        <v>576</v>
      </c>
      <c r="F26" s="209">
        <v>-39</v>
      </c>
      <c r="G26" s="779">
        <v>13</v>
      </c>
      <c r="H26" s="779">
        <v>44</v>
      </c>
    </row>
    <row r="27" spans="2:8" ht="15">
      <c r="B27" t="s">
        <v>292</v>
      </c>
      <c r="F27" s="209">
        <v>8</v>
      </c>
      <c r="G27" s="779">
        <v>18</v>
      </c>
      <c r="H27" s="779">
        <v>24</v>
      </c>
    </row>
    <row r="28" spans="2:8" ht="15">
      <c r="B28" t="s">
        <v>577</v>
      </c>
      <c r="F28" s="209">
        <v>-4</v>
      </c>
      <c r="G28" s="779">
        <v>-6</v>
      </c>
      <c r="H28" s="779">
        <v>-10</v>
      </c>
    </row>
    <row r="29" spans="2:8" ht="15">
      <c r="B29" t="s">
        <v>578</v>
      </c>
      <c r="F29" s="209">
        <v>22</v>
      </c>
      <c r="G29" s="779">
        <v>2</v>
      </c>
      <c r="H29" s="779">
        <v>12</v>
      </c>
    </row>
    <row r="30" spans="2:8" ht="15">
      <c r="B30" t="s">
        <v>579</v>
      </c>
      <c r="F30" s="213"/>
      <c r="G30" s="779"/>
      <c r="H30" s="779"/>
    </row>
    <row r="31" spans="2:8" ht="15">
      <c r="B31" t="s">
        <v>580</v>
      </c>
      <c r="F31" s="839">
        <v>18</v>
      </c>
      <c r="G31" s="781">
        <v>20</v>
      </c>
      <c r="H31" s="782">
        <v>42</v>
      </c>
    </row>
    <row r="32" spans="2:8" ht="15">
      <c r="B32" t="s">
        <v>581</v>
      </c>
      <c r="F32" s="840">
        <v>-89</v>
      </c>
      <c r="G32" s="783">
        <v>-84</v>
      </c>
      <c r="H32" s="784">
        <v>-175</v>
      </c>
    </row>
    <row r="33" spans="2:8" ht="15">
      <c r="B33" t="s">
        <v>582</v>
      </c>
      <c r="F33" s="840"/>
      <c r="G33" s="783"/>
      <c r="H33" s="784"/>
    </row>
    <row r="34" spans="2:8" ht="15">
      <c r="B34" t="s">
        <v>583</v>
      </c>
      <c r="F34" s="840">
        <v>-46</v>
      </c>
      <c r="G34" s="783">
        <v>-36</v>
      </c>
      <c r="H34" s="784">
        <v>-70</v>
      </c>
    </row>
    <row r="35" spans="2:8" ht="15">
      <c r="B35" t="s">
        <v>584</v>
      </c>
      <c r="E35" s="211"/>
      <c r="F35" s="840">
        <v>-19</v>
      </c>
      <c r="G35" s="783">
        <v>-14</v>
      </c>
      <c r="H35" s="784">
        <v>-30</v>
      </c>
    </row>
    <row r="36" spans="2:8" ht="15">
      <c r="B36" t="s">
        <v>198</v>
      </c>
      <c r="F36" s="841">
        <v>-5</v>
      </c>
      <c r="G36" s="780">
        <v>-4</v>
      </c>
      <c r="H36" s="785">
        <v>-11</v>
      </c>
    </row>
    <row r="37" spans="6:8" ht="15">
      <c r="F37" s="213"/>
      <c r="G37" s="779"/>
      <c r="H37" s="779"/>
    </row>
    <row r="38" spans="6:8" ht="15">
      <c r="F38" s="209">
        <f>SUM(F31:F36)</f>
        <v>-141</v>
      </c>
      <c r="G38" s="779">
        <f>SUM(G31:G36)</f>
        <v>-118</v>
      </c>
      <c r="H38" s="779">
        <f>SUM(H31:H36)</f>
        <v>-244</v>
      </c>
    </row>
    <row r="39" spans="6:8" ht="15">
      <c r="F39" s="213"/>
      <c r="G39" s="779"/>
      <c r="H39" s="779"/>
    </row>
    <row r="40" spans="2:8" ht="15">
      <c r="B40" t="s">
        <v>585</v>
      </c>
      <c r="F40" s="209">
        <f>SUM(F25:F29)+F38</f>
        <v>-54</v>
      </c>
      <c r="G40" s="779">
        <f>SUM(G25:G29)+G38</f>
        <v>-8</v>
      </c>
      <c r="H40" s="779">
        <f>SUM(H25:H29)+H38</f>
        <v>-11</v>
      </c>
    </row>
    <row r="41" spans="2:8" ht="15">
      <c r="B41" s="211"/>
      <c r="C41" s="211"/>
      <c r="D41" s="211"/>
      <c r="E41" s="211"/>
      <c r="F41" s="722"/>
      <c r="G41" s="783"/>
      <c r="H41" s="783"/>
    </row>
    <row r="42" spans="2:8" ht="15">
      <c r="B42" t="s">
        <v>199</v>
      </c>
      <c r="C42" s="211"/>
      <c r="D42" s="211"/>
      <c r="E42" s="211"/>
      <c r="F42" s="722">
        <v>-18</v>
      </c>
      <c r="G42" s="1000" t="s">
        <v>164</v>
      </c>
      <c r="H42" s="1000" t="s">
        <v>164</v>
      </c>
    </row>
    <row r="43" spans="2:8" ht="6" customHeight="1">
      <c r="B43" s="723"/>
      <c r="C43" s="211"/>
      <c r="D43" s="211"/>
      <c r="E43" s="211"/>
      <c r="F43" s="722"/>
      <c r="G43" s="783"/>
      <c r="H43" s="783"/>
    </row>
    <row r="44" spans="2:8" ht="15.75" thickBot="1">
      <c r="B44" s="212" t="s">
        <v>399</v>
      </c>
      <c r="C44" s="212"/>
      <c r="D44" s="212"/>
      <c r="E44" s="212"/>
      <c r="F44" s="787">
        <f>+F19+F21+F40+F42</f>
        <v>962</v>
      </c>
      <c r="G44" s="786">
        <f>+G19+G21+G40</f>
        <v>799</v>
      </c>
      <c r="H44" s="786">
        <f>+H19+H21+H40</f>
        <v>1712</v>
      </c>
    </row>
    <row r="45" spans="2:8" ht="15">
      <c r="B45" s="211"/>
      <c r="C45" s="211"/>
      <c r="D45" s="211"/>
      <c r="E45" s="211"/>
      <c r="F45" s="722"/>
      <c r="G45" s="783"/>
      <c r="H45" s="783"/>
    </row>
    <row r="46" ht="15">
      <c r="G46" s="213"/>
    </row>
    <row r="47" spans="2:7" ht="15">
      <c r="B47" s="1124" t="s">
        <v>455</v>
      </c>
      <c r="G47" s="213"/>
    </row>
    <row r="48" ht="15">
      <c r="G48" s="213"/>
    </row>
    <row r="49" spans="2:7" ht="15">
      <c r="B49" s="1125" t="s">
        <v>214</v>
      </c>
      <c r="G49" s="213"/>
    </row>
    <row r="50" spans="1:9" ht="14.25">
      <c r="A50" s="214"/>
      <c r="B50" s="211"/>
      <c r="C50" s="218"/>
      <c r="D50" s="218"/>
      <c r="E50" s="218"/>
      <c r="F50" s="218"/>
      <c r="G50" s="218"/>
      <c r="H50" s="218"/>
      <c r="I50" s="216"/>
    </row>
    <row r="51" spans="1:9" ht="15">
      <c r="A51" s="214"/>
      <c r="B51" s="217"/>
      <c r="C51" s="218"/>
      <c r="D51" s="218"/>
      <c r="E51" s="218"/>
      <c r="F51" s="219" t="s">
        <v>545</v>
      </c>
      <c r="G51" s="219" t="s">
        <v>545</v>
      </c>
      <c r="H51" s="219" t="s">
        <v>569</v>
      </c>
      <c r="I51" s="216"/>
    </row>
    <row r="52" spans="2:9" ht="15">
      <c r="B52" s="220"/>
      <c r="C52" s="220"/>
      <c r="D52" s="220"/>
      <c r="E52" s="220"/>
      <c r="F52" s="221" t="s">
        <v>533</v>
      </c>
      <c r="G52" s="221" t="s">
        <v>534</v>
      </c>
      <c r="H52" s="221" t="s">
        <v>534</v>
      </c>
      <c r="I52" s="216"/>
    </row>
    <row r="53" spans="2:9" ht="15">
      <c r="B53" s="215"/>
      <c r="C53" s="215"/>
      <c r="D53" s="215"/>
      <c r="E53" s="215"/>
      <c r="F53" s="222" t="s">
        <v>904</v>
      </c>
      <c r="G53" s="222" t="s">
        <v>904</v>
      </c>
      <c r="H53" s="222" t="s">
        <v>904</v>
      </c>
      <c r="I53" s="216"/>
    </row>
    <row r="54" spans="2:9" ht="15">
      <c r="B54" s="223" t="s">
        <v>586</v>
      </c>
      <c r="C54" s="220"/>
      <c r="D54" s="220"/>
      <c r="E54" s="220"/>
      <c r="F54" s="788">
        <v>33</v>
      </c>
      <c r="G54" s="220">
        <v>45</v>
      </c>
      <c r="H54" s="220">
        <v>87</v>
      </c>
      <c r="I54" s="216"/>
    </row>
    <row r="55" spans="2:9" ht="15">
      <c r="B55" s="223" t="s">
        <v>587</v>
      </c>
      <c r="C55" s="220"/>
      <c r="D55" s="220"/>
      <c r="E55" s="220"/>
      <c r="F55" s="788"/>
      <c r="G55" s="220"/>
      <c r="H55" s="220"/>
      <c r="I55" s="216"/>
    </row>
    <row r="56" spans="2:9" ht="15">
      <c r="B56" s="224" t="s">
        <v>588</v>
      </c>
      <c r="C56" s="225"/>
      <c r="D56" s="225"/>
      <c r="E56" s="225"/>
      <c r="F56" s="790">
        <v>-1</v>
      </c>
      <c r="G56" s="226">
        <v>-10</v>
      </c>
      <c r="H56" s="226">
        <v>-21</v>
      </c>
      <c r="I56" s="216"/>
    </row>
    <row r="57" spans="2:9" ht="28.5">
      <c r="B57" s="227" t="s">
        <v>589</v>
      </c>
      <c r="C57" s="225"/>
      <c r="D57" s="225"/>
      <c r="E57" s="225"/>
      <c r="F57" s="789"/>
      <c r="G57" s="226"/>
      <c r="H57" s="226"/>
      <c r="I57" s="216"/>
    </row>
    <row r="58" spans="2:9" ht="15">
      <c r="B58" s="228" t="s">
        <v>105</v>
      </c>
      <c r="C58" s="220"/>
      <c r="D58" s="220"/>
      <c r="E58" s="220"/>
      <c r="F58" s="788">
        <v>-14</v>
      </c>
      <c r="G58" s="226">
        <v>-15</v>
      </c>
      <c r="H58" s="226">
        <v>-24</v>
      </c>
      <c r="I58" s="216"/>
    </row>
    <row r="59" spans="2:9" ht="21" customHeight="1" thickBot="1">
      <c r="B59" s="846" t="s">
        <v>590</v>
      </c>
      <c r="C59" s="847"/>
      <c r="D59" s="847"/>
      <c r="E59" s="847"/>
      <c r="F59" s="848">
        <f>SUM(F54:F58)</f>
        <v>18</v>
      </c>
      <c r="G59" s="849">
        <f>SUM(G54:G58)</f>
        <v>20</v>
      </c>
      <c r="H59" s="849">
        <f>SUM(H54:H58)</f>
        <v>42</v>
      </c>
      <c r="I59" s="216"/>
    </row>
  </sheetData>
  <mergeCells count="1">
    <mergeCell ref="G1:H1"/>
  </mergeCells>
  <printOptions/>
  <pageMargins left="0.75" right="0.75" top="1" bottom="1" header="0.5" footer="0.5"/>
  <pageSetup horizontalDpi="600" verticalDpi="600" orientation="portrait" paperSize="9" scale="59" r:id="rId1"/>
</worksheet>
</file>

<file path=xl/worksheets/sheet7.xml><?xml version="1.0" encoding="utf-8"?>
<worksheet xmlns="http://schemas.openxmlformats.org/spreadsheetml/2006/main" xmlns:r="http://schemas.openxmlformats.org/officeDocument/2006/relationships">
  <sheetPr>
    <pageSetUpPr fitToPage="1"/>
  </sheetPr>
  <dimension ref="A1:Q476"/>
  <sheetViews>
    <sheetView showGridLines="0" zoomScale="75" zoomScaleNormal="75" zoomScaleSheetLayoutView="75" workbookViewId="0" topLeftCell="A33">
      <selection activeCell="B73" sqref="B73:M73"/>
    </sheetView>
  </sheetViews>
  <sheetFormatPr defaultColWidth="9.00390625" defaultRowHeight="14.25"/>
  <cols>
    <col min="1" max="1" width="4.125" style="207" customWidth="1"/>
    <col min="2" max="2" width="36.50390625" style="205" customWidth="1"/>
    <col min="3" max="3" width="10.25390625" style="205" customWidth="1"/>
    <col min="4" max="4" width="12.25390625" style="205" customWidth="1"/>
    <col min="5" max="5" width="9.875" style="205" customWidth="1"/>
    <col min="6" max="6" width="3.125" style="205" customWidth="1"/>
    <col min="7" max="7" width="12.75390625" style="205" customWidth="1"/>
    <col min="8" max="8" width="9.50390625" style="205" customWidth="1"/>
    <col min="9" max="9" width="10.125" style="205" customWidth="1"/>
    <col min="10" max="10" width="9.875" style="205" customWidth="1"/>
    <col min="11" max="11" width="12.625" style="205" customWidth="1"/>
    <col min="12" max="12" width="9.25390625" style="205" customWidth="1"/>
    <col min="13" max="13" width="8.875" style="205" customWidth="1"/>
    <col min="14" max="14" width="9.625" style="205" customWidth="1"/>
    <col min="15" max="15" width="9.125" style="205" customWidth="1"/>
    <col min="16" max="16" width="10.50390625" style="205" customWidth="1"/>
    <col min="17" max="16384" width="9.00390625" style="205" customWidth="1"/>
  </cols>
  <sheetData>
    <row r="1" spans="2:13" ht="15">
      <c r="B1" s="24" t="s">
        <v>831</v>
      </c>
      <c r="C1" s="24"/>
      <c r="D1" s="24"/>
      <c r="E1" s="24"/>
      <c r="F1" s="24"/>
      <c r="L1" s="1541" t="s">
        <v>591</v>
      </c>
      <c r="M1" s="1582"/>
    </row>
    <row r="2" spans="2:17" ht="15">
      <c r="B2" s="207"/>
      <c r="C2" s="207"/>
      <c r="D2" s="207"/>
      <c r="E2" s="207"/>
      <c r="F2" s="207"/>
      <c r="N2" s="229"/>
      <c r="O2" s="229"/>
      <c r="P2" s="229"/>
      <c r="Q2" s="229"/>
    </row>
    <row r="3" spans="1:17" ht="15.75">
      <c r="A3" s="27"/>
      <c r="B3" s="27" t="s">
        <v>833</v>
      </c>
      <c r="C3" s="27"/>
      <c r="D3" s="27"/>
      <c r="E3" s="27"/>
      <c r="F3" s="27"/>
      <c r="N3" s="230"/>
      <c r="O3" s="230"/>
      <c r="P3" s="230"/>
      <c r="Q3" s="230"/>
    </row>
    <row r="4" spans="1:17" ht="15.75">
      <c r="A4" s="27"/>
      <c r="B4" s="27"/>
      <c r="C4" s="27" t="s">
        <v>911</v>
      </c>
      <c r="D4" s="27"/>
      <c r="E4" s="27"/>
      <c r="F4" s="27"/>
      <c r="N4" s="230"/>
      <c r="O4" s="231"/>
      <c r="P4" s="230"/>
      <c r="Q4" s="230"/>
    </row>
    <row r="5" spans="1:17" ht="15.75">
      <c r="A5" s="27"/>
      <c r="B5" s="30" t="s">
        <v>896</v>
      </c>
      <c r="C5" s="30"/>
      <c r="D5" s="30"/>
      <c r="E5" s="30"/>
      <c r="F5" s="30"/>
      <c r="N5" s="229"/>
      <c r="O5" s="1218"/>
      <c r="P5" s="1218"/>
      <c r="Q5" s="229"/>
    </row>
    <row r="6" spans="1:17" ht="15.75">
      <c r="A6" s="27"/>
      <c r="B6" s="232" t="s">
        <v>117</v>
      </c>
      <c r="C6" s="232"/>
      <c r="D6" s="232"/>
      <c r="E6" s="232"/>
      <c r="F6" s="232"/>
      <c r="N6" s="229"/>
      <c r="O6" s="1218"/>
      <c r="P6" s="1218"/>
      <c r="Q6" s="229"/>
    </row>
    <row r="7" spans="1:13" s="23" customFormat="1" ht="13.5" customHeight="1">
      <c r="A7" s="27"/>
      <c r="C7" s="1544" t="s">
        <v>838</v>
      </c>
      <c r="D7" s="1544"/>
      <c r="E7" s="1544"/>
      <c r="F7" s="233"/>
      <c r="G7" s="1544" t="s">
        <v>839</v>
      </c>
      <c r="H7" s="1544"/>
      <c r="I7" s="1544"/>
      <c r="K7" s="1544" t="s">
        <v>840</v>
      </c>
      <c r="L7" s="1544"/>
      <c r="M7" s="1544"/>
    </row>
    <row r="8" spans="1:13" s="23" customFormat="1" ht="29.25" customHeight="1">
      <c r="A8" s="27"/>
      <c r="C8" s="33" t="s">
        <v>118</v>
      </c>
      <c r="D8" s="208" t="s">
        <v>119</v>
      </c>
      <c r="E8" s="208" t="s">
        <v>900</v>
      </c>
      <c r="F8" s="208"/>
      <c r="G8" s="33" t="s">
        <v>118</v>
      </c>
      <c r="H8" s="208" t="s">
        <v>119</v>
      </c>
      <c r="I8" s="208" t="s">
        <v>900</v>
      </c>
      <c r="K8" s="33" t="s">
        <v>118</v>
      </c>
      <c r="L8" s="208" t="s">
        <v>119</v>
      </c>
      <c r="M8" s="208" t="s">
        <v>900</v>
      </c>
    </row>
    <row r="9" spans="1:13" s="23" customFormat="1" ht="15.75">
      <c r="A9" s="27"/>
      <c r="B9" s="234"/>
      <c r="C9" s="36" t="s">
        <v>904</v>
      </c>
      <c r="D9" s="36" t="s">
        <v>904</v>
      </c>
      <c r="E9" s="36" t="s">
        <v>904</v>
      </c>
      <c r="F9" s="36"/>
      <c r="G9" s="36" t="s">
        <v>904</v>
      </c>
      <c r="H9" s="36" t="s">
        <v>904</v>
      </c>
      <c r="I9" s="36" t="s">
        <v>904</v>
      </c>
      <c r="J9" s="94"/>
      <c r="K9" s="36" t="s">
        <v>904</v>
      </c>
      <c r="L9" s="36" t="s">
        <v>904</v>
      </c>
      <c r="M9" s="36" t="s">
        <v>904</v>
      </c>
    </row>
    <row r="10" spans="1:13" s="23" customFormat="1" ht="7.5" customHeight="1">
      <c r="A10" s="27"/>
      <c r="C10" s="235"/>
      <c r="D10" s="235"/>
      <c r="E10" s="235"/>
      <c r="F10" s="235"/>
      <c r="G10" s="235"/>
      <c r="H10" s="235"/>
      <c r="I10" s="235"/>
      <c r="J10" s="235"/>
      <c r="K10" s="235"/>
      <c r="L10" s="235"/>
      <c r="M10" s="235"/>
    </row>
    <row r="11" spans="1:13" s="23" customFormat="1" ht="15.75">
      <c r="A11" s="27"/>
      <c r="B11" s="23" t="s">
        <v>184</v>
      </c>
      <c r="C11" s="236">
        <v>138</v>
      </c>
      <c r="D11" s="236">
        <v>-41</v>
      </c>
      <c r="E11" s="236">
        <f>SUM(C11:D11)</f>
        <v>97</v>
      </c>
      <c r="F11" s="236"/>
      <c r="G11" s="237">
        <v>159</v>
      </c>
      <c r="H11" s="237">
        <v>-48</v>
      </c>
      <c r="I11" s="238">
        <f>SUM(G11:H11)</f>
        <v>111</v>
      </c>
      <c r="J11" s="238"/>
      <c r="K11" s="238">
        <v>243</v>
      </c>
      <c r="L11" s="238">
        <v>-73</v>
      </c>
      <c r="M11" s="238">
        <f>SUM(K11:L11)</f>
        <v>170</v>
      </c>
    </row>
    <row r="12" spans="1:13" s="23" customFormat="1" ht="15.75">
      <c r="A12" s="27"/>
      <c r="B12" s="23" t="s">
        <v>120</v>
      </c>
      <c r="C12" s="236">
        <v>134</v>
      </c>
      <c r="D12" s="236">
        <v>-47</v>
      </c>
      <c r="E12" s="236">
        <f>SUM(C12:D12)</f>
        <v>87</v>
      </c>
      <c r="F12" s="236"/>
      <c r="G12" s="237">
        <v>95</v>
      </c>
      <c r="H12" s="237">
        <v>-33</v>
      </c>
      <c r="I12" s="238">
        <f>SUM(G12:H12)</f>
        <v>62</v>
      </c>
      <c r="J12" s="238"/>
      <c r="K12" s="238">
        <v>211</v>
      </c>
      <c r="L12" s="238">
        <v>-74</v>
      </c>
      <c r="M12" s="238">
        <f>SUM(K12:L12)</f>
        <v>137</v>
      </c>
    </row>
    <row r="13" spans="1:13" s="23" customFormat="1" ht="15.75">
      <c r="A13" s="27"/>
      <c r="B13" s="239" t="s">
        <v>563</v>
      </c>
      <c r="C13" s="236">
        <v>232</v>
      </c>
      <c r="D13" s="236">
        <v>-66</v>
      </c>
      <c r="E13" s="236">
        <f>SUM(C13:D13)</f>
        <v>166</v>
      </c>
      <c r="F13" s="236"/>
      <c r="G13" s="1219">
        <v>162</v>
      </c>
      <c r="H13" s="1219">
        <v>-52</v>
      </c>
      <c r="I13" s="238">
        <f>SUM(G13:H13)</f>
        <v>110</v>
      </c>
      <c r="J13" s="238"/>
      <c r="K13" s="238">
        <v>413</v>
      </c>
      <c r="L13" s="238">
        <v>-124</v>
      </c>
      <c r="M13" s="238">
        <f>SUM(K13:L13)</f>
        <v>289</v>
      </c>
    </row>
    <row r="14" spans="1:13" s="23" customFormat="1" ht="7.5" customHeight="1">
      <c r="A14" s="27"/>
      <c r="C14" s="236"/>
      <c r="D14" s="236"/>
      <c r="E14" s="236"/>
      <c r="F14" s="236"/>
      <c r="G14" s="238"/>
      <c r="H14" s="238"/>
      <c r="I14" s="238"/>
      <c r="J14" s="238"/>
      <c r="K14" s="238"/>
      <c r="L14" s="238"/>
      <c r="M14" s="238"/>
    </row>
    <row r="15" spans="1:13" s="23" customFormat="1" ht="7.5" customHeight="1">
      <c r="A15" s="27"/>
      <c r="B15" s="240"/>
      <c r="C15" s="1220"/>
      <c r="D15" s="1220"/>
      <c r="E15" s="1220"/>
      <c r="F15" s="1220"/>
      <c r="G15" s="241"/>
      <c r="H15" s="241"/>
      <c r="I15" s="241"/>
      <c r="J15" s="241"/>
      <c r="K15" s="241"/>
      <c r="L15" s="241"/>
      <c r="M15" s="241"/>
    </row>
    <row r="16" spans="1:13" s="23" customFormat="1" ht="15.75">
      <c r="A16" s="27"/>
      <c r="B16" s="242"/>
      <c r="C16" s="243">
        <f>SUM(C11:C13)</f>
        <v>504</v>
      </c>
      <c r="D16" s="243">
        <f>SUM(D11:D13)</f>
        <v>-154</v>
      </c>
      <c r="E16" s="243">
        <f>SUM(E11:E13)</f>
        <v>350</v>
      </c>
      <c r="F16" s="243"/>
      <c r="G16" s="244">
        <f>SUM(G11:G13)</f>
        <v>416</v>
      </c>
      <c r="H16" s="244">
        <f>SUM(H11:H13)</f>
        <v>-133</v>
      </c>
      <c r="I16" s="244">
        <f>SUM(I11:I13)</f>
        <v>283</v>
      </c>
      <c r="J16" s="244"/>
      <c r="K16" s="244">
        <f>SUM(K11:K13)</f>
        <v>867</v>
      </c>
      <c r="L16" s="244">
        <f>SUM(L11:L13)</f>
        <v>-271</v>
      </c>
      <c r="M16" s="244">
        <f>SUM(M11:M13)</f>
        <v>596</v>
      </c>
    </row>
    <row r="17" spans="1:13" s="23" customFormat="1" ht="7.5" customHeight="1">
      <c r="A17" s="27"/>
      <c r="B17" s="1221"/>
      <c r="C17" s="1222"/>
      <c r="D17" s="1222"/>
      <c r="E17" s="1222"/>
      <c r="F17" s="1222"/>
      <c r="G17" s="1222"/>
      <c r="H17" s="1222"/>
      <c r="I17" s="1222"/>
      <c r="J17" s="245"/>
      <c r="K17" s="245"/>
      <c r="L17" s="245"/>
      <c r="M17" s="245"/>
    </row>
    <row r="18" spans="1:17" s="23" customFormat="1" ht="6.75" customHeight="1">
      <c r="A18" s="27"/>
      <c r="B18" s="242"/>
      <c r="C18" s="242"/>
      <c r="D18" s="242"/>
      <c r="E18" s="242"/>
      <c r="F18" s="242"/>
      <c r="G18" s="244"/>
      <c r="H18" s="244"/>
      <c r="I18" s="244"/>
      <c r="J18" s="244"/>
      <c r="K18" s="244"/>
      <c r="L18" s="244"/>
      <c r="M18" s="244"/>
      <c r="N18" s="246"/>
      <c r="O18" s="246"/>
      <c r="P18" s="246"/>
      <c r="Q18" s="247"/>
    </row>
    <row r="19" spans="1:17" s="23" customFormat="1" ht="15.75">
      <c r="A19" s="27"/>
      <c r="B19" s="248" t="s">
        <v>592</v>
      </c>
      <c r="C19" s="248"/>
      <c r="D19" s="248"/>
      <c r="E19" s="248"/>
      <c r="F19" s="248"/>
      <c r="G19" s="249"/>
      <c r="H19" s="249"/>
      <c r="I19" s="250"/>
      <c r="J19" s="250"/>
      <c r="K19" s="251"/>
      <c r="L19" s="251"/>
      <c r="M19" s="251"/>
      <c r="N19" s="247"/>
      <c r="O19" s="247"/>
      <c r="P19" s="247"/>
      <c r="Q19" s="247"/>
    </row>
    <row r="20" spans="1:13" s="23" customFormat="1" ht="68.25" customHeight="1">
      <c r="A20" s="27"/>
      <c r="B20" s="1213" t="s">
        <v>838</v>
      </c>
      <c r="C20" s="252"/>
      <c r="D20" s="252"/>
      <c r="E20" s="252"/>
      <c r="F20" s="252"/>
      <c r="G20" s="1542" t="s">
        <v>121</v>
      </c>
      <c r="H20" s="1542"/>
      <c r="I20" s="253" t="s">
        <v>593</v>
      </c>
      <c r="J20" s="254" t="s">
        <v>594</v>
      </c>
      <c r="K20" s="255" t="s">
        <v>266</v>
      </c>
      <c r="L20" s="1543" t="s">
        <v>122</v>
      </c>
      <c r="M20" s="1543"/>
    </row>
    <row r="21" spans="1:13" s="23" customFormat="1" ht="15.75">
      <c r="A21" s="27"/>
      <c r="B21" s="164"/>
      <c r="C21" s="256"/>
      <c r="D21" s="256"/>
      <c r="E21" s="256"/>
      <c r="F21" s="256"/>
      <c r="G21" s="257" t="s">
        <v>595</v>
      </c>
      <c r="H21" s="257" t="s">
        <v>596</v>
      </c>
      <c r="I21" s="258" t="s">
        <v>597</v>
      </c>
      <c r="J21" s="127" t="s">
        <v>598</v>
      </c>
      <c r="K21" s="127" t="s">
        <v>599</v>
      </c>
      <c r="L21" s="259" t="s">
        <v>597</v>
      </c>
      <c r="M21" s="259" t="s">
        <v>598</v>
      </c>
    </row>
    <row r="22" spans="1:13" s="23" customFormat="1" ht="15.75">
      <c r="A22" s="27"/>
      <c r="B22" s="1214"/>
      <c r="C22" s="260"/>
      <c r="D22" s="260"/>
      <c r="E22" s="260"/>
      <c r="F22" s="260"/>
      <c r="G22" s="127" t="s">
        <v>904</v>
      </c>
      <c r="H22" s="127" t="s">
        <v>904</v>
      </c>
      <c r="I22" s="127" t="s">
        <v>904</v>
      </c>
      <c r="J22" s="127" t="s">
        <v>904</v>
      </c>
      <c r="K22" s="127" t="s">
        <v>904</v>
      </c>
      <c r="L22" s="127" t="s">
        <v>183</v>
      </c>
      <c r="M22" s="127" t="s">
        <v>183</v>
      </c>
    </row>
    <row r="23" spans="1:13" s="23" customFormat="1" ht="15.75">
      <c r="A23" s="27"/>
      <c r="B23" s="1215" t="s">
        <v>67</v>
      </c>
      <c r="C23" s="1190"/>
      <c r="D23" s="1190"/>
      <c r="E23" s="1190"/>
      <c r="F23" s="1190"/>
      <c r="G23" s="1191">
        <v>3890</v>
      </c>
      <c r="H23" s="1191">
        <v>95</v>
      </c>
      <c r="I23" s="1192">
        <v>484</v>
      </c>
      <c r="J23" s="1191">
        <v>4224</v>
      </c>
      <c r="K23" s="1191">
        <v>138</v>
      </c>
      <c r="L23" s="1240">
        <f>K23/I23*100</f>
        <v>28.512396694214875</v>
      </c>
      <c r="M23" s="1193">
        <f>K23/J23*100</f>
        <v>3.2670454545454546</v>
      </c>
    </row>
    <row r="24" spans="1:15" s="23" customFormat="1" ht="16.5" customHeight="1">
      <c r="A24" s="27"/>
      <c r="B24" s="1215" t="s">
        <v>551</v>
      </c>
      <c r="C24" s="1190"/>
      <c r="D24" s="1190"/>
      <c r="E24" s="1190"/>
      <c r="F24" s="1190"/>
      <c r="G24" s="1191">
        <v>3146</v>
      </c>
      <c r="H24" s="1191">
        <v>8</v>
      </c>
      <c r="I24" s="1191">
        <v>323</v>
      </c>
      <c r="J24" s="1191">
        <v>3209</v>
      </c>
      <c r="K24" s="1191">
        <v>134</v>
      </c>
      <c r="L24" s="1240">
        <f>K24/I24*100</f>
        <v>41.48606811145511</v>
      </c>
      <c r="M24" s="1193">
        <f>K24/J24*100</f>
        <v>4.175755687129947</v>
      </c>
      <c r="N24" s="21"/>
      <c r="O24" s="21"/>
    </row>
    <row r="25" spans="1:15" s="23" customFormat="1" ht="18.75" customHeight="1">
      <c r="A25" s="27"/>
      <c r="B25" s="1216" t="s">
        <v>600</v>
      </c>
      <c r="C25" s="1194"/>
      <c r="D25" s="1194"/>
      <c r="E25" s="1194"/>
      <c r="F25" s="1194"/>
      <c r="G25" s="1195">
        <v>519</v>
      </c>
      <c r="H25" s="1195">
        <v>396</v>
      </c>
      <c r="I25" s="1195">
        <v>448</v>
      </c>
      <c r="J25" s="1195">
        <v>2328</v>
      </c>
      <c r="K25" s="1195">
        <v>232</v>
      </c>
      <c r="L25" s="1241">
        <f>K25/I25*100</f>
        <v>51.78571428571429</v>
      </c>
      <c r="M25" s="1193">
        <f>K25/J25*100</f>
        <v>9.965635738831615</v>
      </c>
      <c r="N25" s="251"/>
      <c r="O25" s="251"/>
    </row>
    <row r="26" spans="1:15" s="23" customFormat="1" ht="27" customHeight="1" thickBot="1">
      <c r="A26" s="27"/>
      <c r="B26" s="1217" t="s">
        <v>601</v>
      </c>
      <c r="C26" s="1046"/>
      <c r="D26" s="1046"/>
      <c r="E26" s="1046"/>
      <c r="F26" s="1046"/>
      <c r="G26" s="1047">
        <f>SUM(G23:G24)+G25</f>
        <v>7555</v>
      </c>
      <c r="H26" s="1047">
        <f>SUM(H23:H24)+H25</f>
        <v>499</v>
      </c>
      <c r="I26" s="1048">
        <f>SUM(I23:I25)</f>
        <v>1255</v>
      </c>
      <c r="J26" s="1047">
        <f>SUM(J23:J24)+J25</f>
        <v>9761</v>
      </c>
      <c r="K26" s="1047">
        <f>SUM(K23:K24)+K25</f>
        <v>504</v>
      </c>
      <c r="L26" s="1049">
        <f>K26/I26*100</f>
        <v>40.1593625498008</v>
      </c>
      <c r="M26" s="1050">
        <f>K26/J26*100</f>
        <v>5.163405388792132</v>
      </c>
      <c r="N26" s="21"/>
      <c r="O26" s="21"/>
    </row>
    <row r="27" spans="1:13" s="23" customFormat="1" ht="6.75" customHeight="1">
      <c r="A27" s="27"/>
      <c r="B27" s="403"/>
      <c r="C27" s="263"/>
      <c r="D27" s="263"/>
      <c r="E27" s="263"/>
      <c r="F27" s="263"/>
      <c r="G27" s="264"/>
      <c r="H27" s="264"/>
      <c r="I27" s="265"/>
      <c r="J27" s="265"/>
      <c r="K27" s="265"/>
      <c r="L27" s="265"/>
      <c r="M27" s="265"/>
    </row>
    <row r="28" spans="1:13" s="23" customFormat="1" ht="64.5">
      <c r="A28" s="27"/>
      <c r="B28" s="1213" t="s">
        <v>839</v>
      </c>
      <c r="C28" s="252"/>
      <c r="D28" s="252"/>
      <c r="E28" s="252"/>
      <c r="F28" s="252"/>
      <c r="G28" s="1542" t="s">
        <v>121</v>
      </c>
      <c r="H28" s="1542"/>
      <c r="I28" s="253" t="s">
        <v>593</v>
      </c>
      <c r="J28" s="254" t="s">
        <v>594</v>
      </c>
      <c r="K28" s="255" t="s">
        <v>266</v>
      </c>
      <c r="L28" s="1543" t="s">
        <v>122</v>
      </c>
      <c r="M28" s="1543"/>
    </row>
    <row r="29" spans="1:13" s="23" customFormat="1" ht="18" customHeight="1">
      <c r="A29" s="27"/>
      <c r="B29" s="164"/>
      <c r="C29" s="256"/>
      <c r="D29" s="256"/>
      <c r="E29" s="256"/>
      <c r="F29" s="256"/>
      <c r="G29" s="257" t="s">
        <v>595</v>
      </c>
      <c r="H29" s="257" t="s">
        <v>596</v>
      </c>
      <c r="I29" s="258" t="s">
        <v>597</v>
      </c>
      <c r="J29" s="127" t="s">
        <v>598</v>
      </c>
      <c r="K29" s="127" t="s">
        <v>599</v>
      </c>
      <c r="L29" s="259" t="s">
        <v>597</v>
      </c>
      <c r="M29" s="259" t="s">
        <v>598</v>
      </c>
    </row>
    <row r="30" spans="1:13" s="23" customFormat="1" ht="18" customHeight="1">
      <c r="A30" s="27"/>
      <c r="B30" s="1214"/>
      <c r="C30" s="260"/>
      <c r="D30" s="260"/>
      <c r="E30" s="260"/>
      <c r="F30" s="260"/>
      <c r="G30" s="127" t="s">
        <v>904</v>
      </c>
      <c r="H30" s="127" t="s">
        <v>904</v>
      </c>
      <c r="I30" s="127" t="s">
        <v>904</v>
      </c>
      <c r="J30" s="127" t="s">
        <v>904</v>
      </c>
      <c r="K30" s="127" t="s">
        <v>904</v>
      </c>
      <c r="L30" s="127" t="s">
        <v>183</v>
      </c>
      <c r="M30" s="127" t="s">
        <v>183</v>
      </c>
    </row>
    <row r="31" spans="1:13" s="23" customFormat="1" ht="18" customHeight="1">
      <c r="A31" s="27"/>
      <c r="B31" s="1215" t="s">
        <v>5</v>
      </c>
      <c r="C31" s="1190"/>
      <c r="D31" s="1190"/>
      <c r="E31" s="1190"/>
      <c r="F31" s="1190"/>
      <c r="G31" s="1196">
        <v>4430</v>
      </c>
      <c r="H31" s="1196">
        <v>90</v>
      </c>
      <c r="I31" s="1197">
        <v>533</v>
      </c>
      <c r="J31" s="1196">
        <v>4797</v>
      </c>
      <c r="K31" s="1196">
        <v>159</v>
      </c>
      <c r="L31" s="1196">
        <v>30</v>
      </c>
      <c r="M31" s="1198">
        <v>3.3</v>
      </c>
    </row>
    <row r="32" spans="1:13" s="23" customFormat="1" ht="18" customHeight="1">
      <c r="A32" s="27"/>
      <c r="B32" s="1215" t="s">
        <v>551</v>
      </c>
      <c r="C32" s="1190"/>
      <c r="D32" s="1190"/>
      <c r="E32" s="1190"/>
      <c r="F32" s="1190"/>
      <c r="G32" s="1196">
        <v>2700</v>
      </c>
      <c r="H32" s="1196">
        <v>5</v>
      </c>
      <c r="I32" s="1196">
        <v>275</v>
      </c>
      <c r="J32" s="1196">
        <v>2749</v>
      </c>
      <c r="K32" s="1196">
        <v>95</v>
      </c>
      <c r="L32" s="1196">
        <v>35</v>
      </c>
      <c r="M32" s="1198">
        <v>3.5</v>
      </c>
    </row>
    <row r="33" spans="1:13" s="23" customFormat="1" ht="18" customHeight="1">
      <c r="A33" s="27"/>
      <c r="B33" s="1216" t="s">
        <v>600</v>
      </c>
      <c r="C33" s="1194"/>
      <c r="D33" s="1194"/>
      <c r="E33" s="1194"/>
      <c r="F33" s="1194"/>
      <c r="G33" s="1199">
        <v>401</v>
      </c>
      <c r="H33" s="1199">
        <v>273</v>
      </c>
      <c r="I33" s="1199">
        <v>313</v>
      </c>
      <c r="J33" s="1199">
        <v>1734</v>
      </c>
      <c r="K33" s="1199">
        <v>162</v>
      </c>
      <c r="L33" s="1199">
        <v>52</v>
      </c>
      <c r="M33" s="1200">
        <v>9.3</v>
      </c>
    </row>
    <row r="34" spans="1:13" s="23" customFormat="1" ht="18" customHeight="1" thickBot="1">
      <c r="A34" s="27"/>
      <c r="B34" s="1217" t="s">
        <v>601</v>
      </c>
      <c r="C34" s="1046"/>
      <c r="D34" s="1046"/>
      <c r="E34" s="1046"/>
      <c r="F34" s="1046"/>
      <c r="G34" s="1051">
        <f>SUM(G31:G32)+G33</f>
        <v>7531</v>
      </c>
      <c r="H34" s="1051">
        <f>SUM(H31:H32)+H33</f>
        <v>368</v>
      </c>
      <c r="I34" s="1051">
        <f>SUM(I31:I32)+I33</f>
        <v>1121</v>
      </c>
      <c r="J34" s="1051">
        <f>SUM(J31:J32)+J33</f>
        <v>9280</v>
      </c>
      <c r="K34" s="1051">
        <f>SUM(K31:K32)+K33</f>
        <v>416</v>
      </c>
      <c r="L34" s="1051">
        <v>37</v>
      </c>
      <c r="M34" s="1052">
        <v>4.5</v>
      </c>
    </row>
    <row r="35" spans="1:13" s="23" customFormat="1" ht="9.75" customHeight="1">
      <c r="A35" s="27"/>
      <c r="B35" s="431"/>
      <c r="C35" s="262"/>
      <c r="D35" s="262"/>
      <c r="E35" s="262"/>
      <c r="F35" s="262"/>
      <c r="G35" s="133"/>
      <c r="H35" s="133"/>
      <c r="I35" s="173"/>
      <c r="J35" s="133"/>
      <c r="K35" s="133"/>
      <c r="L35" s="133"/>
      <c r="M35" s="266"/>
    </row>
    <row r="36" spans="1:13" s="23" customFormat="1" ht="64.5">
      <c r="A36" s="27"/>
      <c r="B36" s="1213" t="s">
        <v>840</v>
      </c>
      <c r="C36" s="252"/>
      <c r="D36" s="252"/>
      <c r="E36" s="252"/>
      <c r="F36" s="252"/>
      <c r="G36" s="1542" t="s">
        <v>121</v>
      </c>
      <c r="H36" s="1542"/>
      <c r="I36" s="253" t="s">
        <v>593</v>
      </c>
      <c r="J36" s="254" t="s">
        <v>594</v>
      </c>
      <c r="K36" s="255" t="s">
        <v>266</v>
      </c>
      <c r="L36" s="1543" t="s">
        <v>122</v>
      </c>
      <c r="M36" s="1543"/>
    </row>
    <row r="37" spans="1:13" s="23" customFormat="1" ht="19.5" customHeight="1">
      <c r="A37" s="27"/>
      <c r="B37" s="164"/>
      <c r="C37" s="256"/>
      <c r="D37" s="256"/>
      <c r="E37" s="256"/>
      <c r="F37" s="256"/>
      <c r="G37" s="257" t="s">
        <v>595</v>
      </c>
      <c r="H37" s="257" t="s">
        <v>596</v>
      </c>
      <c r="I37" s="258" t="s">
        <v>597</v>
      </c>
      <c r="J37" s="127" t="s">
        <v>598</v>
      </c>
      <c r="K37" s="127" t="s">
        <v>599</v>
      </c>
      <c r="L37" s="259" t="s">
        <v>597</v>
      </c>
      <c r="M37" s="259" t="s">
        <v>598</v>
      </c>
    </row>
    <row r="38" spans="1:13" s="23" customFormat="1" ht="18" customHeight="1">
      <c r="A38" s="27"/>
      <c r="B38" s="1214"/>
      <c r="C38" s="260"/>
      <c r="D38" s="260"/>
      <c r="E38" s="260"/>
      <c r="F38" s="260"/>
      <c r="G38" s="127" t="s">
        <v>904</v>
      </c>
      <c r="H38" s="127" t="s">
        <v>904</v>
      </c>
      <c r="I38" s="127" t="s">
        <v>904</v>
      </c>
      <c r="J38" s="127" t="s">
        <v>904</v>
      </c>
      <c r="K38" s="127" t="s">
        <v>904</v>
      </c>
      <c r="L38" s="127" t="s">
        <v>183</v>
      </c>
      <c r="M38" s="127" t="s">
        <v>183</v>
      </c>
    </row>
    <row r="39" spans="1:13" s="23" customFormat="1" ht="18" customHeight="1">
      <c r="A39" s="27"/>
      <c r="B39" s="1215" t="s">
        <v>184</v>
      </c>
      <c r="C39" s="1190"/>
      <c r="D39" s="1190"/>
      <c r="E39" s="1190"/>
      <c r="F39" s="1190"/>
      <c r="G39" s="1196">
        <v>7002</v>
      </c>
      <c r="H39" s="1196">
        <v>191</v>
      </c>
      <c r="I39" s="1197">
        <v>892</v>
      </c>
      <c r="J39" s="1196">
        <v>7593</v>
      </c>
      <c r="K39" s="1196">
        <v>243</v>
      </c>
      <c r="L39" s="1196">
        <v>27</v>
      </c>
      <c r="M39" s="1198">
        <v>3.2</v>
      </c>
    </row>
    <row r="40" spans="1:13" s="23" customFormat="1" ht="18" customHeight="1">
      <c r="A40" s="27"/>
      <c r="B40" s="1215" t="s">
        <v>551</v>
      </c>
      <c r="C40" s="1190"/>
      <c r="D40" s="1190"/>
      <c r="E40" s="1190"/>
      <c r="F40" s="1190"/>
      <c r="G40" s="1196">
        <v>5009</v>
      </c>
      <c r="H40" s="1196">
        <v>14</v>
      </c>
      <c r="I40" s="1196">
        <v>515</v>
      </c>
      <c r="J40" s="1196">
        <v>5135</v>
      </c>
      <c r="K40" s="1196">
        <v>211</v>
      </c>
      <c r="L40" s="1196">
        <v>41</v>
      </c>
      <c r="M40" s="1198">
        <v>4.1</v>
      </c>
    </row>
    <row r="41" spans="1:13" s="23" customFormat="1" ht="18" customHeight="1">
      <c r="A41" s="27"/>
      <c r="B41" s="1216" t="s">
        <v>600</v>
      </c>
      <c r="C41" s="1194"/>
      <c r="D41" s="1194"/>
      <c r="E41" s="1194"/>
      <c r="F41" s="1194"/>
      <c r="G41" s="1199">
        <v>837</v>
      </c>
      <c r="H41" s="1199">
        <v>648</v>
      </c>
      <c r="I41" s="1199">
        <v>731</v>
      </c>
      <c r="J41" s="1199">
        <v>4039</v>
      </c>
      <c r="K41" s="1199">
        <v>413</v>
      </c>
      <c r="L41" s="1199">
        <v>56</v>
      </c>
      <c r="M41" s="1200">
        <v>10.2</v>
      </c>
    </row>
    <row r="42" spans="1:13" s="23" customFormat="1" ht="18" customHeight="1" thickBot="1">
      <c r="A42" s="27"/>
      <c r="B42" s="1217" t="s">
        <v>601</v>
      </c>
      <c r="C42" s="1046"/>
      <c r="D42" s="1046"/>
      <c r="E42" s="1046"/>
      <c r="F42" s="1046"/>
      <c r="G42" s="1051">
        <f>SUM(G39:G40)+G41</f>
        <v>12848</v>
      </c>
      <c r="H42" s="1051">
        <f>SUM(H39:H40)+H41</f>
        <v>853</v>
      </c>
      <c r="I42" s="1239">
        <f>SUM(I39:I41)</f>
        <v>2138</v>
      </c>
      <c r="J42" s="1051">
        <f>SUM(J39:J40)+J41</f>
        <v>16767</v>
      </c>
      <c r="K42" s="1051">
        <f>SUM(K39:K40)+K41</f>
        <v>867</v>
      </c>
      <c r="L42" s="1051">
        <v>41</v>
      </c>
      <c r="M42" s="1052">
        <v>5.2</v>
      </c>
    </row>
    <row r="43" spans="1:13" s="23" customFormat="1" ht="12" customHeight="1">
      <c r="A43" s="27"/>
      <c r="B43" s="262"/>
      <c r="C43" s="262"/>
      <c r="D43" s="262"/>
      <c r="E43" s="262"/>
      <c r="F43" s="262"/>
      <c r="G43" s="267"/>
      <c r="H43" s="268"/>
      <c r="I43" s="267"/>
      <c r="J43" s="269"/>
      <c r="K43" s="268"/>
      <c r="L43" s="270"/>
      <c r="M43" s="271"/>
    </row>
    <row r="44" spans="1:13" s="23" customFormat="1" ht="27" customHeight="1">
      <c r="A44" s="27"/>
      <c r="B44" s="1223"/>
      <c r="C44" s="262"/>
      <c r="E44" s="1224"/>
      <c r="F44" s="1224"/>
      <c r="G44" s="267"/>
      <c r="H44" s="268"/>
      <c r="I44" s="267"/>
      <c r="K44" s="255" t="s">
        <v>545</v>
      </c>
      <c r="L44" s="255" t="s">
        <v>545</v>
      </c>
      <c r="M44" s="1306" t="s">
        <v>569</v>
      </c>
    </row>
    <row r="45" spans="3:13" s="23" customFormat="1" ht="12.75">
      <c r="C45" s="262"/>
      <c r="D45" s="262"/>
      <c r="E45" s="262"/>
      <c r="F45" s="262"/>
      <c r="G45" s="267"/>
      <c r="H45" s="268"/>
      <c r="I45" s="267"/>
      <c r="K45" s="1307" t="s">
        <v>533</v>
      </c>
      <c r="L45" s="1307" t="s">
        <v>534</v>
      </c>
      <c r="M45" s="1307" t="s">
        <v>534</v>
      </c>
    </row>
    <row r="46" spans="1:13" s="23" customFormat="1" ht="12.75">
      <c r="A46" s="278" t="s">
        <v>123</v>
      </c>
      <c r="B46" s="168" t="s">
        <v>124</v>
      </c>
      <c r="C46" s="1515"/>
      <c r="D46" s="1515"/>
      <c r="E46" s="1515"/>
      <c r="F46" s="1515"/>
      <c r="G46" s="1516"/>
      <c r="H46" s="1517"/>
      <c r="I46" s="1516"/>
      <c r="J46" s="94"/>
      <c r="K46" s="1518" t="s">
        <v>183</v>
      </c>
      <c r="L46" s="1519" t="s">
        <v>183</v>
      </c>
      <c r="M46" s="1519" t="s">
        <v>183</v>
      </c>
    </row>
    <row r="47" spans="1:13" s="23" customFormat="1" ht="15.75" customHeight="1">
      <c r="A47" s="27"/>
      <c r="B47" s="431" t="s">
        <v>125</v>
      </c>
      <c r="C47" s="262"/>
      <c r="D47" s="262"/>
      <c r="E47" s="262"/>
      <c r="F47" s="262"/>
      <c r="G47" s="264"/>
      <c r="H47" s="264"/>
      <c r="I47" s="265"/>
      <c r="K47" s="427">
        <v>67</v>
      </c>
      <c r="L47" s="745">
        <v>52</v>
      </c>
      <c r="M47" s="745">
        <v>60</v>
      </c>
    </row>
    <row r="48" spans="1:13" s="23" customFormat="1" ht="15.75" customHeight="1">
      <c r="A48" s="27"/>
      <c r="B48" s="431" t="s">
        <v>126</v>
      </c>
      <c r="C48" s="262"/>
      <c r="D48" s="262"/>
      <c r="E48" s="262"/>
      <c r="F48" s="262"/>
      <c r="G48" s="264"/>
      <c r="H48" s="264"/>
      <c r="I48" s="265"/>
      <c r="K48" s="427">
        <v>38</v>
      </c>
      <c r="L48" s="745">
        <v>42</v>
      </c>
      <c r="M48" s="745">
        <v>37</v>
      </c>
    </row>
    <row r="49" spans="1:13" s="23" customFormat="1" ht="15" customHeight="1">
      <c r="A49" s="27"/>
      <c r="B49" s="431" t="s">
        <v>127</v>
      </c>
      <c r="C49" s="262"/>
      <c r="D49" s="262"/>
      <c r="E49" s="262"/>
      <c r="F49" s="262"/>
      <c r="G49" s="264"/>
      <c r="H49" s="264"/>
      <c r="I49" s="265"/>
      <c r="K49" s="427">
        <v>52</v>
      </c>
      <c r="L49" s="745">
        <v>39</v>
      </c>
      <c r="M49" s="745">
        <v>51</v>
      </c>
    </row>
    <row r="50" spans="1:13" s="23" customFormat="1" ht="15" customHeight="1">
      <c r="A50" s="27"/>
      <c r="B50" s="431" t="s">
        <v>128</v>
      </c>
      <c r="C50" s="262"/>
      <c r="D50" s="262"/>
      <c r="E50" s="262"/>
      <c r="F50" s="262"/>
      <c r="G50" s="264"/>
      <c r="H50" s="264"/>
      <c r="I50" s="265"/>
      <c r="K50" s="427">
        <v>23</v>
      </c>
      <c r="L50" s="745">
        <v>26</v>
      </c>
      <c r="M50" s="745">
        <v>29</v>
      </c>
    </row>
    <row r="51" spans="1:13" s="23" customFormat="1" ht="18" customHeight="1">
      <c r="A51" s="27"/>
      <c r="B51" s="431" t="s">
        <v>129</v>
      </c>
      <c r="C51" s="262"/>
      <c r="D51" s="262"/>
      <c r="E51" s="262"/>
      <c r="F51" s="262"/>
      <c r="G51" s="264"/>
      <c r="H51" s="264"/>
      <c r="I51" s="265"/>
      <c r="J51" s="483"/>
      <c r="K51" s="427">
        <v>66</v>
      </c>
      <c r="L51" s="745">
        <v>70</v>
      </c>
      <c r="M51" s="745">
        <v>74</v>
      </c>
    </row>
    <row r="52" spans="1:13" s="23" customFormat="1" ht="18.75" customHeight="1">
      <c r="A52" s="27"/>
      <c r="B52" s="431" t="s">
        <v>601</v>
      </c>
      <c r="C52" s="262"/>
      <c r="D52" s="262"/>
      <c r="E52" s="262"/>
      <c r="F52" s="262"/>
      <c r="G52" s="264"/>
      <c r="H52" s="264"/>
      <c r="I52" s="265"/>
      <c r="K52" s="427">
        <v>52</v>
      </c>
      <c r="L52" s="745">
        <v>52</v>
      </c>
      <c r="M52" s="745">
        <v>56</v>
      </c>
    </row>
    <row r="53" spans="1:13" s="23" customFormat="1" ht="6" customHeight="1">
      <c r="A53" s="27"/>
      <c r="B53" s="262"/>
      <c r="C53" s="262"/>
      <c r="D53" s="262"/>
      <c r="E53" s="262"/>
      <c r="F53" s="262"/>
      <c r="G53" s="264"/>
      <c r="H53" s="264"/>
      <c r="I53" s="265"/>
      <c r="J53" s="1226"/>
      <c r="K53" s="1308"/>
      <c r="L53" s="1308"/>
      <c r="M53" s="420"/>
    </row>
    <row r="54" spans="1:13" s="23" customFormat="1" ht="15.75">
      <c r="A54" s="27"/>
      <c r="B54" s="262"/>
      <c r="C54" s="262"/>
      <c r="D54" s="262"/>
      <c r="E54" s="262"/>
      <c r="F54" s="262"/>
      <c r="G54" s="264"/>
      <c r="H54" s="264"/>
      <c r="I54" s="265"/>
      <c r="J54" s="1226"/>
      <c r="K54" s="1244" t="s">
        <v>602</v>
      </c>
      <c r="L54" s="1244" t="s">
        <v>602</v>
      </c>
      <c r="M54" s="1244" t="s">
        <v>603</v>
      </c>
    </row>
    <row r="55" spans="1:13" s="23" customFormat="1" ht="15.75">
      <c r="A55" s="27"/>
      <c r="B55" s="262"/>
      <c r="C55" s="262"/>
      <c r="D55" s="262"/>
      <c r="E55" s="262"/>
      <c r="F55" s="262"/>
      <c r="G55" s="264"/>
      <c r="H55" s="264"/>
      <c r="I55" s="265"/>
      <c r="J55" s="1226"/>
      <c r="K55" s="33">
        <v>2006</v>
      </c>
      <c r="L55" s="33">
        <v>2005</v>
      </c>
      <c r="M55" s="33">
        <v>2005</v>
      </c>
    </row>
    <row r="56" spans="1:13" s="23" customFormat="1" ht="12.75">
      <c r="A56" s="239" t="s">
        <v>130</v>
      </c>
      <c r="B56" s="94" t="s">
        <v>131</v>
      </c>
      <c r="C56" s="94"/>
      <c r="D56" s="94"/>
      <c r="E56" s="94"/>
      <c r="F56" s="94"/>
      <c r="G56" s="245"/>
      <c r="H56" s="245"/>
      <c r="I56" s="1227"/>
      <c r="J56" s="245"/>
      <c r="K56" s="1228" t="s">
        <v>904</v>
      </c>
      <c r="L56" s="1229" t="s">
        <v>904</v>
      </c>
      <c r="M56" s="1229" t="s">
        <v>904</v>
      </c>
    </row>
    <row r="57" spans="1:13" s="23" customFormat="1" ht="8.25" customHeight="1">
      <c r="A57" s="239"/>
      <c r="G57" s="238"/>
      <c r="H57" s="238"/>
      <c r="I57" s="238"/>
      <c r="J57" s="238"/>
      <c r="K57" s="236"/>
      <c r="L57" s="238"/>
      <c r="M57" s="238"/>
    </row>
    <row r="58" spans="1:13" s="23" customFormat="1" ht="18" customHeight="1">
      <c r="A58" s="239"/>
      <c r="B58" s="23" t="s">
        <v>132</v>
      </c>
      <c r="G58" s="238"/>
      <c r="H58" s="238"/>
      <c r="I58" s="236"/>
      <c r="J58" s="238"/>
      <c r="K58" s="1242">
        <v>97</v>
      </c>
      <c r="L58" s="1230">
        <v>68</v>
      </c>
      <c r="M58" s="238">
        <v>150</v>
      </c>
    </row>
    <row r="59" spans="1:13" s="23" customFormat="1" ht="18" customHeight="1">
      <c r="A59" s="239"/>
      <c r="B59" s="23" t="s">
        <v>133</v>
      </c>
      <c r="G59" s="238"/>
      <c r="H59" s="238"/>
      <c r="I59" s="236"/>
      <c r="J59" s="238"/>
      <c r="K59" s="1243">
        <v>-10</v>
      </c>
      <c r="L59" s="1231">
        <v>-6</v>
      </c>
      <c r="M59" s="238">
        <v>-13</v>
      </c>
    </row>
    <row r="60" spans="1:13" s="23" customFormat="1" ht="18" customHeight="1">
      <c r="A60" s="239"/>
      <c r="B60" s="273" t="s">
        <v>134</v>
      </c>
      <c r="C60" s="273"/>
      <c r="D60" s="273"/>
      <c r="E60" s="273"/>
      <c r="F60" s="273"/>
      <c r="G60" s="274"/>
      <c r="H60" s="274"/>
      <c r="I60" s="275"/>
      <c r="J60" s="274"/>
      <c r="K60" s="275">
        <f>SUM(K58:K59)</f>
        <v>87</v>
      </c>
      <c r="L60" s="274">
        <f>SUM(L58:L59)</f>
        <v>62</v>
      </c>
      <c r="M60" s="274">
        <f>SUM(M58:M59)</f>
        <v>137</v>
      </c>
    </row>
    <row r="61" spans="1:13" s="23" customFormat="1" ht="9" customHeight="1">
      <c r="A61" s="239"/>
      <c r="G61" s="238"/>
      <c r="H61" s="238"/>
      <c r="I61" s="244"/>
      <c r="J61" s="238"/>
      <c r="K61" s="238"/>
      <c r="L61" s="238"/>
      <c r="M61" s="244"/>
    </row>
    <row r="62" spans="1:13" s="23" customFormat="1" ht="12.75">
      <c r="A62" s="239" t="s">
        <v>135</v>
      </c>
      <c r="B62" s="1545" t="s">
        <v>136</v>
      </c>
      <c r="C62" s="1545"/>
      <c r="D62" s="1545"/>
      <c r="E62" s="1545"/>
      <c r="F62" s="1545"/>
      <c r="G62" s="1546"/>
      <c r="H62" s="1546"/>
      <c r="I62" s="1546"/>
      <c r="J62" s="1546"/>
      <c r="K62" s="1546"/>
      <c r="L62" s="1546"/>
      <c r="M62" s="1546"/>
    </row>
    <row r="63" spans="1:13" s="23" customFormat="1" ht="18" customHeight="1">
      <c r="A63" s="239"/>
      <c r="B63" s="1545" t="s">
        <v>137</v>
      </c>
      <c r="C63" s="1545"/>
      <c r="D63" s="1545"/>
      <c r="E63" s="1545"/>
      <c r="F63" s="1545"/>
      <c r="G63" s="1546"/>
      <c r="H63" s="1546"/>
      <c r="I63" s="1546"/>
      <c r="J63" s="1546"/>
      <c r="K63" s="1546"/>
      <c r="L63" s="1546"/>
      <c r="M63" s="1546"/>
    </row>
    <row r="64" spans="1:13" s="23" customFormat="1" ht="12.75">
      <c r="A64" s="239"/>
      <c r="B64" s="1201"/>
      <c r="C64" s="1201"/>
      <c r="D64" s="1201"/>
      <c r="E64" s="1201"/>
      <c r="F64" s="1201"/>
      <c r="G64" s="176"/>
      <c r="H64" s="176"/>
      <c r="I64" s="176"/>
      <c r="J64" s="176"/>
      <c r="K64" s="1244" t="s">
        <v>602</v>
      </c>
      <c r="L64" s="1244" t="s">
        <v>602</v>
      </c>
      <c r="M64" s="1244" t="s">
        <v>603</v>
      </c>
    </row>
    <row r="65" spans="1:13" s="23" customFormat="1" ht="12.75">
      <c r="A65" s="239"/>
      <c r="B65" s="1201"/>
      <c r="C65" s="1201"/>
      <c r="D65" s="1201"/>
      <c r="E65" s="1201"/>
      <c r="F65" s="1201"/>
      <c r="G65" s="176"/>
      <c r="H65" s="176"/>
      <c r="I65" s="176"/>
      <c r="J65" s="176"/>
      <c r="K65" s="33">
        <v>2006</v>
      </c>
      <c r="L65" s="33">
        <v>2005</v>
      </c>
      <c r="M65" s="33">
        <v>2005</v>
      </c>
    </row>
    <row r="66" spans="1:13" s="23" customFormat="1" ht="12.75">
      <c r="A66" s="239"/>
      <c r="B66" s="1245"/>
      <c r="C66" s="1245"/>
      <c r="D66" s="1245"/>
      <c r="E66" s="1245"/>
      <c r="F66" s="1245"/>
      <c r="G66" s="397"/>
      <c r="H66" s="397"/>
      <c r="I66" s="1227"/>
      <c r="J66" s="397"/>
      <c r="K66" s="1228" t="s">
        <v>904</v>
      </c>
      <c r="L66" s="1228" t="s">
        <v>904</v>
      </c>
      <c r="M66" s="1228" t="s">
        <v>904</v>
      </c>
    </row>
    <row r="67" spans="1:13" s="23" customFormat="1" ht="18" customHeight="1">
      <c r="A67" s="239"/>
      <c r="B67" s="1215" t="s">
        <v>184</v>
      </c>
      <c r="C67" s="1215"/>
      <c r="D67" s="1215"/>
      <c r="E67" s="1215"/>
      <c r="F67" s="1215"/>
      <c r="G67" s="1246"/>
      <c r="H67" s="1246"/>
      <c r="I67" s="1246"/>
      <c r="J67" s="1246"/>
      <c r="K67" s="1247">
        <v>4</v>
      </c>
      <c r="L67" s="1248">
        <v>5</v>
      </c>
      <c r="M67" s="1248">
        <v>7</v>
      </c>
    </row>
    <row r="68" spans="1:13" s="23" customFormat="1" ht="18" customHeight="1">
      <c r="A68" s="239"/>
      <c r="B68" s="1215" t="s">
        <v>551</v>
      </c>
      <c r="C68" s="1215"/>
      <c r="D68" s="1215"/>
      <c r="E68" s="1215"/>
      <c r="F68" s="1215"/>
      <c r="G68" s="1246"/>
      <c r="H68" s="1246"/>
      <c r="I68" s="1246"/>
      <c r="J68" s="1246"/>
      <c r="K68" s="1247">
        <v>1</v>
      </c>
      <c r="L68" s="1246">
        <v>1</v>
      </c>
      <c r="M68" s="1246">
        <v>2</v>
      </c>
    </row>
    <row r="69" spans="1:13" s="23" customFormat="1" ht="18" customHeight="1">
      <c r="A69" s="239"/>
      <c r="B69" s="1249" t="s">
        <v>563</v>
      </c>
      <c r="C69" s="1249"/>
      <c r="D69" s="1249"/>
      <c r="E69" s="1249"/>
      <c r="F69" s="1249"/>
      <c r="G69" s="1250"/>
      <c r="H69" s="1250"/>
      <c r="I69" s="1250"/>
      <c r="J69" s="1250"/>
      <c r="K69" s="1251">
        <v>4</v>
      </c>
      <c r="L69" s="1250">
        <v>3</v>
      </c>
      <c r="M69" s="1250">
        <v>10</v>
      </c>
    </row>
    <row r="70" spans="1:13" s="23" customFormat="1" ht="18" customHeight="1">
      <c r="A70" s="239"/>
      <c r="B70" s="1252"/>
      <c r="C70" s="1252"/>
      <c r="D70" s="1252"/>
      <c r="E70" s="1252"/>
      <c r="F70" s="1252"/>
      <c r="G70" s="1250"/>
      <c r="H70" s="1250"/>
      <c r="I70" s="1250"/>
      <c r="J70" s="1250"/>
      <c r="K70" s="1253">
        <f>SUM(K67:K69)</f>
        <v>9</v>
      </c>
      <c r="L70" s="1254">
        <f>SUM(L67:L69)</f>
        <v>9</v>
      </c>
      <c r="M70" s="1254">
        <f>SUM(M67:M69)</f>
        <v>19</v>
      </c>
    </row>
    <row r="71" spans="1:13" s="23" customFormat="1" ht="6" customHeight="1">
      <c r="A71" s="239"/>
      <c r="B71" s="1232"/>
      <c r="C71" s="1232"/>
      <c r="D71" s="1232"/>
      <c r="E71" s="1232"/>
      <c r="F71" s="1232"/>
      <c r="G71" s="1233"/>
      <c r="H71" s="251"/>
      <c r="I71" s="1233"/>
      <c r="J71" s="265"/>
      <c r="K71" s="251"/>
      <c r="L71" s="1234"/>
      <c r="M71" s="1235"/>
    </row>
    <row r="72" spans="1:13" s="23" customFormat="1" ht="50.25" customHeight="1">
      <c r="A72" s="278" t="s">
        <v>138</v>
      </c>
      <c r="B72" s="1547" t="s">
        <v>139</v>
      </c>
      <c r="C72" s="1547"/>
      <c r="D72" s="1547"/>
      <c r="E72" s="1547"/>
      <c r="F72" s="1547"/>
      <c r="G72" s="1557"/>
      <c r="H72" s="1557"/>
      <c r="I72" s="1557"/>
      <c r="J72" s="1557"/>
      <c r="K72" s="1557"/>
      <c r="L72" s="1557"/>
      <c r="M72" s="1557"/>
    </row>
    <row r="73" spans="1:13" s="23" customFormat="1" ht="54" customHeight="1">
      <c r="A73" s="278" t="s">
        <v>140</v>
      </c>
      <c r="B73" s="1547" t="s">
        <v>106</v>
      </c>
      <c r="C73" s="1547"/>
      <c r="D73" s="1547"/>
      <c r="E73" s="1547"/>
      <c r="F73" s="1547"/>
      <c r="G73" s="1557"/>
      <c r="H73" s="1557"/>
      <c r="I73" s="1557"/>
      <c r="J73" s="1557"/>
      <c r="K73" s="1557"/>
      <c r="L73" s="1557"/>
      <c r="M73" s="1557"/>
    </row>
    <row r="74" spans="1:13" s="23" customFormat="1" ht="24" customHeight="1">
      <c r="A74" s="239"/>
      <c r="B74" s="1524" t="s">
        <v>68</v>
      </c>
      <c r="C74" s="1524"/>
      <c r="D74" s="1524"/>
      <c r="E74" s="1524"/>
      <c r="F74" s="1524"/>
      <c r="G74" s="1524"/>
      <c r="H74" s="1524"/>
      <c r="I74" s="1524"/>
      <c r="J74" s="1524"/>
      <c r="K74" s="1524"/>
      <c r="L74" s="1524"/>
      <c r="M74" s="1524"/>
    </row>
    <row r="75" spans="1:13" s="23" customFormat="1" ht="35.25" customHeight="1">
      <c r="A75" s="239"/>
      <c r="B75" s="1525" t="s">
        <v>608</v>
      </c>
      <c r="C75" s="1525"/>
      <c r="D75" s="1525"/>
      <c r="E75" s="1525"/>
      <c r="F75" s="1525"/>
      <c r="G75" s="1526"/>
      <c r="H75" s="1526"/>
      <c r="I75" s="1526"/>
      <c r="J75" s="1526"/>
      <c r="K75" s="1526"/>
      <c r="L75" s="1526"/>
      <c r="M75" s="1526"/>
    </row>
    <row r="76" spans="1:13" s="23" customFormat="1" ht="33" customHeight="1">
      <c r="A76" s="239"/>
      <c r="B76" s="1547" t="s">
        <v>609</v>
      </c>
      <c r="C76" s="1547"/>
      <c r="D76" s="1547"/>
      <c r="E76" s="1547"/>
      <c r="F76" s="1547"/>
      <c r="G76" s="1547"/>
      <c r="H76" s="1547"/>
      <c r="I76" s="1547"/>
      <c r="J76" s="1547"/>
      <c r="K76" s="1547"/>
      <c r="L76" s="1547"/>
      <c r="M76" s="1547"/>
    </row>
    <row r="77" spans="1:13" s="23" customFormat="1" ht="18" customHeight="1">
      <c r="A77" s="278" t="s">
        <v>141</v>
      </c>
      <c r="B77" s="1547" t="s">
        <v>142</v>
      </c>
      <c r="C77" s="1547"/>
      <c r="D77" s="1547"/>
      <c r="E77" s="1547"/>
      <c r="F77" s="1547"/>
      <c r="G77" s="1557"/>
      <c r="H77" s="1557"/>
      <c r="I77" s="1557"/>
      <c r="J77" s="1557"/>
      <c r="K77" s="1557"/>
      <c r="L77" s="1557"/>
      <c r="M77" s="1557"/>
    </row>
    <row r="78" spans="1:13" s="23" customFormat="1" ht="6" customHeight="1">
      <c r="A78" s="10"/>
      <c r="B78" s="1236"/>
      <c r="C78" s="1236"/>
      <c r="D78" s="1236"/>
      <c r="E78" s="1236"/>
      <c r="F78" s="1236"/>
      <c r="G78" s="1237"/>
      <c r="H78" s="1237"/>
      <c r="I78" s="1237"/>
      <c r="J78" s="1237"/>
      <c r="K78" s="1237"/>
      <c r="L78" s="1225"/>
      <c r="M78" s="1238"/>
    </row>
    <row r="79" spans="1:13" s="23" customFormat="1" ht="78" customHeight="1">
      <c r="A79" s="10"/>
      <c r="B79" s="1547" t="s">
        <v>871</v>
      </c>
      <c r="C79" s="1547"/>
      <c r="D79" s="1547"/>
      <c r="E79" s="1547"/>
      <c r="F79" s="1547"/>
      <c r="G79" s="1557"/>
      <c r="H79" s="1557"/>
      <c r="I79" s="1557"/>
      <c r="J79" s="1557"/>
      <c r="K79" s="1557"/>
      <c r="L79" s="1557"/>
      <c r="M79" s="1557"/>
    </row>
    <row r="80" spans="1:13" s="23" customFormat="1" ht="18" customHeight="1">
      <c r="A80" s="10"/>
      <c r="B80" s="279"/>
      <c r="C80" s="279"/>
      <c r="D80" s="279"/>
      <c r="E80" s="279"/>
      <c r="F80" s="279"/>
      <c r="G80" s="21"/>
      <c r="H80" s="21"/>
      <c r="I80" s="21"/>
      <c r="J80" s="21"/>
      <c r="K80" s="21"/>
      <c r="L80" s="280"/>
      <c r="M80" s="281"/>
    </row>
    <row r="81" spans="1:13" s="23" customFormat="1" ht="18" customHeight="1">
      <c r="A81" s="27"/>
      <c r="B81" s="279"/>
      <c r="C81" s="279"/>
      <c r="D81" s="279"/>
      <c r="E81" s="279"/>
      <c r="F81" s="279"/>
      <c r="G81" s="21"/>
      <c r="H81" s="21"/>
      <c r="I81" s="21"/>
      <c r="J81" s="21"/>
      <c r="K81" s="21"/>
      <c r="L81" s="280"/>
      <c r="M81" s="281"/>
    </row>
    <row r="82" spans="1:13" s="23" customFormat="1" ht="18" customHeight="1">
      <c r="A82" s="27"/>
      <c r="B82" s="279"/>
      <c r="C82" s="279"/>
      <c r="D82" s="279"/>
      <c r="E82" s="279"/>
      <c r="F82" s="279"/>
      <c r="G82" s="21"/>
      <c r="H82" s="21"/>
      <c r="I82" s="21"/>
      <c r="J82" s="21"/>
      <c r="K82" s="21"/>
      <c r="L82" s="280"/>
      <c r="M82" s="281"/>
    </row>
    <row r="83" spans="1:13" s="23" customFormat="1" ht="18" customHeight="1">
      <c r="A83" s="27"/>
      <c r="B83" s="279"/>
      <c r="C83" s="279"/>
      <c r="D83" s="279"/>
      <c r="E83" s="279"/>
      <c r="F83" s="279"/>
      <c r="G83" s="21"/>
      <c r="H83" s="21"/>
      <c r="I83" s="21"/>
      <c r="J83" s="21"/>
      <c r="K83" s="21"/>
      <c r="L83" s="280"/>
      <c r="M83" s="281"/>
    </row>
    <row r="84" spans="1:13" s="23" customFormat="1" ht="18" customHeight="1">
      <c r="A84" s="27"/>
      <c r="B84" s="279"/>
      <c r="C84" s="279"/>
      <c r="D84" s="279"/>
      <c r="E84" s="279"/>
      <c r="F84" s="279"/>
      <c r="G84" s="21"/>
      <c r="H84" s="21"/>
      <c r="I84" s="21"/>
      <c r="J84" s="21"/>
      <c r="K84" s="21"/>
      <c r="L84" s="280"/>
      <c r="M84" s="281"/>
    </row>
    <row r="85" spans="1:13" s="23" customFormat="1" ht="18" customHeight="1">
      <c r="A85" s="27"/>
      <c r="B85" s="279"/>
      <c r="C85" s="279"/>
      <c r="D85" s="279"/>
      <c r="E85" s="279"/>
      <c r="F85" s="279"/>
      <c r="G85" s="21"/>
      <c r="H85" s="21"/>
      <c r="I85" s="21"/>
      <c r="J85" s="21"/>
      <c r="K85" s="21"/>
      <c r="L85" s="280"/>
      <c r="M85" s="281"/>
    </row>
    <row r="86" spans="1:13" s="23" customFormat="1" ht="18" customHeight="1">
      <c r="A86" s="27"/>
      <c r="B86" s="279"/>
      <c r="C86" s="279"/>
      <c r="D86" s="279"/>
      <c r="E86" s="279"/>
      <c r="F86" s="279"/>
      <c r="G86" s="21"/>
      <c r="H86" s="21"/>
      <c r="I86" s="21"/>
      <c r="J86" s="21"/>
      <c r="K86" s="21"/>
      <c r="L86" s="280"/>
      <c r="M86" s="281"/>
    </row>
    <row r="87" spans="1:13" s="23" customFormat="1" ht="18" customHeight="1">
      <c r="A87" s="27"/>
      <c r="B87" s="279"/>
      <c r="C87" s="279"/>
      <c r="D87" s="279"/>
      <c r="E87" s="279"/>
      <c r="F87" s="279"/>
      <c r="G87" s="21"/>
      <c r="H87" s="21"/>
      <c r="I87" s="21"/>
      <c r="J87" s="21"/>
      <c r="K87" s="21"/>
      <c r="L87" s="280"/>
      <c r="M87" s="281"/>
    </row>
    <row r="88" spans="1:13" s="23" customFormat="1" ht="18" customHeight="1">
      <c r="A88" s="27"/>
      <c r="B88" s="279"/>
      <c r="C88" s="279"/>
      <c r="D88" s="279"/>
      <c r="E88" s="279"/>
      <c r="F88" s="279"/>
      <c r="G88" s="21"/>
      <c r="H88" s="21"/>
      <c r="I88" s="21"/>
      <c r="J88" s="21"/>
      <c r="K88" s="21"/>
      <c r="L88" s="280"/>
      <c r="M88" s="281"/>
    </row>
    <row r="89" spans="1:13" s="23" customFormat="1" ht="18" customHeight="1">
      <c r="A89" s="27"/>
      <c r="B89" s="279"/>
      <c r="C89" s="279"/>
      <c r="D89" s="279"/>
      <c r="E89" s="279"/>
      <c r="F89" s="279"/>
      <c r="G89" s="21"/>
      <c r="H89" s="21"/>
      <c r="I89" s="21"/>
      <c r="J89" s="21"/>
      <c r="K89" s="21"/>
      <c r="L89" s="280"/>
      <c r="M89" s="281"/>
    </row>
    <row r="90" spans="1:13" s="23" customFormat="1" ht="18" customHeight="1">
      <c r="A90" s="27"/>
      <c r="B90" s="279"/>
      <c r="C90" s="279"/>
      <c r="D90" s="279"/>
      <c r="E90" s="279"/>
      <c r="F90" s="279"/>
      <c r="G90" s="21"/>
      <c r="H90" s="21"/>
      <c r="I90" s="21"/>
      <c r="J90" s="21"/>
      <c r="K90" s="21"/>
      <c r="L90" s="280"/>
      <c r="M90" s="281"/>
    </row>
    <row r="91" spans="1:13" s="23" customFormat="1" ht="18" customHeight="1">
      <c r="A91" s="27"/>
      <c r="B91" s="279"/>
      <c r="C91" s="279"/>
      <c r="D91" s="279"/>
      <c r="E91" s="279"/>
      <c r="F91" s="279"/>
      <c r="G91" s="21"/>
      <c r="H91" s="21"/>
      <c r="I91" s="21"/>
      <c r="J91" s="21"/>
      <c r="K91" s="21"/>
      <c r="L91" s="280"/>
      <c r="M91" s="281"/>
    </row>
    <row r="92" spans="1:13" s="23" customFormat="1" ht="18" customHeight="1">
      <c r="A92" s="27"/>
      <c r="B92" s="279"/>
      <c r="C92" s="279"/>
      <c r="D92" s="279"/>
      <c r="E92" s="279"/>
      <c r="F92" s="279"/>
      <c r="G92" s="21"/>
      <c r="H92" s="21"/>
      <c r="I92" s="21"/>
      <c r="J92" s="21"/>
      <c r="K92" s="21"/>
      <c r="L92" s="280"/>
      <c r="M92" s="281"/>
    </row>
    <row r="93" spans="1:13" s="23" customFormat="1" ht="18" customHeight="1">
      <c r="A93" s="27"/>
      <c r="B93" s="279"/>
      <c r="C93" s="279"/>
      <c r="D93" s="279"/>
      <c r="E93" s="279"/>
      <c r="F93" s="279"/>
      <c r="G93" s="21"/>
      <c r="H93" s="21"/>
      <c r="I93" s="21"/>
      <c r="J93" s="21"/>
      <c r="K93" s="21"/>
      <c r="L93" s="280"/>
      <c r="M93" s="281"/>
    </row>
    <row r="94" spans="1:13" s="23" customFormat="1" ht="18" customHeight="1">
      <c r="A94" s="27"/>
      <c r="B94" s="279"/>
      <c r="C94" s="279"/>
      <c r="D94" s="279"/>
      <c r="E94" s="279"/>
      <c r="F94" s="279"/>
      <c r="G94" s="21"/>
      <c r="H94" s="21"/>
      <c r="I94" s="21"/>
      <c r="J94" s="21"/>
      <c r="K94" s="21"/>
      <c r="L94" s="280"/>
      <c r="M94" s="281"/>
    </row>
    <row r="95" spans="1:13" s="23" customFormat="1" ht="18" customHeight="1">
      <c r="A95" s="27"/>
      <c r="B95" s="279"/>
      <c r="C95" s="279"/>
      <c r="D95" s="279"/>
      <c r="E95" s="279"/>
      <c r="F95" s="279"/>
      <c r="G95" s="21"/>
      <c r="H95" s="21"/>
      <c r="I95" s="21"/>
      <c r="J95" s="21"/>
      <c r="K95" s="21"/>
      <c r="L95" s="280"/>
      <c r="M95" s="281"/>
    </row>
    <row r="96" spans="1:13" s="23" customFormat="1" ht="18" customHeight="1">
      <c r="A96" s="27"/>
      <c r="B96" s="279"/>
      <c r="C96" s="279"/>
      <c r="D96" s="279"/>
      <c r="E96" s="279"/>
      <c r="F96" s="279"/>
      <c r="G96" s="21"/>
      <c r="H96" s="21"/>
      <c r="I96" s="21"/>
      <c r="J96" s="21"/>
      <c r="K96" s="21"/>
      <c r="L96" s="280"/>
      <c r="M96" s="281"/>
    </row>
    <row r="97" spans="1:13" s="23" customFormat="1" ht="18" customHeight="1">
      <c r="A97" s="27"/>
      <c r="B97" s="279"/>
      <c r="C97" s="279"/>
      <c r="D97" s="279"/>
      <c r="E97" s="279"/>
      <c r="F97" s="279"/>
      <c r="G97" s="21"/>
      <c r="H97" s="21"/>
      <c r="I97" s="21"/>
      <c r="J97" s="21"/>
      <c r="K97" s="21"/>
      <c r="L97" s="280"/>
      <c r="M97" s="281"/>
    </row>
    <row r="98" spans="1:13" s="23" customFormat="1" ht="18" customHeight="1">
      <c r="A98" s="27"/>
      <c r="B98" s="279"/>
      <c r="C98" s="279"/>
      <c r="D98" s="279"/>
      <c r="E98" s="279"/>
      <c r="F98" s="279"/>
      <c r="G98" s="21"/>
      <c r="H98" s="21"/>
      <c r="I98" s="21"/>
      <c r="J98" s="21"/>
      <c r="K98" s="21"/>
      <c r="L98" s="280"/>
      <c r="M98" s="281"/>
    </row>
    <row r="99" spans="1:13" s="23" customFormat="1" ht="18" customHeight="1">
      <c r="A99" s="27"/>
      <c r="B99" s="279"/>
      <c r="C99" s="279"/>
      <c r="D99" s="279"/>
      <c r="E99" s="279"/>
      <c r="F99" s="279"/>
      <c r="G99" s="21"/>
      <c r="H99" s="21"/>
      <c r="I99" s="21"/>
      <c r="J99" s="21"/>
      <c r="K99" s="21"/>
      <c r="L99" s="280"/>
      <c r="M99" s="281"/>
    </row>
    <row r="100" spans="1:13" s="23" customFormat="1" ht="18" customHeight="1">
      <c r="A100" s="27"/>
      <c r="B100" s="279"/>
      <c r="C100" s="279"/>
      <c r="D100" s="279"/>
      <c r="E100" s="279"/>
      <c r="F100" s="279"/>
      <c r="G100" s="21"/>
      <c r="H100" s="21"/>
      <c r="I100" s="21"/>
      <c r="J100" s="21"/>
      <c r="K100" s="21"/>
      <c r="L100" s="280"/>
      <c r="M100" s="281"/>
    </row>
    <row r="101" spans="1:13" s="23" customFormat="1" ht="18" customHeight="1">
      <c r="A101" s="27"/>
      <c r="B101" s="279"/>
      <c r="C101" s="279"/>
      <c r="D101" s="279"/>
      <c r="E101" s="279"/>
      <c r="F101" s="279"/>
      <c r="G101" s="21"/>
      <c r="H101" s="21"/>
      <c r="I101" s="21"/>
      <c r="J101" s="21"/>
      <c r="K101" s="21"/>
      <c r="L101" s="280"/>
      <c r="M101" s="281"/>
    </row>
    <row r="102" spans="1:13" s="23" customFormat="1" ht="18" customHeight="1">
      <c r="A102" s="27"/>
      <c r="B102" s="279"/>
      <c r="C102" s="279"/>
      <c r="D102" s="279"/>
      <c r="E102" s="279"/>
      <c r="F102" s="279"/>
      <c r="G102" s="21"/>
      <c r="H102" s="21"/>
      <c r="I102" s="21"/>
      <c r="J102" s="21"/>
      <c r="K102" s="21"/>
      <c r="L102" s="280"/>
      <c r="M102" s="281"/>
    </row>
    <row r="103" spans="1:13" s="23" customFormat="1" ht="18" customHeight="1">
      <c r="A103" s="27"/>
      <c r="B103" s="279"/>
      <c r="C103" s="279"/>
      <c r="D103" s="279"/>
      <c r="E103" s="279"/>
      <c r="F103" s="279"/>
      <c r="G103" s="21"/>
      <c r="H103" s="21"/>
      <c r="I103" s="21"/>
      <c r="J103" s="21"/>
      <c r="K103" s="21"/>
      <c r="L103" s="280"/>
      <c r="M103" s="281"/>
    </row>
    <row r="104" spans="1:13" s="23" customFormat="1" ht="18" customHeight="1">
      <c r="A104" s="27"/>
      <c r="B104" s="279"/>
      <c r="C104" s="279"/>
      <c r="D104" s="279"/>
      <c r="E104" s="279"/>
      <c r="F104" s="279"/>
      <c r="G104" s="21"/>
      <c r="H104" s="21"/>
      <c r="I104" s="21"/>
      <c r="J104" s="21"/>
      <c r="K104" s="21"/>
      <c r="L104" s="280"/>
      <c r="M104" s="281"/>
    </row>
    <row r="105" spans="1:13" s="23" customFormat="1" ht="18" customHeight="1">
      <c r="A105" s="27"/>
      <c r="B105" s="279"/>
      <c r="C105" s="279"/>
      <c r="D105" s="279"/>
      <c r="E105" s="279"/>
      <c r="F105" s="279"/>
      <c r="G105" s="21"/>
      <c r="H105" s="21"/>
      <c r="I105" s="21"/>
      <c r="J105" s="21"/>
      <c r="K105" s="21"/>
      <c r="L105" s="280"/>
      <c r="M105" s="281"/>
    </row>
    <row r="106" spans="1:13" s="23" customFormat="1" ht="18" customHeight="1">
      <c r="A106" s="27"/>
      <c r="B106" s="279"/>
      <c r="C106" s="279"/>
      <c r="D106" s="279"/>
      <c r="E106" s="279"/>
      <c r="F106" s="279"/>
      <c r="G106" s="21"/>
      <c r="H106" s="21"/>
      <c r="I106" s="21"/>
      <c r="J106" s="21"/>
      <c r="K106" s="21"/>
      <c r="L106" s="280"/>
      <c r="M106" s="281"/>
    </row>
    <row r="107" spans="1:13" s="23" customFormat="1" ht="18" customHeight="1">
      <c r="A107" s="27"/>
      <c r="B107" s="279"/>
      <c r="C107" s="279"/>
      <c r="D107" s="279"/>
      <c r="E107" s="279"/>
      <c r="F107" s="279"/>
      <c r="G107" s="21"/>
      <c r="H107" s="21"/>
      <c r="I107" s="21"/>
      <c r="J107" s="21"/>
      <c r="K107" s="21"/>
      <c r="L107" s="280"/>
      <c r="M107" s="281"/>
    </row>
    <row r="108" spans="1:13" s="23" customFormat="1" ht="18" customHeight="1">
      <c r="A108" s="27"/>
      <c r="B108" s="279"/>
      <c r="C108" s="279"/>
      <c r="D108" s="279"/>
      <c r="E108" s="279"/>
      <c r="F108" s="279"/>
      <c r="G108" s="21"/>
      <c r="H108" s="21"/>
      <c r="I108" s="21"/>
      <c r="J108" s="21"/>
      <c r="K108" s="21"/>
      <c r="L108" s="280"/>
      <c r="M108" s="281"/>
    </row>
    <row r="109" spans="1:13" s="23" customFormat="1" ht="18" customHeight="1">
      <c r="A109" s="27"/>
      <c r="B109" s="279"/>
      <c r="C109" s="279"/>
      <c r="D109" s="279"/>
      <c r="E109" s="279"/>
      <c r="F109" s="279"/>
      <c r="G109" s="21"/>
      <c r="H109" s="21"/>
      <c r="I109" s="21"/>
      <c r="J109" s="21"/>
      <c r="K109" s="21"/>
      <c r="L109" s="280"/>
      <c r="M109" s="281"/>
    </row>
    <row r="110" spans="1:13" s="23" customFormat="1" ht="18" customHeight="1">
      <c r="A110" s="27"/>
      <c r="B110" s="279"/>
      <c r="C110" s="279"/>
      <c r="D110" s="279"/>
      <c r="E110" s="279"/>
      <c r="F110" s="279"/>
      <c r="G110" s="21"/>
      <c r="H110" s="21"/>
      <c r="I110" s="21"/>
      <c r="J110" s="21"/>
      <c r="K110" s="21"/>
      <c r="L110" s="280"/>
      <c r="M110" s="281"/>
    </row>
    <row r="111" spans="1:13" s="23" customFormat="1" ht="18" customHeight="1">
      <c r="A111" s="27"/>
      <c r="B111" s="279"/>
      <c r="C111" s="279"/>
      <c r="D111" s="279"/>
      <c r="E111" s="279"/>
      <c r="F111" s="279"/>
      <c r="G111" s="21"/>
      <c r="H111" s="21"/>
      <c r="I111" s="21"/>
      <c r="J111" s="21"/>
      <c r="K111" s="21"/>
      <c r="L111" s="280"/>
      <c r="M111" s="281"/>
    </row>
    <row r="112" spans="1:13" s="23" customFormat="1" ht="18" customHeight="1">
      <c r="A112" s="27"/>
      <c r="B112" s="279"/>
      <c r="C112" s="279"/>
      <c r="D112" s="279"/>
      <c r="E112" s="279"/>
      <c r="F112" s="279"/>
      <c r="G112" s="21"/>
      <c r="H112" s="21"/>
      <c r="I112" s="21"/>
      <c r="J112" s="21"/>
      <c r="K112" s="21"/>
      <c r="L112" s="280"/>
      <c r="M112" s="281"/>
    </row>
    <row r="113" spans="1:13" s="23" customFormat="1" ht="18" customHeight="1">
      <c r="A113" s="27"/>
      <c r="B113" s="279"/>
      <c r="C113" s="279"/>
      <c r="D113" s="279"/>
      <c r="E113" s="279"/>
      <c r="F113" s="279"/>
      <c r="G113" s="21"/>
      <c r="H113" s="21"/>
      <c r="I113" s="21"/>
      <c r="J113" s="21"/>
      <c r="K113" s="21"/>
      <c r="L113" s="280"/>
      <c r="M113" s="281"/>
    </row>
    <row r="114" spans="1:13" s="23" customFormat="1" ht="18" customHeight="1">
      <c r="A114" s="27"/>
      <c r="B114" s="279"/>
      <c r="C114" s="279"/>
      <c r="D114" s="279"/>
      <c r="E114" s="279"/>
      <c r="F114" s="279"/>
      <c r="G114" s="21"/>
      <c r="H114" s="21"/>
      <c r="I114" s="21"/>
      <c r="J114" s="21"/>
      <c r="K114" s="21"/>
      <c r="L114" s="280"/>
      <c r="M114" s="281"/>
    </row>
    <row r="115" spans="1:13" s="23" customFormat="1" ht="18" customHeight="1">
      <c r="A115" s="27"/>
      <c r="B115" s="279"/>
      <c r="C115" s="279"/>
      <c r="D115" s="279"/>
      <c r="E115" s="279"/>
      <c r="F115" s="279"/>
      <c r="G115" s="21"/>
      <c r="H115" s="21"/>
      <c r="I115" s="21"/>
      <c r="J115" s="21"/>
      <c r="K115" s="21"/>
      <c r="L115" s="280"/>
      <c r="M115" s="281"/>
    </row>
    <row r="116" spans="1:13" s="23" customFormat="1" ht="18" customHeight="1">
      <c r="A116" s="27"/>
      <c r="B116" s="279"/>
      <c r="C116" s="279"/>
      <c r="D116" s="279"/>
      <c r="E116" s="279"/>
      <c r="F116" s="279"/>
      <c r="G116" s="21"/>
      <c r="H116" s="21"/>
      <c r="I116" s="21"/>
      <c r="J116" s="21"/>
      <c r="K116" s="21"/>
      <c r="L116" s="280"/>
      <c r="M116" s="281"/>
    </row>
    <row r="117" spans="1:13" s="23" customFormat="1" ht="18" customHeight="1">
      <c r="A117" s="27"/>
      <c r="B117" s="279"/>
      <c r="C117" s="279"/>
      <c r="D117" s="279"/>
      <c r="E117" s="279"/>
      <c r="F117" s="279"/>
      <c r="G117" s="21"/>
      <c r="H117" s="21"/>
      <c r="I117" s="21"/>
      <c r="J117" s="21"/>
      <c r="K117" s="21"/>
      <c r="L117" s="280"/>
      <c r="M117" s="281"/>
    </row>
    <row r="118" spans="1:13" s="23" customFormat="1" ht="18" customHeight="1">
      <c r="A118" s="27"/>
      <c r="B118" s="279"/>
      <c r="C118" s="279"/>
      <c r="D118" s="279"/>
      <c r="E118" s="279"/>
      <c r="F118" s="279"/>
      <c r="G118" s="21"/>
      <c r="H118" s="21"/>
      <c r="I118" s="21"/>
      <c r="J118" s="21"/>
      <c r="K118" s="21"/>
      <c r="L118" s="280"/>
      <c r="M118" s="281"/>
    </row>
    <row r="119" spans="1:13" s="23" customFormat="1" ht="18" customHeight="1">
      <c r="A119" s="27"/>
      <c r="B119" s="279"/>
      <c r="C119" s="279"/>
      <c r="D119" s="279"/>
      <c r="E119" s="279"/>
      <c r="F119" s="279"/>
      <c r="G119" s="21"/>
      <c r="H119" s="21"/>
      <c r="I119" s="21"/>
      <c r="J119" s="21"/>
      <c r="K119" s="21"/>
      <c r="L119" s="280"/>
      <c r="M119" s="281"/>
    </row>
    <row r="120" spans="1:13" s="23" customFormat="1" ht="18" customHeight="1">
      <c r="A120" s="27"/>
      <c r="B120" s="279"/>
      <c r="C120" s="279"/>
      <c r="D120" s="279"/>
      <c r="E120" s="279"/>
      <c r="F120" s="279"/>
      <c r="G120" s="21"/>
      <c r="H120" s="21"/>
      <c r="I120" s="21"/>
      <c r="J120" s="21"/>
      <c r="K120" s="21"/>
      <c r="L120" s="280"/>
      <c r="M120" s="281"/>
    </row>
    <row r="121" spans="1:13" s="23" customFormat="1" ht="18" customHeight="1">
      <c r="A121" s="27"/>
      <c r="B121" s="279"/>
      <c r="C121" s="279"/>
      <c r="D121" s="279"/>
      <c r="E121" s="279"/>
      <c r="F121" s="279"/>
      <c r="G121" s="21"/>
      <c r="H121" s="21"/>
      <c r="I121" s="21"/>
      <c r="J121" s="21"/>
      <c r="K121" s="21"/>
      <c r="L121" s="280"/>
      <c r="M121" s="281"/>
    </row>
    <row r="122" spans="1:13" s="23" customFormat="1" ht="18" customHeight="1">
      <c r="A122" s="27"/>
      <c r="B122" s="279"/>
      <c r="C122" s="279"/>
      <c r="D122" s="279"/>
      <c r="E122" s="279"/>
      <c r="F122" s="279"/>
      <c r="G122" s="21"/>
      <c r="H122" s="21"/>
      <c r="I122" s="21"/>
      <c r="J122" s="21"/>
      <c r="K122" s="21"/>
      <c r="L122" s="280"/>
      <c r="M122" s="281"/>
    </row>
    <row r="123" spans="1:13" s="23" customFormat="1" ht="18" customHeight="1">
      <c r="A123" s="27"/>
      <c r="B123" s="279"/>
      <c r="C123" s="279"/>
      <c r="D123" s="279"/>
      <c r="E123" s="279"/>
      <c r="F123" s="279"/>
      <c r="G123" s="21"/>
      <c r="H123" s="21"/>
      <c r="I123" s="21"/>
      <c r="J123" s="21"/>
      <c r="K123" s="21"/>
      <c r="L123" s="280"/>
      <c r="M123" s="281"/>
    </row>
    <row r="124" s="23" customFormat="1" ht="15" customHeight="1">
      <c r="A124" s="27"/>
    </row>
    <row r="125" s="23" customFormat="1" ht="15.75">
      <c r="A125" s="27"/>
    </row>
    <row r="126" s="23" customFormat="1" ht="14.25" customHeight="1">
      <c r="A126" s="27"/>
    </row>
    <row r="127" s="23" customFormat="1" ht="15.75">
      <c r="A127" s="27"/>
    </row>
    <row r="128" s="23" customFormat="1" ht="15.75">
      <c r="A128" s="27"/>
    </row>
    <row r="129" spans="1:15" s="23" customFormat="1" ht="15.75">
      <c r="A129" s="27"/>
      <c r="B129" s="282"/>
      <c r="C129" s="282"/>
      <c r="D129" s="282"/>
      <c r="E129" s="282"/>
      <c r="F129" s="282"/>
      <c r="G129" s="249"/>
      <c r="H129" s="249"/>
      <c r="I129" s="250"/>
      <c r="J129" s="250"/>
      <c r="K129" s="251"/>
      <c r="L129" s="251"/>
      <c r="M129" s="251"/>
      <c r="N129" s="251"/>
      <c r="O129" s="251"/>
    </row>
    <row r="130" ht="15.75">
      <c r="A130" s="27"/>
    </row>
    <row r="131" ht="15.75">
      <c r="A131" s="27"/>
    </row>
    <row r="132" ht="15.75">
      <c r="A132" s="27"/>
    </row>
    <row r="133" ht="15.75">
      <c r="A133" s="27"/>
    </row>
    <row r="134" ht="15.75">
      <c r="A134" s="27"/>
    </row>
    <row r="135" ht="15.75">
      <c r="A135" s="27"/>
    </row>
    <row r="136" ht="15.75">
      <c r="A136" s="27"/>
    </row>
    <row r="137" ht="15.75">
      <c r="A137" s="27"/>
    </row>
    <row r="138" ht="15.75">
      <c r="A138" s="27"/>
    </row>
    <row r="139" ht="15.75">
      <c r="A139" s="27"/>
    </row>
    <row r="140" ht="15.75">
      <c r="A140" s="27"/>
    </row>
    <row r="141" ht="15.75">
      <c r="A141" s="27"/>
    </row>
    <row r="142" ht="15.75">
      <c r="A142" s="27"/>
    </row>
    <row r="143" ht="15.75">
      <c r="A143" s="27"/>
    </row>
    <row r="144" ht="15.75">
      <c r="A144" s="27"/>
    </row>
    <row r="145" ht="15.75">
      <c r="A145" s="27"/>
    </row>
    <row r="146" ht="15.75">
      <c r="A146" s="27"/>
    </row>
    <row r="147" ht="15.75">
      <c r="A147" s="27"/>
    </row>
    <row r="148" ht="15.75">
      <c r="A148" s="27"/>
    </row>
    <row r="149" ht="15.75">
      <c r="A149" s="27"/>
    </row>
    <row r="150" ht="15.75">
      <c r="A150" s="27"/>
    </row>
    <row r="151" ht="15.75">
      <c r="A151" s="27"/>
    </row>
    <row r="152" ht="15.75">
      <c r="A152" s="27"/>
    </row>
    <row r="153" ht="15.75">
      <c r="A153" s="27"/>
    </row>
    <row r="154" ht="15.75">
      <c r="A154" s="27"/>
    </row>
    <row r="155" ht="15.75">
      <c r="A155" s="27"/>
    </row>
    <row r="156" ht="15.75">
      <c r="A156" s="27"/>
    </row>
    <row r="157" ht="15.75">
      <c r="A157" s="27"/>
    </row>
    <row r="158" ht="15.75">
      <c r="A158" s="27"/>
    </row>
    <row r="159" ht="15.75">
      <c r="A159" s="27"/>
    </row>
    <row r="160" ht="15.75">
      <c r="A160" s="27"/>
    </row>
    <row r="161" ht="15.75">
      <c r="A161" s="27"/>
    </row>
    <row r="162" ht="15.75">
      <c r="A162" s="27"/>
    </row>
    <row r="163" ht="15.75">
      <c r="A163" s="27"/>
    </row>
    <row r="164" ht="15.75">
      <c r="A164" s="27"/>
    </row>
    <row r="165" ht="15.75">
      <c r="A165" s="27"/>
    </row>
    <row r="166" ht="15.75">
      <c r="A166" s="27"/>
    </row>
    <row r="167" ht="15.75">
      <c r="A167" s="27"/>
    </row>
    <row r="168" ht="15.75">
      <c r="A168" s="27"/>
    </row>
    <row r="169" ht="15.75">
      <c r="A169" s="27"/>
    </row>
    <row r="170" ht="15.75">
      <c r="A170" s="27"/>
    </row>
    <row r="171" ht="15.75">
      <c r="A171" s="27"/>
    </row>
    <row r="172" ht="15.75">
      <c r="A172" s="27"/>
    </row>
    <row r="173" ht="15.75">
      <c r="A173" s="27"/>
    </row>
    <row r="174" ht="15.75">
      <c r="A174" s="27"/>
    </row>
    <row r="175" ht="15.75">
      <c r="A175" s="27"/>
    </row>
    <row r="176" ht="15.75">
      <c r="A176" s="27"/>
    </row>
    <row r="177" ht="15.75">
      <c r="A177" s="27"/>
    </row>
    <row r="178" ht="15.75">
      <c r="A178" s="27"/>
    </row>
    <row r="179" ht="15.75">
      <c r="A179" s="27"/>
    </row>
    <row r="180" ht="15.75">
      <c r="A180" s="27"/>
    </row>
    <row r="181" ht="15.75">
      <c r="A181" s="27"/>
    </row>
    <row r="182" ht="15.75">
      <c r="A182" s="27"/>
    </row>
    <row r="183" ht="15.75">
      <c r="A183" s="27"/>
    </row>
    <row r="184" ht="15.75">
      <c r="A184" s="27"/>
    </row>
    <row r="185" ht="15.75">
      <c r="A185" s="27"/>
    </row>
    <row r="186" ht="15.75">
      <c r="A186" s="27"/>
    </row>
    <row r="187" ht="15.75">
      <c r="A187" s="27"/>
    </row>
    <row r="188" ht="15.75">
      <c r="A188" s="27"/>
    </row>
    <row r="189" ht="15.75">
      <c r="A189" s="27"/>
    </row>
    <row r="190" ht="15.75">
      <c r="A190" s="27"/>
    </row>
    <row r="191" ht="15.75">
      <c r="A191" s="27"/>
    </row>
    <row r="192" ht="15.75">
      <c r="A192" s="27"/>
    </row>
    <row r="193" ht="15.75">
      <c r="A193" s="27"/>
    </row>
    <row r="194" ht="15.75">
      <c r="A194" s="27"/>
    </row>
    <row r="195" ht="15.75">
      <c r="A195" s="27"/>
    </row>
    <row r="196" ht="15.75">
      <c r="A196" s="27"/>
    </row>
    <row r="197" ht="15.75">
      <c r="A197" s="27"/>
    </row>
    <row r="198" ht="15.75">
      <c r="A198" s="27"/>
    </row>
    <row r="199" ht="15.75">
      <c r="A199" s="27"/>
    </row>
    <row r="200" ht="15.75">
      <c r="A200" s="27"/>
    </row>
    <row r="201" ht="15.75">
      <c r="A201" s="27"/>
    </row>
    <row r="202" ht="15.75">
      <c r="A202" s="27"/>
    </row>
    <row r="203" ht="15.75">
      <c r="A203" s="27"/>
    </row>
    <row r="204" ht="15.75">
      <c r="A204" s="27"/>
    </row>
    <row r="205" ht="15.75">
      <c r="A205" s="27"/>
    </row>
    <row r="206" ht="15.75">
      <c r="A206" s="27"/>
    </row>
    <row r="207" ht="15.75">
      <c r="A207" s="27"/>
    </row>
    <row r="208" ht="15.75">
      <c r="A208" s="27"/>
    </row>
    <row r="209" ht="15.75">
      <c r="A209" s="27"/>
    </row>
    <row r="210" ht="15.75">
      <c r="A210" s="27"/>
    </row>
    <row r="211" ht="15.75">
      <c r="A211" s="27"/>
    </row>
    <row r="212" ht="15.75">
      <c r="A212" s="27"/>
    </row>
    <row r="213" ht="15.75">
      <c r="A213" s="27"/>
    </row>
    <row r="214" ht="15.75">
      <c r="A214" s="27"/>
    </row>
    <row r="215" ht="15.75">
      <c r="A215" s="27"/>
    </row>
    <row r="216" ht="15.75">
      <c r="A216" s="27"/>
    </row>
    <row r="217" ht="15.75">
      <c r="A217" s="27"/>
    </row>
    <row r="218" ht="15.75">
      <c r="A218" s="27"/>
    </row>
    <row r="219" ht="15.75">
      <c r="A219" s="27"/>
    </row>
    <row r="220" ht="15.75">
      <c r="A220" s="27"/>
    </row>
    <row r="221" ht="15.75">
      <c r="A221" s="27"/>
    </row>
    <row r="222" ht="15.75">
      <c r="A222" s="27"/>
    </row>
    <row r="223" ht="15.75">
      <c r="A223" s="27"/>
    </row>
    <row r="224" ht="15.75">
      <c r="A224" s="27"/>
    </row>
    <row r="225" ht="15.75">
      <c r="A225" s="27"/>
    </row>
    <row r="226" ht="15.75">
      <c r="A226" s="27"/>
    </row>
    <row r="227" ht="15.75">
      <c r="A227" s="27"/>
    </row>
    <row r="228" ht="15.75">
      <c r="A228" s="27"/>
    </row>
    <row r="229" ht="15.75">
      <c r="A229" s="27"/>
    </row>
    <row r="230" ht="15.75">
      <c r="A230" s="27"/>
    </row>
    <row r="231" ht="15.75">
      <c r="A231" s="27"/>
    </row>
    <row r="232" ht="15.75">
      <c r="A232" s="27"/>
    </row>
    <row r="233" ht="15.75">
      <c r="A233" s="27"/>
    </row>
    <row r="234" ht="15.75">
      <c r="A234" s="27"/>
    </row>
    <row r="235" ht="15.75">
      <c r="A235" s="27"/>
    </row>
    <row r="236" ht="15.75">
      <c r="A236" s="27"/>
    </row>
    <row r="237" ht="15.75">
      <c r="A237" s="27"/>
    </row>
    <row r="238" ht="15.75">
      <c r="A238" s="27"/>
    </row>
    <row r="239" ht="15.75">
      <c r="A239" s="27"/>
    </row>
    <row r="240" ht="15.75">
      <c r="A240" s="27"/>
    </row>
    <row r="241" ht="15.75">
      <c r="A241" s="27"/>
    </row>
    <row r="242" ht="15.75">
      <c r="A242" s="27"/>
    </row>
    <row r="243" ht="15.75">
      <c r="A243" s="27"/>
    </row>
    <row r="244" ht="15.75">
      <c r="A244" s="27"/>
    </row>
    <row r="245" ht="15.75">
      <c r="A245" s="27"/>
    </row>
    <row r="246" ht="15.75">
      <c r="A246" s="27"/>
    </row>
    <row r="247" ht="15.75">
      <c r="A247" s="27"/>
    </row>
    <row r="248" ht="15.75">
      <c r="A248" s="27"/>
    </row>
    <row r="249" ht="15.75">
      <c r="A249" s="27"/>
    </row>
    <row r="250" ht="15.75">
      <c r="A250" s="27"/>
    </row>
    <row r="251" ht="15.75">
      <c r="A251" s="27"/>
    </row>
    <row r="252" ht="15.75">
      <c r="A252" s="27"/>
    </row>
    <row r="253" ht="15.75">
      <c r="A253" s="27"/>
    </row>
    <row r="254" ht="15.75">
      <c r="A254" s="27"/>
    </row>
    <row r="255" ht="15.75">
      <c r="A255" s="27"/>
    </row>
    <row r="256" ht="15.75">
      <c r="A256" s="27"/>
    </row>
    <row r="257" ht="15.75">
      <c r="A257" s="27"/>
    </row>
    <row r="258" ht="15.75">
      <c r="A258" s="27"/>
    </row>
    <row r="259" ht="15.75">
      <c r="A259" s="27"/>
    </row>
    <row r="260" ht="15.75">
      <c r="A260" s="27"/>
    </row>
    <row r="261" ht="15.75">
      <c r="A261" s="27"/>
    </row>
    <row r="262" ht="15.75">
      <c r="A262" s="27"/>
    </row>
    <row r="263" ht="15.75">
      <c r="A263" s="27"/>
    </row>
    <row r="264" ht="15.75">
      <c r="A264" s="27"/>
    </row>
    <row r="265" ht="15.75">
      <c r="A265" s="27"/>
    </row>
    <row r="266" ht="15.75">
      <c r="A266" s="27"/>
    </row>
    <row r="267" ht="15.75">
      <c r="A267" s="27"/>
    </row>
    <row r="268" ht="15.75">
      <c r="A268" s="27"/>
    </row>
    <row r="269" ht="15.75">
      <c r="A269" s="27"/>
    </row>
    <row r="270" ht="15.75">
      <c r="A270" s="27"/>
    </row>
    <row r="271" ht="15.75">
      <c r="A271" s="27"/>
    </row>
    <row r="272" ht="15.75">
      <c r="A272" s="27"/>
    </row>
    <row r="273" ht="15.75">
      <c r="A273" s="27"/>
    </row>
    <row r="274" ht="15.75">
      <c r="A274" s="27"/>
    </row>
    <row r="275" ht="15.75">
      <c r="A275" s="27"/>
    </row>
    <row r="276" ht="15.75">
      <c r="A276" s="27"/>
    </row>
    <row r="277" ht="15.75">
      <c r="A277" s="27"/>
    </row>
    <row r="278" ht="15.75">
      <c r="A278" s="27"/>
    </row>
    <row r="279" ht="15.75">
      <c r="A279" s="27"/>
    </row>
    <row r="280" ht="15.75">
      <c r="A280" s="27"/>
    </row>
    <row r="281" ht="15.75">
      <c r="A281" s="27"/>
    </row>
    <row r="282" ht="15.75">
      <c r="A282" s="27"/>
    </row>
    <row r="283" ht="15.75">
      <c r="A283" s="27"/>
    </row>
    <row r="284" ht="15.75">
      <c r="A284" s="27"/>
    </row>
    <row r="285" ht="15.75">
      <c r="A285" s="27"/>
    </row>
    <row r="286" ht="15.75">
      <c r="A286" s="27"/>
    </row>
    <row r="287" ht="15.75">
      <c r="A287" s="27"/>
    </row>
    <row r="288" ht="15.75">
      <c r="A288" s="27"/>
    </row>
    <row r="289" ht="15.75">
      <c r="A289" s="27"/>
    </row>
    <row r="290" ht="15.75">
      <c r="A290" s="27"/>
    </row>
    <row r="291" ht="15.75">
      <c r="A291" s="27"/>
    </row>
    <row r="292" ht="15.75">
      <c r="A292" s="27"/>
    </row>
    <row r="293" ht="15.75">
      <c r="A293" s="27"/>
    </row>
    <row r="294" ht="15.75">
      <c r="A294" s="27"/>
    </row>
    <row r="295" ht="15.75">
      <c r="A295" s="27"/>
    </row>
    <row r="296" ht="15.75">
      <c r="A296" s="27"/>
    </row>
    <row r="297" ht="15.75">
      <c r="A297" s="27"/>
    </row>
    <row r="298" ht="15.75">
      <c r="A298" s="27"/>
    </row>
    <row r="299" ht="15.75">
      <c r="A299" s="27"/>
    </row>
    <row r="300" ht="15.75">
      <c r="A300" s="27"/>
    </row>
    <row r="301" ht="15.75">
      <c r="A301" s="27"/>
    </row>
    <row r="302" ht="15.75">
      <c r="A302" s="27"/>
    </row>
    <row r="303" ht="15.75">
      <c r="A303" s="27"/>
    </row>
    <row r="304" ht="15.75">
      <c r="A304" s="27"/>
    </row>
    <row r="305" ht="15.75">
      <c r="A305" s="27"/>
    </row>
    <row r="306" ht="15.75">
      <c r="A306" s="27"/>
    </row>
    <row r="307" ht="15.75">
      <c r="A307" s="27"/>
    </row>
    <row r="308" ht="15.75">
      <c r="A308" s="27"/>
    </row>
    <row r="309" ht="15.75">
      <c r="A309" s="27"/>
    </row>
    <row r="310" ht="15.75">
      <c r="A310" s="27"/>
    </row>
    <row r="311" ht="15.75">
      <c r="A311" s="27"/>
    </row>
    <row r="312" ht="15.75">
      <c r="A312" s="27"/>
    </row>
    <row r="313" ht="15.75">
      <c r="A313" s="27"/>
    </row>
    <row r="314" ht="15.75">
      <c r="A314" s="27"/>
    </row>
    <row r="315" ht="15.75">
      <c r="A315" s="27"/>
    </row>
    <row r="316" ht="15.75">
      <c r="A316" s="27"/>
    </row>
    <row r="317" ht="15.75">
      <c r="A317" s="27"/>
    </row>
    <row r="318" ht="15.75">
      <c r="A318" s="27"/>
    </row>
    <row r="319" ht="15.75">
      <c r="A319" s="27"/>
    </row>
    <row r="320" ht="15.75">
      <c r="A320" s="27"/>
    </row>
    <row r="321" ht="15.75">
      <c r="A321" s="27"/>
    </row>
    <row r="322" ht="15.75">
      <c r="A322" s="27"/>
    </row>
    <row r="323" ht="15.75">
      <c r="A323" s="27"/>
    </row>
    <row r="324" ht="15.75">
      <c r="A324" s="27"/>
    </row>
    <row r="325" ht="15.75">
      <c r="A325" s="27"/>
    </row>
    <row r="326" ht="15.75">
      <c r="A326" s="27"/>
    </row>
    <row r="327" ht="15.75">
      <c r="A327" s="27"/>
    </row>
    <row r="328" ht="15.75">
      <c r="A328" s="27"/>
    </row>
    <row r="329" ht="15.75">
      <c r="A329" s="27"/>
    </row>
    <row r="330" ht="15.75">
      <c r="A330" s="27"/>
    </row>
    <row r="331" ht="15.75">
      <c r="A331" s="27"/>
    </row>
    <row r="332" ht="15.75">
      <c r="A332" s="27"/>
    </row>
    <row r="333" ht="15.75">
      <c r="A333" s="27"/>
    </row>
    <row r="334" ht="15.75">
      <c r="A334" s="27"/>
    </row>
    <row r="335" ht="15.75">
      <c r="A335" s="27"/>
    </row>
    <row r="336" ht="15.75">
      <c r="A336" s="27"/>
    </row>
    <row r="337" ht="15.75">
      <c r="A337" s="27"/>
    </row>
    <row r="338" ht="15.75">
      <c r="A338" s="27"/>
    </row>
    <row r="339" ht="15.75">
      <c r="A339" s="27"/>
    </row>
    <row r="340" ht="15.75">
      <c r="A340" s="27"/>
    </row>
    <row r="341" ht="15.75">
      <c r="A341" s="27"/>
    </row>
    <row r="342" ht="15.75">
      <c r="A342" s="27"/>
    </row>
    <row r="343" ht="15.75">
      <c r="A343" s="27"/>
    </row>
    <row r="344" ht="15.75">
      <c r="A344" s="27"/>
    </row>
    <row r="345" ht="15.75">
      <c r="A345" s="27"/>
    </row>
    <row r="346" ht="15.75">
      <c r="A346" s="27"/>
    </row>
    <row r="347" ht="15.75">
      <c r="A347" s="27"/>
    </row>
    <row r="348" ht="15.75">
      <c r="A348" s="27"/>
    </row>
    <row r="349" ht="15.75">
      <c r="A349" s="27"/>
    </row>
    <row r="350" ht="15.75">
      <c r="A350" s="27"/>
    </row>
    <row r="351" ht="15.75">
      <c r="A351" s="27"/>
    </row>
    <row r="352" ht="15.75">
      <c r="A352" s="27"/>
    </row>
    <row r="353" ht="15.75">
      <c r="A353" s="27"/>
    </row>
    <row r="354" ht="15.75">
      <c r="A354" s="27"/>
    </row>
    <row r="355" ht="15.75">
      <c r="A355" s="27"/>
    </row>
    <row r="356" ht="15.75">
      <c r="A356" s="27"/>
    </row>
    <row r="357" ht="15.75">
      <c r="A357" s="27"/>
    </row>
    <row r="358" ht="15.75">
      <c r="A358" s="27"/>
    </row>
    <row r="359" ht="15.75">
      <c r="A359" s="27"/>
    </row>
    <row r="360" ht="15.75">
      <c r="A360" s="27"/>
    </row>
    <row r="361" ht="15.75">
      <c r="A361" s="27"/>
    </row>
    <row r="362" ht="15.75">
      <c r="A362" s="27"/>
    </row>
    <row r="363" ht="15.75">
      <c r="A363" s="27"/>
    </row>
    <row r="364" ht="15.75">
      <c r="A364" s="27"/>
    </row>
    <row r="365" ht="15.75">
      <c r="A365" s="27"/>
    </row>
    <row r="366" ht="15.75">
      <c r="A366" s="27"/>
    </row>
    <row r="367" ht="15.75">
      <c r="A367" s="27"/>
    </row>
    <row r="368" ht="15.75">
      <c r="A368" s="27"/>
    </row>
    <row r="369" ht="15.75">
      <c r="A369" s="27"/>
    </row>
    <row r="370" ht="15.75">
      <c r="A370" s="27"/>
    </row>
    <row r="371" ht="15.75">
      <c r="A371" s="27"/>
    </row>
    <row r="372" ht="15.75">
      <c r="A372" s="27"/>
    </row>
    <row r="373" ht="15.75">
      <c r="A373" s="27"/>
    </row>
    <row r="374" ht="15.75">
      <c r="A374" s="27"/>
    </row>
    <row r="375" ht="15.75">
      <c r="A375" s="27"/>
    </row>
    <row r="376" ht="15.75">
      <c r="A376" s="27"/>
    </row>
    <row r="377" ht="15.75">
      <c r="A377" s="27"/>
    </row>
    <row r="378" ht="15.75">
      <c r="A378" s="27"/>
    </row>
    <row r="379" ht="15.75">
      <c r="A379" s="27"/>
    </row>
    <row r="380" ht="15.75">
      <c r="A380" s="27"/>
    </row>
    <row r="381" ht="15.75">
      <c r="A381" s="27"/>
    </row>
    <row r="382" ht="15.75">
      <c r="A382" s="27"/>
    </row>
    <row r="383" ht="15.75">
      <c r="A383" s="27"/>
    </row>
    <row r="384" ht="15.75">
      <c r="A384" s="27"/>
    </row>
    <row r="385" ht="15.75">
      <c r="A385" s="27"/>
    </row>
    <row r="386" ht="15.75">
      <c r="A386" s="27"/>
    </row>
    <row r="387" ht="15.75">
      <c r="A387" s="27"/>
    </row>
    <row r="388" ht="15.75">
      <c r="A388" s="27"/>
    </row>
    <row r="389" ht="15.75">
      <c r="A389" s="27"/>
    </row>
    <row r="390" ht="15.75">
      <c r="A390" s="27"/>
    </row>
    <row r="391" ht="15.75">
      <c r="A391" s="27"/>
    </row>
    <row r="392" ht="15.75">
      <c r="A392" s="27"/>
    </row>
    <row r="393" ht="15.75">
      <c r="A393" s="27"/>
    </row>
    <row r="394" ht="15.75">
      <c r="A394" s="27"/>
    </row>
    <row r="395" ht="15.75">
      <c r="A395" s="27"/>
    </row>
    <row r="396" ht="15.75">
      <c r="A396" s="27"/>
    </row>
    <row r="397" ht="15.75">
      <c r="A397" s="27"/>
    </row>
    <row r="398" ht="15.75">
      <c r="A398" s="27"/>
    </row>
    <row r="399" ht="15.75">
      <c r="A399" s="27"/>
    </row>
    <row r="400" ht="15.75">
      <c r="A400" s="27"/>
    </row>
    <row r="401" ht="15.75">
      <c r="A401" s="27"/>
    </row>
    <row r="402" ht="15.75">
      <c r="A402" s="27"/>
    </row>
    <row r="403" ht="15.75">
      <c r="A403" s="27"/>
    </row>
    <row r="404" ht="15.75">
      <c r="A404" s="27"/>
    </row>
    <row r="405" ht="15.75">
      <c r="A405" s="27"/>
    </row>
    <row r="406" ht="15.75">
      <c r="A406" s="27"/>
    </row>
    <row r="407" ht="15.75">
      <c r="A407" s="27"/>
    </row>
    <row r="408" ht="15.75">
      <c r="A408" s="27"/>
    </row>
    <row r="409" ht="15.75">
      <c r="A409" s="27"/>
    </row>
    <row r="410" ht="15.75">
      <c r="A410" s="27"/>
    </row>
    <row r="411" ht="15.75">
      <c r="A411" s="27"/>
    </row>
    <row r="412" ht="15.75">
      <c r="A412" s="27"/>
    </row>
    <row r="413" ht="15.75">
      <c r="A413" s="27"/>
    </row>
    <row r="414" ht="15.75">
      <c r="A414" s="27"/>
    </row>
    <row r="415" ht="15.75">
      <c r="A415" s="27"/>
    </row>
    <row r="416" ht="15.75">
      <c r="A416" s="27"/>
    </row>
    <row r="417" ht="15.75">
      <c r="A417" s="27"/>
    </row>
    <row r="418" ht="15.75">
      <c r="A418" s="27"/>
    </row>
    <row r="419" ht="15.75">
      <c r="A419" s="27"/>
    </row>
    <row r="420" ht="15.75">
      <c r="A420" s="27"/>
    </row>
    <row r="421" ht="15.75">
      <c r="A421" s="27"/>
    </row>
    <row r="422" ht="15.75">
      <c r="A422" s="27"/>
    </row>
    <row r="423" ht="15.75">
      <c r="A423" s="27"/>
    </row>
    <row r="424" ht="15.75">
      <c r="A424" s="27"/>
    </row>
    <row r="425" ht="15.75">
      <c r="A425" s="27"/>
    </row>
    <row r="426" ht="15.75">
      <c r="A426" s="27"/>
    </row>
    <row r="427" ht="15.75">
      <c r="A427" s="27"/>
    </row>
    <row r="428" ht="15.75">
      <c r="A428" s="27"/>
    </row>
    <row r="429" ht="15.75">
      <c r="A429" s="27"/>
    </row>
    <row r="430" ht="15.75">
      <c r="A430" s="27"/>
    </row>
    <row r="431" ht="15.75">
      <c r="A431" s="27"/>
    </row>
    <row r="432" ht="15.75">
      <c r="A432" s="27"/>
    </row>
    <row r="433" ht="15.75">
      <c r="A433" s="27"/>
    </row>
    <row r="434" ht="15.75">
      <c r="A434" s="27"/>
    </row>
    <row r="435" ht="15.75">
      <c r="A435" s="27"/>
    </row>
    <row r="436" ht="15.75">
      <c r="A436" s="27"/>
    </row>
    <row r="437" ht="15.75">
      <c r="A437" s="27"/>
    </row>
    <row r="438" ht="15.75">
      <c r="A438" s="27"/>
    </row>
    <row r="439" ht="15.75">
      <c r="A439" s="27"/>
    </row>
    <row r="440" ht="15.75">
      <c r="A440" s="27"/>
    </row>
    <row r="441" ht="15.75">
      <c r="A441" s="27"/>
    </row>
    <row r="442" ht="15.75">
      <c r="A442" s="27"/>
    </row>
    <row r="443" ht="15.75">
      <c r="A443" s="27"/>
    </row>
    <row r="444" ht="15.75">
      <c r="A444" s="27"/>
    </row>
    <row r="445" ht="15.75">
      <c r="A445" s="27"/>
    </row>
    <row r="446" ht="15.75">
      <c r="A446" s="27"/>
    </row>
    <row r="447" ht="15.75">
      <c r="A447" s="27"/>
    </row>
    <row r="448" ht="15.75">
      <c r="A448" s="27"/>
    </row>
    <row r="449" ht="15.75">
      <c r="A449" s="27"/>
    </row>
    <row r="450" ht="15.75">
      <c r="A450" s="27"/>
    </row>
    <row r="451" ht="15.75">
      <c r="A451" s="27"/>
    </row>
    <row r="452" ht="15.75">
      <c r="A452" s="27"/>
    </row>
    <row r="453" ht="15.75">
      <c r="A453" s="27"/>
    </row>
    <row r="454" ht="15.75">
      <c r="A454" s="27"/>
    </row>
    <row r="455" ht="15.75">
      <c r="A455" s="27"/>
    </row>
    <row r="456" ht="15.75">
      <c r="A456" s="27"/>
    </row>
    <row r="457" ht="15.75">
      <c r="A457" s="27"/>
    </row>
    <row r="458" ht="15.75">
      <c r="A458" s="27"/>
    </row>
    <row r="459" ht="15.75">
      <c r="A459" s="27"/>
    </row>
    <row r="460" ht="15.75">
      <c r="A460" s="27"/>
    </row>
    <row r="461" ht="15.75">
      <c r="A461" s="27"/>
    </row>
    <row r="462" ht="15.75">
      <c r="A462" s="27"/>
    </row>
    <row r="463" ht="15.75">
      <c r="A463" s="27"/>
    </row>
    <row r="464" ht="15.75">
      <c r="A464" s="27"/>
    </row>
    <row r="465" ht="15.75">
      <c r="A465" s="27"/>
    </row>
    <row r="466" ht="15.75">
      <c r="A466" s="27"/>
    </row>
    <row r="467" ht="15.75">
      <c r="A467" s="27"/>
    </row>
    <row r="468" ht="15.75">
      <c r="A468" s="27"/>
    </row>
    <row r="469" ht="15.75">
      <c r="A469" s="27"/>
    </row>
    <row r="470" ht="15.75">
      <c r="A470" s="27"/>
    </row>
    <row r="471" ht="15.75">
      <c r="A471" s="27"/>
    </row>
    <row r="472" ht="15.75">
      <c r="A472" s="27"/>
    </row>
    <row r="473" ht="15.75">
      <c r="A473" s="27"/>
    </row>
    <row r="474" ht="15.75">
      <c r="A474" s="27"/>
    </row>
    <row r="475" ht="15.75">
      <c r="A475" s="27"/>
    </row>
    <row r="476" ht="15.75">
      <c r="A476" s="27"/>
    </row>
  </sheetData>
  <mergeCells count="19">
    <mergeCell ref="B79:M79"/>
    <mergeCell ref="B74:M74"/>
    <mergeCell ref="B75:M75"/>
    <mergeCell ref="B76:M76"/>
    <mergeCell ref="B77:M77"/>
    <mergeCell ref="B62:M62"/>
    <mergeCell ref="B63:M63"/>
    <mergeCell ref="B72:M72"/>
    <mergeCell ref="B73:M73"/>
    <mergeCell ref="G28:H28"/>
    <mergeCell ref="L28:M28"/>
    <mergeCell ref="G36:H36"/>
    <mergeCell ref="L36:M36"/>
    <mergeCell ref="G20:H20"/>
    <mergeCell ref="L20:M20"/>
    <mergeCell ref="L1:M1"/>
    <mergeCell ref="C7:E7"/>
    <mergeCell ref="G7:I7"/>
    <mergeCell ref="K7:M7"/>
  </mergeCells>
  <printOptions horizontalCentered="1" verticalCentered="1"/>
  <pageMargins left="0.5" right="0.5" top="0.5" bottom="0.5" header="0.5" footer="0.5"/>
  <pageSetup fitToHeight="1" fitToWidth="1" horizontalDpi="600" verticalDpi="600" orientation="portrait" paperSize="9" scale="51" r:id="rId1"/>
</worksheet>
</file>

<file path=xl/worksheets/sheet8.xml><?xml version="1.0" encoding="utf-8"?>
<worksheet xmlns="http://schemas.openxmlformats.org/spreadsheetml/2006/main" xmlns:r="http://schemas.openxmlformats.org/officeDocument/2006/relationships">
  <sheetPr>
    <pageSetUpPr fitToPage="1"/>
  </sheetPr>
  <dimension ref="A1:R56"/>
  <sheetViews>
    <sheetView showGridLines="0" zoomScale="75" zoomScaleNormal="75" zoomScaleSheetLayoutView="75" workbookViewId="0" topLeftCell="A47">
      <selection activeCell="C73" sqref="C73"/>
    </sheetView>
  </sheetViews>
  <sheetFormatPr defaultColWidth="9.00390625" defaultRowHeight="14.25"/>
  <cols>
    <col min="1" max="1" width="4.50390625" style="293" customWidth="1"/>
    <col min="2" max="2" width="26.75390625" style="0" customWidth="1"/>
    <col min="3" max="3" width="17.25390625" style="0" customWidth="1"/>
    <col min="6" max="6" width="12.75390625" style="0" customWidth="1"/>
    <col min="7" max="7" width="12.875" style="0" customWidth="1"/>
    <col min="8" max="8" width="13.875" style="0" customWidth="1"/>
    <col min="9" max="9" width="13.75390625" style="0" customWidth="1"/>
    <col min="10" max="10" width="2.625" style="0" customWidth="1"/>
  </cols>
  <sheetData>
    <row r="1" spans="1:9" ht="14.25">
      <c r="A1" s="24" t="s">
        <v>831</v>
      </c>
      <c r="B1" s="2"/>
      <c r="C1" s="5"/>
      <c r="D1" s="5"/>
      <c r="E1" s="5"/>
      <c r="F1" s="5"/>
      <c r="G1" s="5"/>
      <c r="H1" s="1581" t="s">
        <v>610</v>
      </c>
      <c r="I1" s="1582"/>
    </row>
    <row r="2" spans="1:18" s="205" customFormat="1" ht="15">
      <c r="A2" s="207"/>
      <c r="N2" s="229"/>
      <c r="O2" s="229"/>
      <c r="P2" s="229"/>
      <c r="Q2" s="229"/>
      <c r="R2" s="229"/>
    </row>
    <row r="3" spans="1:18" s="205" customFormat="1" ht="15.75">
      <c r="A3" s="27" t="s">
        <v>833</v>
      </c>
      <c r="N3" s="229"/>
      <c r="O3" s="230"/>
      <c r="P3" s="230"/>
      <c r="Q3" s="230"/>
      <c r="R3" s="230"/>
    </row>
    <row r="4" spans="1:9" ht="14.25">
      <c r="A4" s="11"/>
      <c r="B4" s="5"/>
      <c r="C4" s="5"/>
      <c r="D4" s="5"/>
      <c r="E4" s="5"/>
      <c r="F4" s="5"/>
      <c r="G4" s="5"/>
      <c r="H4" s="5"/>
      <c r="I4" s="5"/>
    </row>
    <row r="5" spans="1:9" ht="15.75">
      <c r="A5" s="30" t="s">
        <v>896</v>
      </c>
      <c r="B5" s="5"/>
      <c r="C5" s="5"/>
      <c r="D5" s="5"/>
      <c r="E5" s="5"/>
      <c r="F5" s="5"/>
      <c r="G5" s="5"/>
      <c r="H5" s="5"/>
      <c r="I5" s="5"/>
    </row>
    <row r="6" spans="1:9" ht="15.75">
      <c r="A6" s="30"/>
      <c r="B6" s="5"/>
      <c r="C6" s="5"/>
      <c r="D6" s="5"/>
      <c r="E6" s="5"/>
      <c r="F6" s="5"/>
      <c r="G6" s="272" t="s">
        <v>602</v>
      </c>
      <c r="H6" s="272" t="s">
        <v>602</v>
      </c>
      <c r="I6" s="272" t="s">
        <v>603</v>
      </c>
    </row>
    <row r="7" spans="1:9" ht="14.25">
      <c r="A7" s="11"/>
      <c r="B7" s="5"/>
      <c r="C7" s="5"/>
      <c r="D7" s="5"/>
      <c r="E7" s="5"/>
      <c r="F7" s="5"/>
      <c r="G7" s="33">
        <v>2006</v>
      </c>
      <c r="H7" s="33">
        <v>2005</v>
      </c>
      <c r="I7" s="33">
        <v>2005</v>
      </c>
    </row>
    <row r="8" spans="1:9" ht="14.25">
      <c r="A8" s="34" t="s">
        <v>611</v>
      </c>
      <c r="B8" s="35"/>
      <c r="C8" s="35"/>
      <c r="D8" s="35"/>
      <c r="E8" s="35"/>
      <c r="F8" s="35"/>
      <c r="G8" s="36" t="s">
        <v>904</v>
      </c>
      <c r="H8" s="36" t="s">
        <v>904</v>
      </c>
      <c r="I8" s="36" t="s">
        <v>904</v>
      </c>
    </row>
    <row r="9" spans="1:9" ht="7.5" customHeight="1">
      <c r="A9" s="11"/>
      <c r="B9" s="5"/>
      <c r="C9" s="5"/>
      <c r="D9" s="5"/>
      <c r="E9" s="5"/>
      <c r="F9" s="5"/>
      <c r="G9" s="5"/>
      <c r="H9" s="284"/>
      <c r="I9" s="284"/>
    </row>
    <row r="10" spans="1:9" ht="14.25">
      <c r="A10" s="10" t="s">
        <v>184</v>
      </c>
      <c r="B10" s="5"/>
      <c r="C10" s="5"/>
      <c r="D10" s="5"/>
      <c r="E10" s="5"/>
      <c r="F10" s="5"/>
      <c r="G10" s="5"/>
      <c r="H10" s="235"/>
      <c r="I10" s="235"/>
    </row>
    <row r="11" spans="1:9" ht="14.25">
      <c r="A11" s="45" t="s">
        <v>146</v>
      </c>
      <c r="B11" s="5"/>
      <c r="C11" s="5"/>
      <c r="D11" s="5"/>
      <c r="E11" s="5"/>
      <c r="F11" s="5"/>
      <c r="G11" s="292">
        <v>259</v>
      </c>
      <c r="H11" s="285">
        <v>181</v>
      </c>
      <c r="I11" s="285">
        <v>424</v>
      </c>
    </row>
    <row r="12" spans="1:9" ht="14.25">
      <c r="A12" s="45" t="s">
        <v>147</v>
      </c>
      <c r="B12" s="5"/>
      <c r="C12" s="5"/>
      <c r="D12" s="17"/>
      <c r="E12" s="17"/>
      <c r="F12" s="17"/>
      <c r="G12" s="1520" t="s">
        <v>164</v>
      </c>
      <c r="H12" s="285">
        <v>-148</v>
      </c>
      <c r="I12" s="285">
        <v>-148</v>
      </c>
    </row>
    <row r="13" spans="1:9" ht="14.25">
      <c r="A13" s="45" t="s">
        <v>148</v>
      </c>
      <c r="B13" s="5"/>
      <c r="C13" s="5"/>
      <c r="D13" s="17"/>
      <c r="E13" s="17"/>
      <c r="F13" s="17"/>
      <c r="G13" s="1520" t="s">
        <v>164</v>
      </c>
      <c r="H13" s="285" t="s">
        <v>164</v>
      </c>
      <c r="I13" s="285">
        <v>-47</v>
      </c>
    </row>
    <row r="14" spans="1:9" ht="14.25">
      <c r="A14" s="45" t="s">
        <v>149</v>
      </c>
      <c r="B14" s="5"/>
      <c r="C14" s="5"/>
      <c r="D14" s="5"/>
      <c r="E14" s="5"/>
      <c r="F14" s="5"/>
      <c r="G14" s="292">
        <v>-61</v>
      </c>
      <c r="H14" s="285">
        <v>-48</v>
      </c>
      <c r="I14" s="285">
        <v>-46</v>
      </c>
    </row>
    <row r="15" spans="1:9" ht="14.25">
      <c r="A15" s="286"/>
      <c r="B15" s="287"/>
      <c r="C15" s="287"/>
      <c r="D15" s="287"/>
      <c r="E15" s="287"/>
      <c r="F15" s="287"/>
      <c r="G15" s="288">
        <f>SUM(G11:G14)</f>
        <v>198</v>
      </c>
      <c r="H15" s="289">
        <f>SUM(H11:H14)</f>
        <v>-15</v>
      </c>
      <c r="I15" s="289">
        <f>SUM(I11:I14)</f>
        <v>183</v>
      </c>
    </row>
    <row r="16" spans="1:9" ht="7.5" customHeight="1">
      <c r="A16" s="11"/>
      <c r="B16" s="11"/>
      <c r="C16" s="5"/>
      <c r="D16" s="5"/>
      <c r="E16" s="5"/>
      <c r="F16" s="5"/>
      <c r="G16" s="290"/>
      <c r="H16" s="291"/>
      <c r="I16" s="291"/>
    </row>
    <row r="17" spans="1:9" ht="14.25">
      <c r="A17" s="10" t="s">
        <v>551</v>
      </c>
      <c r="B17" s="5"/>
      <c r="C17" s="5"/>
      <c r="D17" s="5"/>
      <c r="E17" s="5"/>
      <c r="F17" s="5"/>
      <c r="G17" s="292"/>
      <c r="H17" s="285"/>
      <c r="I17" s="285"/>
    </row>
    <row r="18" spans="1:9" ht="14.25">
      <c r="A18" s="45" t="s">
        <v>492</v>
      </c>
      <c r="B18" s="11"/>
      <c r="C18" s="5"/>
      <c r="D18" s="5"/>
      <c r="E18" s="5"/>
      <c r="F18" s="5"/>
      <c r="G18" s="292"/>
      <c r="H18" s="285"/>
      <c r="I18" s="285"/>
    </row>
    <row r="19" spans="2:9" ht="15" customHeight="1">
      <c r="B19" s="45" t="s">
        <v>493</v>
      </c>
      <c r="C19" s="5"/>
      <c r="D19" s="5"/>
      <c r="E19" s="5"/>
      <c r="F19" s="5"/>
      <c r="G19" s="292">
        <v>105</v>
      </c>
      <c r="H19" s="285">
        <v>67</v>
      </c>
      <c r="I19" s="285">
        <v>160</v>
      </c>
    </row>
    <row r="20" spans="1:9" ht="14.25">
      <c r="A20" s="45"/>
      <c r="B20" s="45" t="s">
        <v>494</v>
      </c>
      <c r="C20" s="5"/>
      <c r="D20" s="5"/>
      <c r="E20" s="5"/>
      <c r="F20" s="5"/>
      <c r="G20" s="292">
        <v>25</v>
      </c>
      <c r="H20" s="285">
        <v>23</v>
      </c>
      <c r="I20" s="285">
        <v>52</v>
      </c>
    </row>
    <row r="21" spans="1:9" ht="14.25">
      <c r="A21" s="45" t="s">
        <v>495</v>
      </c>
      <c r="B21" s="293"/>
      <c r="C21" s="5"/>
      <c r="D21" s="5"/>
      <c r="E21" s="5"/>
      <c r="F21" s="5"/>
      <c r="G21" s="292">
        <v>60</v>
      </c>
      <c r="H21" s="285">
        <v>47</v>
      </c>
      <c r="I21" s="285">
        <v>89</v>
      </c>
    </row>
    <row r="22" spans="1:9" ht="14.25">
      <c r="A22" s="45" t="s">
        <v>496</v>
      </c>
      <c r="B22" s="5"/>
      <c r="C22" s="5"/>
      <c r="D22" s="5"/>
      <c r="E22" s="5"/>
      <c r="F22" s="5"/>
      <c r="G22" s="292">
        <v>23</v>
      </c>
      <c r="H22" s="285">
        <v>26</v>
      </c>
      <c r="I22" s="285">
        <v>53</v>
      </c>
    </row>
    <row r="23" spans="1:9" ht="14.25">
      <c r="A23" s="45" t="s">
        <v>497</v>
      </c>
      <c r="B23" s="11"/>
      <c r="C23" s="5"/>
      <c r="D23" s="5"/>
      <c r="E23" s="5"/>
      <c r="F23" s="5"/>
      <c r="G23" s="1520" t="s">
        <v>164</v>
      </c>
      <c r="H23" s="285">
        <v>136</v>
      </c>
      <c r="I23" s="285">
        <v>140</v>
      </c>
    </row>
    <row r="24" spans="1:9" ht="14.25">
      <c r="A24" s="45" t="s">
        <v>200</v>
      </c>
      <c r="B24" s="5"/>
      <c r="C24" s="5"/>
      <c r="D24" s="5"/>
      <c r="E24" s="5"/>
      <c r="F24" s="5"/>
      <c r="G24" s="292">
        <v>1</v>
      </c>
      <c r="H24" s="285">
        <v>11</v>
      </c>
      <c r="I24" s="285">
        <v>10</v>
      </c>
    </row>
    <row r="25" spans="1:9" ht="14.25">
      <c r="A25" s="11" t="s">
        <v>498</v>
      </c>
      <c r="B25" s="5"/>
      <c r="C25" s="5"/>
      <c r="D25" s="5"/>
      <c r="E25" s="5"/>
      <c r="F25" s="5"/>
      <c r="G25" s="292">
        <v>-2</v>
      </c>
      <c r="H25" s="285">
        <v>14</v>
      </c>
      <c r="I25" s="285">
        <v>26</v>
      </c>
    </row>
    <row r="26" spans="1:9" ht="14.25">
      <c r="A26" s="286"/>
      <c r="B26" s="287"/>
      <c r="C26" s="287"/>
      <c r="D26" s="287"/>
      <c r="E26" s="287"/>
      <c r="F26" s="287"/>
      <c r="G26" s="288">
        <f>SUM(G18:G25)</f>
        <v>212</v>
      </c>
      <c r="H26" s="289">
        <f>SUM(H18:H25)</f>
        <v>324</v>
      </c>
      <c r="I26" s="289">
        <f>SUM(I18:I25)</f>
        <v>530</v>
      </c>
    </row>
    <row r="27" spans="1:9" ht="7.5" customHeight="1">
      <c r="A27" s="11"/>
      <c r="B27" s="5"/>
      <c r="C27" s="5"/>
      <c r="D27" s="5"/>
      <c r="E27" s="5"/>
      <c r="F27" s="5"/>
      <c r="G27" s="290"/>
      <c r="H27" s="291"/>
      <c r="I27" s="291"/>
    </row>
    <row r="28" spans="1:9" ht="14.25">
      <c r="A28" s="10" t="s">
        <v>563</v>
      </c>
      <c r="B28" s="5"/>
      <c r="C28" s="5"/>
      <c r="D28" s="5"/>
      <c r="E28" s="5"/>
      <c r="F28" s="5"/>
      <c r="G28" s="292"/>
      <c r="H28" s="285"/>
      <c r="I28" s="285"/>
    </row>
    <row r="29" spans="1:9" ht="14.25">
      <c r="A29" s="45" t="s">
        <v>146</v>
      </c>
      <c r="B29" s="5"/>
      <c r="C29" s="5"/>
      <c r="D29" s="5"/>
      <c r="E29" s="5"/>
      <c r="F29" s="5"/>
      <c r="G29" s="292">
        <v>138</v>
      </c>
      <c r="H29" s="285">
        <v>85</v>
      </c>
      <c r="I29" s="285">
        <v>162</v>
      </c>
    </row>
    <row r="30" spans="1:9" ht="14.25">
      <c r="A30" s="45" t="s">
        <v>499</v>
      </c>
      <c r="B30" s="5"/>
      <c r="C30" s="5"/>
      <c r="D30" s="5"/>
      <c r="E30" s="5"/>
      <c r="F30" s="5"/>
      <c r="G30" s="292">
        <v>-9</v>
      </c>
      <c r="H30" s="285">
        <v>7</v>
      </c>
      <c r="I30" s="285">
        <v>-9</v>
      </c>
    </row>
    <row r="31" spans="1:9" ht="14.25">
      <c r="A31" s="11" t="s">
        <v>0</v>
      </c>
      <c r="B31" s="5"/>
      <c r="C31" s="5"/>
      <c r="D31" s="5"/>
      <c r="E31" s="5"/>
      <c r="F31" s="5"/>
      <c r="G31" s="292">
        <v>-2</v>
      </c>
      <c r="H31" s="285">
        <v>-2</v>
      </c>
      <c r="I31" s="285">
        <v>10</v>
      </c>
    </row>
    <row r="32" spans="1:9" ht="14.25">
      <c r="A32" s="286"/>
      <c r="B32" s="287"/>
      <c r="C32" s="287"/>
      <c r="D32" s="287"/>
      <c r="E32" s="287"/>
      <c r="F32" s="287"/>
      <c r="G32" s="288">
        <f>SUM(G29:G31)</f>
        <v>127</v>
      </c>
      <c r="H32" s="289">
        <f>SUM(H29:H31)</f>
        <v>90</v>
      </c>
      <c r="I32" s="289">
        <f>SUM(I29:I31)</f>
        <v>163</v>
      </c>
    </row>
    <row r="33" spans="1:9" ht="7.5" customHeight="1">
      <c r="A33" s="11"/>
      <c r="B33" s="5"/>
      <c r="C33" s="5"/>
      <c r="D33" s="5"/>
      <c r="E33" s="5"/>
      <c r="F33" s="5"/>
      <c r="G33" s="290"/>
      <c r="H33" s="291"/>
      <c r="I33" s="291"/>
    </row>
    <row r="34" spans="1:9" ht="14.25">
      <c r="A34" s="29" t="s">
        <v>1</v>
      </c>
      <c r="B34" s="55"/>
      <c r="C34" s="55"/>
      <c r="D34" s="55"/>
      <c r="E34" s="55"/>
      <c r="F34" s="55"/>
      <c r="G34" s="290">
        <f>G15+G26+G32</f>
        <v>537</v>
      </c>
      <c r="H34" s="291">
        <f>H15+H26+H32</f>
        <v>399</v>
      </c>
      <c r="I34" s="291">
        <f>I15+I26+I32</f>
        <v>876</v>
      </c>
    </row>
    <row r="35" spans="1:9" ht="7.5" customHeight="1">
      <c r="A35" s="294"/>
      <c r="B35" s="35"/>
      <c r="C35" s="35"/>
      <c r="D35" s="35"/>
      <c r="E35" s="35"/>
      <c r="F35" s="35"/>
      <c r="G35" s="295"/>
      <c r="H35" s="295"/>
      <c r="I35" s="295"/>
    </row>
    <row r="36" spans="1:9" ht="14.25">
      <c r="A36" s="82"/>
      <c r="B36" s="55"/>
      <c r="C36" s="55"/>
      <c r="D36" s="55"/>
      <c r="E36" s="55"/>
      <c r="F36" s="55"/>
      <c r="G36" s="55"/>
      <c r="H36" s="296"/>
      <c r="I36" s="296"/>
    </row>
    <row r="37" spans="1:9" ht="14.25">
      <c r="A37" s="38" t="s">
        <v>160</v>
      </c>
      <c r="B37" s="5"/>
      <c r="C37" s="5"/>
      <c r="D37" s="5"/>
      <c r="E37" s="5"/>
      <c r="F37" s="5"/>
      <c r="G37" s="5"/>
      <c r="H37" s="37"/>
      <c r="I37" s="37"/>
    </row>
    <row r="38" spans="1:9" ht="7.5" customHeight="1">
      <c r="A38" s="38"/>
      <c r="B38" s="5"/>
      <c r="C38" s="5"/>
      <c r="D38" s="5"/>
      <c r="E38" s="5"/>
      <c r="F38" s="5"/>
      <c r="G38" s="5"/>
      <c r="H38" s="37"/>
      <c r="I38" s="37"/>
    </row>
    <row r="39" spans="1:9" ht="14.25" customHeight="1">
      <c r="A39" s="77" t="s">
        <v>2</v>
      </c>
      <c r="B39" s="17" t="s">
        <v>215</v>
      </c>
      <c r="C39" s="5"/>
      <c r="D39" s="5"/>
      <c r="E39" s="5"/>
      <c r="F39" s="5"/>
      <c r="G39" s="5"/>
      <c r="H39" s="37"/>
      <c r="I39" s="37"/>
    </row>
    <row r="40" spans="1:9" ht="108.75" customHeight="1">
      <c r="A40" s="297"/>
      <c r="B40" s="1527" t="s">
        <v>3</v>
      </c>
      <c r="C40" s="1540"/>
      <c r="D40" s="1540"/>
      <c r="E40" s="1540"/>
      <c r="F40" s="1540"/>
      <c r="G40" s="1540"/>
      <c r="H40" s="1540"/>
      <c r="I40" s="1540"/>
    </row>
    <row r="41" spans="1:9" ht="16.5" customHeight="1">
      <c r="A41" s="297"/>
      <c r="B41" s="5"/>
      <c r="C41" s="5"/>
      <c r="D41" s="5"/>
      <c r="E41" s="5"/>
      <c r="F41" s="5"/>
      <c r="G41" s="5"/>
      <c r="H41" s="37"/>
      <c r="I41" s="37"/>
    </row>
    <row r="42" spans="1:9" ht="14.25" customHeight="1">
      <c r="A42" s="77" t="s">
        <v>4</v>
      </c>
      <c r="B42" s="17" t="s">
        <v>5</v>
      </c>
      <c r="C42" s="5"/>
      <c r="D42" s="5"/>
      <c r="E42" s="5"/>
      <c r="F42" s="5"/>
      <c r="G42" s="5"/>
      <c r="H42" s="37"/>
      <c r="I42" s="37"/>
    </row>
    <row r="43" spans="1:9" ht="7.5" customHeight="1">
      <c r="A43" s="297"/>
      <c r="B43" s="5"/>
      <c r="C43" s="5"/>
      <c r="D43" s="5"/>
      <c r="E43" s="5"/>
      <c r="F43" s="5"/>
      <c r="G43" s="5"/>
      <c r="H43" s="37"/>
      <c r="I43" s="37"/>
    </row>
    <row r="44" spans="1:9" ht="15" customHeight="1">
      <c r="A44" s="297"/>
      <c r="B44" s="1576" t="s">
        <v>6</v>
      </c>
      <c r="C44" s="1577"/>
      <c r="D44" s="1577"/>
      <c r="E44" s="1577"/>
      <c r="F44" s="1577"/>
      <c r="G44" s="1577"/>
      <c r="H44" s="1577"/>
      <c r="I44" s="1577"/>
    </row>
    <row r="45" spans="1:9" ht="29.25" customHeight="1">
      <c r="A45" s="297"/>
      <c r="B45" s="1527" t="s">
        <v>201</v>
      </c>
      <c r="C45" s="1540"/>
      <c r="D45" s="1540"/>
      <c r="E45" s="1540"/>
      <c r="F45" s="1540"/>
      <c r="G45" s="1540"/>
      <c r="H45" s="1540"/>
      <c r="I45" s="1540"/>
    </row>
    <row r="46" spans="1:9" ht="12.75" customHeight="1">
      <c r="A46" s="297"/>
      <c r="B46" s="1576"/>
      <c r="C46" s="1577"/>
      <c r="D46" s="1577"/>
      <c r="E46" s="1577"/>
      <c r="F46" s="1577"/>
      <c r="G46" s="1577"/>
      <c r="H46" s="1577"/>
      <c r="I46" s="1577"/>
    </row>
    <row r="47" spans="1:9" ht="15.75" customHeight="1">
      <c r="A47" s="297"/>
      <c r="B47" s="1576" t="s">
        <v>7</v>
      </c>
      <c r="C47" s="1577"/>
      <c r="D47" s="21"/>
      <c r="E47" s="21"/>
      <c r="F47" s="21"/>
      <c r="G47" s="21"/>
      <c r="H47" s="21"/>
      <c r="I47" s="21"/>
    </row>
    <row r="48" spans="1:9" ht="21" customHeight="1">
      <c r="A48" s="297"/>
      <c r="B48" s="1576" t="s">
        <v>159</v>
      </c>
      <c r="C48" s="1577"/>
      <c r="D48" s="1577"/>
      <c r="E48" s="1577"/>
      <c r="F48" s="1577"/>
      <c r="G48" s="1577"/>
      <c r="H48" s="1577"/>
      <c r="I48" s="1577"/>
    </row>
    <row r="49" spans="1:9" ht="7.5" customHeight="1">
      <c r="A49" s="297"/>
      <c r="B49" s="5"/>
      <c r="C49" s="5"/>
      <c r="D49" s="5"/>
      <c r="E49" s="5"/>
      <c r="F49" s="5"/>
      <c r="G49" s="5"/>
      <c r="H49" s="37"/>
      <c r="I49" s="37"/>
    </row>
    <row r="50" spans="1:9" ht="19.5" customHeight="1">
      <c r="A50" s="297"/>
      <c r="B50" s="17" t="s">
        <v>8</v>
      </c>
      <c r="C50" s="5"/>
      <c r="D50" s="5"/>
      <c r="E50" s="5"/>
      <c r="F50" s="5"/>
      <c r="G50" s="5"/>
      <c r="H50" s="37"/>
      <c r="I50" s="37"/>
    </row>
    <row r="51" spans="1:9" ht="84" customHeight="1">
      <c r="A51" s="297"/>
      <c r="B51" s="1576" t="s">
        <v>267</v>
      </c>
      <c r="C51" s="1577"/>
      <c r="D51" s="1577"/>
      <c r="E51" s="1577"/>
      <c r="F51" s="1577"/>
      <c r="G51" s="1577"/>
      <c r="H51" s="1577"/>
      <c r="I51" s="1577"/>
    </row>
    <row r="52" spans="1:9" ht="4.5" customHeight="1">
      <c r="A52" s="297"/>
      <c r="B52" s="5"/>
      <c r="C52" s="5"/>
      <c r="D52" s="5"/>
      <c r="E52" s="5"/>
      <c r="F52" s="5"/>
      <c r="G52" s="5"/>
      <c r="H52" s="5"/>
      <c r="I52" s="5"/>
    </row>
    <row r="53" spans="2:12" ht="15.75" customHeight="1">
      <c r="B53" s="1576" t="s">
        <v>232</v>
      </c>
      <c r="C53" s="1577"/>
      <c r="D53" s="1577"/>
      <c r="E53" s="1577"/>
      <c r="F53" s="1577"/>
      <c r="G53" s="1577"/>
      <c r="H53" s="1577"/>
      <c r="I53" s="1577"/>
      <c r="J53" s="216"/>
      <c r="K53" s="216"/>
      <c r="L53" s="216"/>
    </row>
    <row r="54" spans="2:9" ht="61.5" customHeight="1">
      <c r="B54" s="1576" t="s">
        <v>891</v>
      </c>
      <c r="C54" s="1577"/>
      <c r="D54" s="1577"/>
      <c r="E54" s="1577"/>
      <c r="F54" s="1577"/>
      <c r="G54" s="1577"/>
      <c r="H54" s="1577"/>
      <c r="I54" s="1577"/>
    </row>
    <row r="55" spans="2:9" ht="6.75" customHeight="1">
      <c r="B55" s="1256"/>
      <c r="C55" s="21"/>
      <c r="D55" s="21"/>
      <c r="E55" s="21"/>
      <c r="F55" s="21"/>
      <c r="G55" s="21"/>
      <c r="H55" s="21"/>
      <c r="I55" s="21"/>
    </row>
    <row r="56" spans="2:9" ht="86.25" customHeight="1">
      <c r="B56" s="1564" t="s">
        <v>489</v>
      </c>
      <c r="C56" s="1564"/>
      <c r="D56" s="1564"/>
      <c r="E56" s="1564"/>
      <c r="F56" s="1564"/>
      <c r="G56" s="1564"/>
      <c r="H56" s="1564"/>
      <c r="I56" s="1564"/>
    </row>
    <row r="58" ht="21" customHeight="1"/>
  </sheetData>
  <mergeCells count="11">
    <mergeCell ref="B48:I48"/>
    <mergeCell ref="B51:I51"/>
    <mergeCell ref="B56:I56"/>
    <mergeCell ref="B54:I54"/>
    <mergeCell ref="B53:I53"/>
    <mergeCell ref="B46:I46"/>
    <mergeCell ref="B47:C47"/>
    <mergeCell ref="H1:I1"/>
    <mergeCell ref="B40:I40"/>
    <mergeCell ref="B44:I44"/>
    <mergeCell ref="B45:I45"/>
  </mergeCells>
  <printOptions/>
  <pageMargins left="0.75" right="0.75" top="1" bottom="1" header="0.5" footer="0.5"/>
  <pageSetup fitToHeight="1" fitToWidth="1" horizontalDpi="600" verticalDpi="600" orientation="portrait" paperSize="9" scale="66" r:id="rId1"/>
</worksheet>
</file>

<file path=xl/worksheets/sheet9.xml><?xml version="1.0" encoding="utf-8"?>
<worksheet xmlns="http://schemas.openxmlformats.org/spreadsheetml/2006/main" xmlns:r="http://schemas.openxmlformats.org/officeDocument/2006/relationships">
  <sheetPr>
    <pageSetUpPr fitToPage="1"/>
  </sheetPr>
  <dimension ref="A1:AD747"/>
  <sheetViews>
    <sheetView showGridLines="0" zoomScale="75" zoomScaleNormal="75" zoomScaleSheetLayoutView="75" workbookViewId="0" topLeftCell="A62">
      <selection activeCell="C73" sqref="C73"/>
    </sheetView>
  </sheetViews>
  <sheetFormatPr defaultColWidth="9.00390625" defaultRowHeight="14.25"/>
  <cols>
    <col min="1" max="1" width="5.125" style="5" customWidth="1"/>
    <col min="2" max="2" width="2.75390625" style="11" customWidth="1"/>
    <col min="3" max="3" width="9.00390625" style="5" customWidth="1"/>
    <col min="4" max="4" width="18.375" style="5" customWidth="1"/>
    <col min="5" max="5" width="1.37890625" style="5" customWidth="1"/>
    <col min="6" max="6" width="12.00390625" style="5" customWidth="1"/>
    <col min="7" max="7" width="11.875" style="5" customWidth="1"/>
    <col min="8" max="8" width="7.875" style="5" customWidth="1"/>
    <col min="9" max="9" width="2.00390625" style="5" customWidth="1"/>
    <col min="10" max="10" width="12.25390625" style="5" customWidth="1"/>
    <col min="11" max="11" width="11.875" style="5" customWidth="1"/>
    <col min="12" max="12" width="7.875" style="5" customWidth="1"/>
    <col min="13" max="13" width="2.25390625" style="14" customWidth="1"/>
    <col min="14" max="14" width="12.625" style="5" customWidth="1"/>
    <col min="15" max="15" width="11.875" style="5" customWidth="1"/>
    <col min="16" max="16" width="11.125" style="5" customWidth="1"/>
    <col min="17" max="16384" width="9.00390625" style="5" customWidth="1"/>
  </cols>
  <sheetData>
    <row r="1" spans="2:16" ht="14.25">
      <c r="B1" s="24" t="s">
        <v>831</v>
      </c>
      <c r="C1" s="2"/>
      <c r="N1" s="1581" t="s">
        <v>15</v>
      </c>
      <c r="O1" s="1581"/>
      <c r="P1" s="1582"/>
    </row>
    <row r="2" spans="2:21" s="205" customFormat="1" ht="15">
      <c r="B2" s="207"/>
      <c r="Q2" s="229"/>
      <c r="R2" s="229"/>
      <c r="S2" s="229"/>
      <c r="T2" s="229"/>
      <c r="U2" s="229"/>
    </row>
    <row r="3" spans="2:21" s="205" customFormat="1" ht="15.75">
      <c r="B3" s="27" t="s">
        <v>833</v>
      </c>
      <c r="Q3" s="229"/>
      <c r="R3" s="230"/>
      <c r="S3" s="230"/>
      <c r="T3" s="230"/>
      <c r="U3" s="230"/>
    </row>
    <row r="5" spans="2:13" s="205" customFormat="1" ht="15.75">
      <c r="B5" s="30" t="s">
        <v>896</v>
      </c>
      <c r="M5" s="298"/>
    </row>
    <row r="7" spans="2:17" ht="15.75">
      <c r="B7" s="30" t="s">
        <v>846</v>
      </c>
      <c r="C7" s="14"/>
      <c r="D7" s="14"/>
      <c r="E7" s="14"/>
      <c r="F7" s="14"/>
      <c r="G7" s="14"/>
      <c r="H7" s="14"/>
      <c r="I7" s="14"/>
      <c r="J7" s="14"/>
      <c r="K7" s="14"/>
      <c r="L7" s="14"/>
      <c r="M7" s="25"/>
      <c r="Q7" s="299"/>
    </row>
    <row r="8" spans="2:17" ht="15.75">
      <c r="B8" s="30"/>
      <c r="C8" s="14"/>
      <c r="D8" s="14"/>
      <c r="E8" s="14"/>
      <c r="F8" s="14"/>
      <c r="G8" s="14"/>
      <c r="H8" s="14"/>
      <c r="I8" s="14"/>
      <c r="J8" s="14"/>
      <c r="K8" s="14"/>
      <c r="L8" s="14"/>
      <c r="M8" s="25"/>
      <c r="N8" s="272" t="s">
        <v>602</v>
      </c>
      <c r="O8" s="272" t="s">
        <v>602</v>
      </c>
      <c r="P8" s="272" t="s">
        <v>603</v>
      </c>
      <c r="Q8" s="299"/>
    </row>
    <row r="9" spans="2:17" ht="12.75">
      <c r="B9" s="300"/>
      <c r="C9" s="14"/>
      <c r="D9" s="14"/>
      <c r="E9" s="14"/>
      <c r="F9" s="14"/>
      <c r="G9" s="14"/>
      <c r="H9" s="14"/>
      <c r="I9" s="14"/>
      <c r="J9" s="14"/>
      <c r="K9" s="14"/>
      <c r="L9" s="14"/>
      <c r="M9" s="25"/>
      <c r="N9" s="33">
        <v>2006</v>
      </c>
      <c r="O9" s="33">
        <v>2005</v>
      </c>
      <c r="P9" s="33">
        <v>2005</v>
      </c>
      <c r="Q9" s="299"/>
    </row>
    <row r="10" spans="1:16" ht="12.75">
      <c r="A10" s="578" t="s">
        <v>20</v>
      </c>
      <c r="B10" s="34" t="s">
        <v>858</v>
      </c>
      <c r="C10" s="301"/>
      <c r="D10" s="301"/>
      <c r="E10" s="301"/>
      <c r="F10" s="301"/>
      <c r="G10" s="301"/>
      <c r="H10" s="301"/>
      <c r="I10" s="301"/>
      <c r="J10" s="301"/>
      <c r="K10" s="301"/>
      <c r="L10" s="301"/>
      <c r="M10" s="36"/>
      <c r="N10" s="36" t="s">
        <v>904</v>
      </c>
      <c r="O10" s="36" t="s">
        <v>904</v>
      </c>
      <c r="P10" s="36" t="s">
        <v>904</v>
      </c>
    </row>
    <row r="11" spans="14:16" ht="7.5" customHeight="1">
      <c r="N11" s="4"/>
      <c r="O11" s="284"/>
      <c r="P11" s="284"/>
    </row>
    <row r="12" spans="2:16" ht="12.75">
      <c r="B12" s="45" t="s">
        <v>16</v>
      </c>
      <c r="O12" s="23"/>
      <c r="P12" s="23"/>
    </row>
    <row r="13" spans="3:16" ht="12.75">
      <c r="C13" s="17" t="s">
        <v>217</v>
      </c>
      <c r="M13" s="302"/>
      <c r="N13" s="303">
        <v>34</v>
      </c>
      <c r="O13" s="42">
        <v>267</v>
      </c>
      <c r="P13" s="42">
        <v>994</v>
      </c>
    </row>
    <row r="14" spans="3:16" ht="12.75">
      <c r="C14" s="17" t="s">
        <v>218</v>
      </c>
      <c r="M14" s="302"/>
      <c r="N14" s="303">
        <v>12</v>
      </c>
      <c r="O14" s="42">
        <v>26</v>
      </c>
      <c r="P14" s="42">
        <v>67</v>
      </c>
    </row>
    <row r="15" spans="3:16" ht="12.75">
      <c r="C15" s="17" t="s">
        <v>219</v>
      </c>
      <c r="M15" s="302"/>
      <c r="N15" s="303">
        <v>-34</v>
      </c>
      <c r="O15" s="42">
        <v>24</v>
      </c>
      <c r="P15" s="42">
        <v>41</v>
      </c>
    </row>
    <row r="16" spans="2:16" ht="7.5" customHeight="1">
      <c r="B16" s="121"/>
      <c r="C16" s="121"/>
      <c r="D16" s="149"/>
      <c r="E16" s="149"/>
      <c r="F16" s="149"/>
      <c r="G16" s="149"/>
      <c r="H16" s="149"/>
      <c r="I16" s="149"/>
      <c r="J16" s="149"/>
      <c r="K16" s="149"/>
      <c r="L16" s="149"/>
      <c r="M16" s="302"/>
      <c r="N16" s="303"/>
      <c r="O16" s="42"/>
      <c r="P16" s="42"/>
    </row>
    <row r="17" spans="2:16" ht="27" customHeight="1">
      <c r="B17" s="1509" t="s">
        <v>17</v>
      </c>
      <c r="C17" s="1508"/>
      <c r="D17" s="1508"/>
      <c r="E17" s="1508"/>
      <c r="F17" s="1508"/>
      <c r="G17" s="1508"/>
      <c r="H17" s="1508"/>
      <c r="I17" s="1508"/>
      <c r="J17" s="1508"/>
      <c r="K17" s="1508"/>
      <c r="L17" s="1508"/>
      <c r="M17" s="302"/>
      <c r="N17" s="303">
        <v>2</v>
      </c>
      <c r="O17" s="42">
        <v>0</v>
      </c>
      <c r="P17" s="42">
        <v>0</v>
      </c>
    </row>
    <row r="18" spans="2:16" ht="7.5" customHeight="1">
      <c r="B18" s="121"/>
      <c r="C18" s="121"/>
      <c r="D18" s="149"/>
      <c r="E18" s="149"/>
      <c r="F18" s="149"/>
      <c r="G18" s="149"/>
      <c r="H18" s="149"/>
      <c r="I18" s="149"/>
      <c r="J18" s="149"/>
      <c r="K18" s="149"/>
      <c r="L18" s="149"/>
      <c r="M18" s="302"/>
      <c r="N18" s="303"/>
      <c r="O18" s="42"/>
      <c r="P18" s="42"/>
    </row>
    <row r="19" spans="2:16" ht="27" customHeight="1">
      <c r="B19" s="1510" t="s">
        <v>18</v>
      </c>
      <c r="C19" s="1511"/>
      <c r="D19" s="1511"/>
      <c r="E19" s="1511"/>
      <c r="F19" s="1511"/>
      <c r="G19" s="1511"/>
      <c r="H19" s="1511"/>
      <c r="I19" s="1511"/>
      <c r="J19" s="1511"/>
      <c r="K19" s="1511"/>
      <c r="L19" s="1511"/>
      <c r="M19" s="302"/>
      <c r="N19" s="304">
        <v>3</v>
      </c>
      <c r="O19" s="305">
        <v>3</v>
      </c>
      <c r="P19" s="305">
        <v>1</v>
      </c>
    </row>
    <row r="20" spans="2:16" ht="7.5" customHeight="1">
      <c r="B20" s="122"/>
      <c r="C20" s="65"/>
      <c r="D20" s="65"/>
      <c r="E20" s="65"/>
      <c r="F20" s="65"/>
      <c r="G20" s="65"/>
      <c r="H20" s="65"/>
      <c r="I20" s="65"/>
      <c r="J20" s="65"/>
      <c r="K20" s="65"/>
      <c r="L20" s="65"/>
      <c r="M20" s="302"/>
      <c r="N20" s="304"/>
      <c r="O20" s="305"/>
      <c r="P20" s="305"/>
    </row>
    <row r="21" spans="2:16" ht="12.75">
      <c r="B21" s="45" t="s">
        <v>19</v>
      </c>
      <c r="M21" s="302"/>
      <c r="N21" s="303">
        <v>15</v>
      </c>
      <c r="O21" s="42">
        <v>-13</v>
      </c>
      <c r="P21" s="42">
        <v>-35</v>
      </c>
    </row>
    <row r="22" spans="2:16" ht="7.5" customHeight="1">
      <c r="B22" s="121"/>
      <c r="C22" s="121"/>
      <c r="D22" s="149"/>
      <c r="E22" s="149"/>
      <c r="F22" s="149"/>
      <c r="G22" s="149"/>
      <c r="H22" s="149"/>
      <c r="I22" s="149"/>
      <c r="J22" s="149"/>
      <c r="K22" s="149"/>
      <c r="L22" s="149"/>
      <c r="M22" s="302"/>
      <c r="N22" s="303"/>
      <c r="O22" s="303"/>
      <c r="P22" s="303"/>
    </row>
    <row r="23" spans="2:16" ht="18.75" customHeight="1">
      <c r="B23" s="306" t="s">
        <v>1</v>
      </c>
      <c r="C23" s="287"/>
      <c r="D23" s="287"/>
      <c r="E23" s="287"/>
      <c r="F23" s="287"/>
      <c r="G23" s="287"/>
      <c r="H23" s="287"/>
      <c r="I23" s="287"/>
      <c r="J23" s="287"/>
      <c r="K23" s="287"/>
      <c r="L23" s="287"/>
      <c r="M23" s="307"/>
      <c r="N23" s="308">
        <f>SUM(N13:N21)</f>
        <v>32</v>
      </c>
      <c r="O23" s="309">
        <f>SUM(O13:O21)</f>
        <v>307</v>
      </c>
      <c r="P23" s="309">
        <f>SUM(P13:P21)</f>
        <v>1068</v>
      </c>
    </row>
    <row r="24" spans="2:16" ht="7.5" customHeight="1">
      <c r="B24" s="121"/>
      <c r="C24" s="149"/>
      <c r="D24" s="149"/>
      <c r="E24" s="149"/>
      <c r="F24" s="149"/>
      <c r="G24" s="149"/>
      <c r="H24" s="149"/>
      <c r="I24" s="149"/>
      <c r="J24" s="149"/>
      <c r="K24" s="149"/>
      <c r="L24" s="149"/>
      <c r="N24" s="310"/>
      <c r="O24" s="310"/>
      <c r="P24" s="305"/>
    </row>
    <row r="25" spans="2:16" ht="12.75">
      <c r="B25" s="38" t="s">
        <v>917</v>
      </c>
      <c r="P25" s="37"/>
    </row>
    <row r="26" spans="2:16" ht="7.5" customHeight="1">
      <c r="B26" s="38"/>
      <c r="P26" s="37"/>
    </row>
    <row r="27" spans="1:16" ht="12.75">
      <c r="A27" s="1002" t="s">
        <v>20</v>
      </c>
      <c r="B27" s="77" t="s">
        <v>913</v>
      </c>
      <c r="C27" s="17" t="s">
        <v>184</v>
      </c>
      <c r="P27" s="37"/>
    </row>
    <row r="28" spans="2:16" ht="7.5" customHeight="1">
      <c r="B28" s="297"/>
      <c r="P28" s="37"/>
    </row>
    <row r="29" spans="2:16" ht="45.75" customHeight="1">
      <c r="B29" s="297"/>
      <c r="C29" s="1578" t="s">
        <v>143</v>
      </c>
      <c r="D29" s="1578"/>
      <c r="E29" s="1578"/>
      <c r="F29" s="1578"/>
      <c r="G29" s="1578"/>
      <c r="H29" s="1578"/>
      <c r="I29" s="1578"/>
      <c r="J29" s="1578"/>
      <c r="K29" s="1578"/>
      <c r="L29" s="1578"/>
      <c r="M29" s="1578"/>
      <c r="N29" s="1578"/>
      <c r="O29" s="1578"/>
      <c r="P29" s="1578"/>
    </row>
    <row r="30" spans="2:16" ht="7.5" customHeight="1">
      <c r="B30" s="297"/>
      <c r="P30" s="37"/>
    </row>
    <row r="31" spans="1:16" ht="12.75">
      <c r="A31" s="1002" t="s">
        <v>20</v>
      </c>
      <c r="B31" s="77" t="s">
        <v>914</v>
      </c>
      <c r="C31" s="17" t="s">
        <v>22</v>
      </c>
      <c r="P31" s="37"/>
    </row>
    <row r="32" spans="2:16" ht="12.75">
      <c r="B32" s="77"/>
      <c r="C32" s="17"/>
      <c r="N32" s="272" t="s">
        <v>602</v>
      </c>
      <c r="O32" s="272" t="s">
        <v>602</v>
      </c>
      <c r="P32" s="272" t="s">
        <v>603</v>
      </c>
    </row>
    <row r="33" spans="2:16" ht="12.75">
      <c r="B33" s="77"/>
      <c r="C33" s="17"/>
      <c r="N33" s="33">
        <v>2006</v>
      </c>
      <c r="O33" s="33">
        <v>2005</v>
      </c>
      <c r="P33" s="33">
        <v>2005</v>
      </c>
    </row>
    <row r="34" spans="2:16" ht="15" customHeight="1">
      <c r="B34" s="297"/>
      <c r="C34" s="350" t="s">
        <v>916</v>
      </c>
      <c r="D34" s="35"/>
      <c r="E34" s="35"/>
      <c r="F34" s="35"/>
      <c r="G34" s="35"/>
      <c r="H34" s="35"/>
      <c r="I34" s="35"/>
      <c r="J34" s="35"/>
      <c r="K34" s="35"/>
      <c r="L34" s="35"/>
      <c r="M34" s="311"/>
      <c r="N34" s="36" t="s">
        <v>904</v>
      </c>
      <c r="O34" s="36" t="s">
        <v>904</v>
      </c>
      <c r="P34" s="36" t="s">
        <v>904</v>
      </c>
    </row>
    <row r="35" spans="2:16" ht="7.5" customHeight="1">
      <c r="B35" s="297"/>
      <c r="M35" s="312"/>
      <c r="N35" s="299"/>
      <c r="O35" s="299"/>
      <c r="P35" s="299"/>
    </row>
    <row r="36" spans="2:16" ht="14.25" customHeight="1">
      <c r="B36" s="297"/>
      <c r="C36" s="1508" t="s">
        <v>23</v>
      </c>
      <c r="D36" s="1508"/>
      <c r="E36" s="1508"/>
      <c r="F36" s="1508"/>
      <c r="G36" s="1508"/>
      <c r="H36" s="1508"/>
      <c r="I36" s="1508"/>
      <c r="J36" s="1508"/>
      <c r="K36" s="1508"/>
      <c r="L36" s="1508"/>
      <c r="M36" s="313"/>
      <c r="N36" s="314"/>
      <c r="O36" s="314"/>
      <c r="P36" s="315"/>
    </row>
    <row r="37" spans="2:16" ht="9" customHeight="1">
      <c r="B37" s="297"/>
      <c r="C37" s="149"/>
      <c r="D37" s="149"/>
      <c r="E37" s="149"/>
      <c r="F37" s="149"/>
      <c r="G37" s="149"/>
      <c r="H37" s="149"/>
      <c r="I37" s="149"/>
      <c r="J37" s="149"/>
      <c r="K37" s="149"/>
      <c r="L37" s="149"/>
      <c r="M37" s="313"/>
      <c r="N37" s="314"/>
      <c r="O37" s="314"/>
      <c r="P37" s="315"/>
    </row>
    <row r="38" spans="2:16" ht="30.75" customHeight="1">
      <c r="B38" s="297"/>
      <c r="C38" s="149"/>
      <c r="D38" s="1508" t="s">
        <v>24</v>
      </c>
      <c r="E38" s="1508"/>
      <c r="F38" s="1508"/>
      <c r="G38" s="1508"/>
      <c r="H38" s="1508"/>
      <c r="I38" s="1508"/>
      <c r="J38" s="1508"/>
      <c r="K38" s="1508"/>
      <c r="L38" s="1508"/>
      <c r="M38" s="313"/>
      <c r="N38" s="314">
        <v>-8</v>
      </c>
      <c r="O38" s="315">
        <v>2</v>
      </c>
      <c r="P38" s="315">
        <v>5</v>
      </c>
    </row>
    <row r="39" spans="2:16" ht="14.25" customHeight="1">
      <c r="B39" s="297"/>
      <c r="C39" s="149"/>
      <c r="D39" s="17" t="s">
        <v>25</v>
      </c>
      <c r="E39" s="17"/>
      <c r="F39" s="17"/>
      <c r="G39" s="17"/>
      <c r="H39" s="17"/>
      <c r="I39" s="149"/>
      <c r="J39" s="149"/>
      <c r="K39" s="149"/>
      <c r="L39" s="149"/>
      <c r="M39" s="313"/>
      <c r="N39" s="314">
        <v>23</v>
      </c>
      <c r="O39" s="315">
        <v>53</v>
      </c>
      <c r="P39" s="315">
        <v>58</v>
      </c>
    </row>
    <row r="40" spans="2:16" ht="5.25" customHeight="1">
      <c r="B40" s="297"/>
      <c r="M40" s="313"/>
      <c r="N40" s="314"/>
      <c r="O40" s="315"/>
      <c r="P40" s="315"/>
    </row>
    <row r="41" spans="2:16" ht="27" customHeight="1">
      <c r="B41" s="297"/>
      <c r="C41" s="1512" t="s">
        <v>26</v>
      </c>
      <c r="D41" s="1512"/>
      <c r="E41" s="1512"/>
      <c r="F41" s="1512"/>
      <c r="G41" s="1512"/>
      <c r="H41" s="1512"/>
      <c r="I41" s="1512"/>
      <c r="J41" s="1512"/>
      <c r="K41" s="1512"/>
      <c r="L41" s="1512"/>
      <c r="M41" s="313"/>
      <c r="N41" s="316">
        <v>-3</v>
      </c>
      <c r="O41" s="317">
        <v>-29</v>
      </c>
      <c r="P41" s="317">
        <v>4</v>
      </c>
    </row>
    <row r="42" spans="2:16" ht="8.25" customHeight="1">
      <c r="B42" s="297"/>
      <c r="C42" s="1507"/>
      <c r="D42" s="1507"/>
      <c r="E42" s="1507"/>
      <c r="F42" s="1507"/>
      <c r="G42" s="1507"/>
      <c r="H42" s="1507"/>
      <c r="I42" s="1507"/>
      <c r="J42" s="1507"/>
      <c r="K42" s="1507"/>
      <c r="L42" s="1507"/>
      <c r="M42" s="318"/>
      <c r="N42" s="314"/>
      <c r="O42" s="315"/>
      <c r="P42" s="315"/>
    </row>
    <row r="43" spans="2:16" ht="16.5" customHeight="1">
      <c r="B43" s="297"/>
      <c r="C43" s="35"/>
      <c r="D43" s="35"/>
      <c r="E43" s="35"/>
      <c r="F43" s="35"/>
      <c r="G43" s="35"/>
      <c r="H43" s="35"/>
      <c r="I43" s="35"/>
      <c r="J43" s="35"/>
      <c r="K43" s="35"/>
      <c r="L43" s="35"/>
      <c r="M43" s="318"/>
      <c r="N43" s="319">
        <f>SUM(N36:N42)</f>
        <v>12</v>
      </c>
      <c r="O43" s="320">
        <f>SUM(O36:O42)</f>
        <v>26</v>
      </c>
      <c r="P43" s="320">
        <f>SUM(P36:P42)</f>
        <v>67</v>
      </c>
    </row>
    <row r="44" spans="2:17" ht="7.5" customHeight="1">
      <c r="B44" s="297"/>
      <c r="M44" s="321"/>
      <c r="N44" s="322"/>
      <c r="O44" s="322"/>
      <c r="P44" s="322"/>
      <c r="Q44" s="323"/>
    </row>
    <row r="45" spans="2:16" ht="33" customHeight="1">
      <c r="B45" s="297"/>
      <c r="C45" s="1530"/>
      <c r="D45" s="1531"/>
      <c r="E45" s="1531"/>
      <c r="F45" s="1531"/>
      <c r="G45" s="1531"/>
      <c r="H45" s="1531"/>
      <c r="I45" s="1531"/>
      <c r="J45" s="1531"/>
      <c r="K45" s="1531"/>
      <c r="L45" s="1531"/>
      <c r="M45" s="1531"/>
      <c r="N45" s="1531"/>
      <c r="O45" s="1531"/>
      <c r="P45" s="1531"/>
    </row>
    <row r="46" spans="2:17" ht="9.75" customHeight="1">
      <c r="B46" s="297"/>
      <c r="P46" s="37"/>
      <c r="Q46" s="74"/>
    </row>
    <row r="47" spans="1:3" ht="12.75">
      <c r="A47" s="1002" t="s">
        <v>20</v>
      </c>
      <c r="B47" s="77" t="s">
        <v>915</v>
      </c>
      <c r="C47" s="17" t="s">
        <v>563</v>
      </c>
    </row>
    <row r="48" ht="7.5" customHeight="1">
      <c r="B48" s="297"/>
    </row>
    <row r="49" spans="2:3" ht="12.75">
      <c r="B49" s="297"/>
      <c r="C49" s="17" t="s">
        <v>155</v>
      </c>
    </row>
    <row r="50" spans="2:3" ht="12.75">
      <c r="B50" s="297"/>
      <c r="C50" s="17"/>
    </row>
    <row r="51" spans="2:16" ht="12.75">
      <c r="B51" s="297"/>
      <c r="C51" s="17"/>
      <c r="N51" s="272" t="s">
        <v>602</v>
      </c>
      <c r="O51" s="272" t="s">
        <v>602</v>
      </c>
      <c r="P51" s="272" t="s">
        <v>603</v>
      </c>
    </row>
    <row r="52" spans="2:16" ht="12.75">
      <c r="B52" s="297"/>
      <c r="C52" s="17"/>
      <c r="N52" s="33">
        <v>2006</v>
      </c>
      <c r="O52" s="33">
        <v>2005</v>
      </c>
      <c r="P52" s="33">
        <v>2005</v>
      </c>
    </row>
    <row r="53" spans="1:16" ht="12.75">
      <c r="A53" s="1" t="s">
        <v>21</v>
      </c>
      <c r="B53" s="234" t="s">
        <v>216</v>
      </c>
      <c r="C53" s="35"/>
      <c r="D53" s="35"/>
      <c r="E53" s="35"/>
      <c r="F53" s="35"/>
      <c r="G53" s="35"/>
      <c r="H53" s="35"/>
      <c r="I53" s="35"/>
      <c r="J53" s="35"/>
      <c r="K53" s="35"/>
      <c r="L53" s="35"/>
      <c r="M53" s="311"/>
      <c r="N53" s="36" t="s">
        <v>904</v>
      </c>
      <c r="O53" s="36" t="s">
        <v>904</v>
      </c>
      <c r="P53" s="36" t="s">
        <v>904</v>
      </c>
    </row>
    <row r="54" spans="2:16" ht="12.75">
      <c r="B54" s="297"/>
      <c r="M54" s="312"/>
      <c r="N54" s="299"/>
      <c r="O54" s="299"/>
      <c r="P54" s="299"/>
    </row>
    <row r="55" spans="2:16" ht="14.25">
      <c r="B55" s="297"/>
      <c r="C55" s="1508" t="s">
        <v>551</v>
      </c>
      <c r="D55" s="1529"/>
      <c r="E55" s="149"/>
      <c r="F55" s="149"/>
      <c r="G55" s="149"/>
      <c r="H55" s="149"/>
      <c r="I55" s="149"/>
      <c r="J55" s="149"/>
      <c r="K55" s="149"/>
      <c r="L55" s="149"/>
      <c r="M55" s="313"/>
      <c r="N55" s="314">
        <v>15</v>
      </c>
      <c r="O55" s="315">
        <v>-10</v>
      </c>
      <c r="P55" s="315">
        <v>-2</v>
      </c>
    </row>
    <row r="56" spans="2:16" ht="6" customHeight="1">
      <c r="B56" s="297"/>
      <c r="C56" s="149"/>
      <c r="D56" s="17"/>
      <c r="E56" s="17"/>
      <c r="F56" s="17"/>
      <c r="G56" s="17"/>
      <c r="H56" s="17"/>
      <c r="I56" s="149"/>
      <c r="J56" s="149"/>
      <c r="K56" s="149"/>
      <c r="L56" s="149"/>
      <c r="M56" s="313"/>
      <c r="N56" s="314"/>
      <c r="O56" s="315"/>
      <c r="P56" s="315"/>
    </row>
    <row r="57" spans="2:16" ht="12.75">
      <c r="B57" s="297"/>
      <c r="C57" s="17" t="s">
        <v>754</v>
      </c>
      <c r="M57" s="313"/>
      <c r="N57" s="314">
        <v>153</v>
      </c>
      <c r="O57" s="315">
        <v>-19</v>
      </c>
      <c r="P57" s="315">
        <v>-65</v>
      </c>
    </row>
    <row r="58" spans="2:16" ht="6" customHeight="1">
      <c r="B58" s="297"/>
      <c r="C58" s="1507"/>
      <c r="D58" s="1507"/>
      <c r="E58" s="1507"/>
      <c r="F58" s="1507"/>
      <c r="G58" s="1507"/>
      <c r="H58" s="1507"/>
      <c r="I58" s="1507"/>
      <c r="J58" s="1507"/>
      <c r="K58" s="1507"/>
      <c r="L58" s="1507"/>
      <c r="M58" s="318"/>
      <c r="N58" s="314"/>
      <c r="O58" s="315"/>
      <c r="P58" s="315"/>
    </row>
    <row r="59" spans="2:16" ht="12.75">
      <c r="B59" s="1003"/>
      <c r="C59" s="35"/>
      <c r="D59" s="35"/>
      <c r="E59" s="35"/>
      <c r="F59" s="35"/>
      <c r="G59" s="35"/>
      <c r="H59" s="35"/>
      <c r="I59" s="35"/>
      <c r="J59" s="35"/>
      <c r="K59" s="35"/>
      <c r="L59" s="35"/>
      <c r="M59" s="318"/>
      <c r="N59" s="319">
        <f>SUM(N55:N58)</f>
        <v>168</v>
      </c>
      <c r="O59" s="320">
        <f>SUM(O55:O58)</f>
        <v>-29</v>
      </c>
      <c r="P59" s="320">
        <f>SUM(P55:P58)</f>
        <v>-67</v>
      </c>
    </row>
    <row r="60" spans="2:3" ht="12.75">
      <c r="B60" s="297"/>
      <c r="C60" s="17"/>
    </row>
    <row r="61" spans="1:2" ht="18" customHeight="1">
      <c r="A61" s="1" t="s">
        <v>209</v>
      </c>
      <c r="B61" s="8" t="s">
        <v>27</v>
      </c>
    </row>
    <row r="62" ht="9" customHeight="1">
      <c r="B62" s="297"/>
    </row>
    <row r="63" spans="2:16" ht="83.25" customHeight="1">
      <c r="B63" s="1532" t="s">
        <v>109</v>
      </c>
      <c r="C63" s="1531"/>
      <c r="D63" s="1531"/>
      <c r="E63" s="1531"/>
      <c r="F63" s="1531"/>
      <c r="G63" s="1531"/>
      <c r="H63" s="1531"/>
      <c r="I63" s="1531"/>
      <c r="J63" s="1531"/>
      <c r="K63" s="1531"/>
      <c r="L63" s="1531"/>
      <c r="M63" s="1531"/>
      <c r="N63" s="1531"/>
      <c r="O63" s="1531"/>
      <c r="P63" s="1531"/>
    </row>
    <row r="64" ht="12.75">
      <c r="B64" s="297"/>
    </row>
    <row r="65" spans="1:15" ht="14.25">
      <c r="A65" s="1" t="s">
        <v>210</v>
      </c>
      <c r="B65" s="31" t="s">
        <v>28</v>
      </c>
      <c r="D65"/>
      <c r="E65"/>
      <c r="F65"/>
      <c r="G65"/>
      <c r="H65"/>
      <c r="I65"/>
      <c r="J65"/>
      <c r="K65"/>
      <c r="L65"/>
      <c r="M65"/>
      <c r="N65"/>
      <c r="O65"/>
    </row>
    <row r="66" spans="2:15" ht="12.75">
      <c r="B66" s="297"/>
      <c r="C66" s="263"/>
      <c r="D66" s="216"/>
      <c r="E66" s="216"/>
      <c r="F66" s="216"/>
      <c r="G66" s="216"/>
      <c r="H66" s="216"/>
      <c r="I66" s="324"/>
      <c r="J66" s="324"/>
      <c r="K66" s="324"/>
      <c r="L66" s="324"/>
      <c r="M66" s="324"/>
      <c r="N66" s="324"/>
      <c r="O66" s="324"/>
    </row>
    <row r="67" spans="2:16" ht="27" customHeight="1">
      <c r="B67" s="1533" t="s">
        <v>29</v>
      </c>
      <c r="C67" s="1504"/>
      <c r="D67" s="1504"/>
      <c r="E67" s="1504"/>
      <c r="F67" s="1504"/>
      <c r="G67" s="1504"/>
      <c r="H67" s="1504"/>
      <c r="I67" s="1504"/>
      <c r="J67" s="1504"/>
      <c r="K67" s="1504"/>
      <c r="L67" s="1504"/>
      <c r="M67" s="1504"/>
      <c r="N67" s="1504"/>
      <c r="O67" s="1504"/>
      <c r="P67" s="1505"/>
    </row>
    <row r="68" spans="2:16" ht="9" customHeight="1">
      <c r="B68" s="1036"/>
      <c r="C68" s="1126"/>
      <c r="D68" s="1126"/>
      <c r="E68" s="1126"/>
      <c r="F68" s="1126"/>
      <c r="G68" s="1126"/>
      <c r="H68" s="1126"/>
      <c r="I68" s="1126"/>
      <c r="J68" s="1126"/>
      <c r="K68" s="1126"/>
      <c r="L68" s="1126"/>
      <c r="M68" s="1126"/>
      <c r="N68" s="1126"/>
      <c r="O68" s="1126"/>
      <c r="P68" s="17"/>
    </row>
    <row r="69" spans="2:16" ht="17.25" customHeight="1">
      <c r="B69" s="431"/>
      <c r="C69" s="133"/>
      <c r="D69" s="342"/>
      <c r="E69" s="17"/>
      <c r="F69" s="1506" t="s">
        <v>838</v>
      </c>
      <c r="G69" s="1506"/>
      <c r="H69" s="1506"/>
      <c r="I69" s="1127"/>
      <c r="J69" s="1506" t="s">
        <v>839</v>
      </c>
      <c r="K69" s="1506"/>
      <c r="L69" s="1506"/>
      <c r="M69" s="1127"/>
      <c r="N69" s="1506" t="s">
        <v>840</v>
      </c>
      <c r="O69" s="1506"/>
      <c r="P69" s="1506"/>
    </row>
    <row r="70" spans="2:16" ht="70.5" customHeight="1">
      <c r="B70" s="164"/>
      <c r="C70" s="119"/>
      <c r="D70" s="17"/>
      <c r="E70" s="17"/>
      <c r="F70" s="1128" t="s">
        <v>30</v>
      </c>
      <c r="G70" s="1128" t="s">
        <v>31</v>
      </c>
      <c r="H70" s="1128" t="s">
        <v>601</v>
      </c>
      <c r="I70" s="1128"/>
      <c r="J70" s="1128" t="s">
        <v>30</v>
      </c>
      <c r="K70" s="1128" t="s">
        <v>31</v>
      </c>
      <c r="L70" s="1128" t="s">
        <v>601</v>
      </c>
      <c r="M70" s="1128"/>
      <c r="N70" s="1128" t="s">
        <v>30</v>
      </c>
      <c r="O70" s="1128" t="s">
        <v>31</v>
      </c>
      <c r="P70" s="1128" t="s">
        <v>601</v>
      </c>
    </row>
    <row r="71" spans="2:16" ht="18" customHeight="1">
      <c r="B71" s="168"/>
      <c r="C71" s="177"/>
      <c r="D71" s="350"/>
      <c r="E71" s="350"/>
      <c r="F71" s="128" t="s">
        <v>904</v>
      </c>
      <c r="G71" s="128" t="s">
        <v>904</v>
      </c>
      <c r="H71" s="128" t="s">
        <v>904</v>
      </c>
      <c r="I71" s="128"/>
      <c r="J71" s="128" t="s">
        <v>904</v>
      </c>
      <c r="K71" s="128" t="s">
        <v>904</v>
      </c>
      <c r="L71" s="128" t="s">
        <v>904</v>
      </c>
      <c r="M71" s="128"/>
      <c r="N71" s="128" t="s">
        <v>904</v>
      </c>
      <c r="O71" s="128" t="s">
        <v>904</v>
      </c>
      <c r="P71" s="128" t="s">
        <v>904</v>
      </c>
    </row>
    <row r="72" spans="2:16" ht="17.25" customHeight="1">
      <c r="B72" s="1129" t="s">
        <v>184</v>
      </c>
      <c r="C72" s="1130"/>
      <c r="D72" s="17"/>
      <c r="E72" s="17"/>
      <c r="F72" s="1131">
        <v>163</v>
      </c>
      <c r="G72" s="1131">
        <v>4</v>
      </c>
      <c r="H72" s="1131">
        <f>SUM(F72:G72)</f>
        <v>167</v>
      </c>
      <c r="I72" s="1132"/>
      <c r="J72" s="237">
        <v>29</v>
      </c>
      <c r="K72" s="1133">
        <v>1</v>
      </c>
      <c r="L72" s="237">
        <v>30</v>
      </c>
      <c r="M72" s="1134"/>
      <c r="N72" s="1132">
        <v>-81</v>
      </c>
      <c r="O72" s="1135">
        <v>31</v>
      </c>
      <c r="P72" s="1132">
        <v>-50</v>
      </c>
    </row>
    <row r="73" spans="2:16" ht="17.25" customHeight="1">
      <c r="B73" s="1129" t="s">
        <v>551</v>
      </c>
      <c r="C73" s="1130"/>
      <c r="D73" s="17"/>
      <c r="E73" s="17"/>
      <c r="F73" s="1131">
        <v>-100</v>
      </c>
      <c r="G73" s="1131">
        <v>19</v>
      </c>
      <c r="H73" s="1131">
        <f>SUM(F73:G73)</f>
        <v>-81</v>
      </c>
      <c r="I73" s="1135"/>
      <c r="J73" s="237">
        <v>33</v>
      </c>
      <c r="K73" s="237">
        <v>1</v>
      </c>
      <c r="L73" s="237">
        <v>34</v>
      </c>
      <c r="M73" s="1134"/>
      <c r="N73" s="1132">
        <v>-3</v>
      </c>
      <c r="O73" s="1135">
        <v>11</v>
      </c>
      <c r="P73" s="1135">
        <v>8</v>
      </c>
    </row>
    <row r="74" spans="2:16" ht="15.75" customHeight="1">
      <c r="B74" s="1136" t="s">
        <v>563</v>
      </c>
      <c r="C74" s="1137"/>
      <c r="D74" s="17"/>
      <c r="E74" s="17"/>
      <c r="F74" s="1131">
        <v>-64</v>
      </c>
      <c r="G74" s="1131">
        <v>-1</v>
      </c>
      <c r="H74" s="1131">
        <f>SUM(F74:G74)</f>
        <v>-65</v>
      </c>
      <c r="I74" s="1138"/>
      <c r="J74" s="1139">
        <v>-207</v>
      </c>
      <c r="K74" s="1139">
        <v>0</v>
      </c>
      <c r="L74" s="1139">
        <v>-207</v>
      </c>
      <c r="M74" s="1134"/>
      <c r="N74" s="1138">
        <v>-265</v>
      </c>
      <c r="O74" s="1135">
        <v>5</v>
      </c>
      <c r="P74" s="1138">
        <v>-260</v>
      </c>
    </row>
    <row r="75" spans="2:16" ht="18" customHeight="1" thickBot="1">
      <c r="B75" s="1140" t="s">
        <v>601</v>
      </c>
      <c r="C75" s="1141"/>
      <c r="D75" s="1142"/>
      <c r="E75" s="1142"/>
      <c r="F75" s="1143">
        <f>SUM(F72:F74)</f>
        <v>-1</v>
      </c>
      <c r="G75" s="1143">
        <f>SUM(G72:G74)</f>
        <v>22</v>
      </c>
      <c r="H75" s="1143">
        <f>SUM(H72:H74)</f>
        <v>21</v>
      </c>
      <c r="I75" s="1144"/>
      <c r="J75" s="1144">
        <f>SUM(J72:J74)</f>
        <v>-145</v>
      </c>
      <c r="K75" s="1144">
        <f>SUM(K72:K74)</f>
        <v>2</v>
      </c>
      <c r="L75" s="1144">
        <f>SUM(L72:L74)</f>
        <v>-143</v>
      </c>
      <c r="M75" s="1144"/>
      <c r="N75" s="1144">
        <f>SUM(N72:N74)</f>
        <v>-349</v>
      </c>
      <c r="O75" s="1144">
        <f>SUM(O72:O74)</f>
        <v>47</v>
      </c>
      <c r="P75" s="1144">
        <f>SUM(P72:P74)</f>
        <v>-302</v>
      </c>
    </row>
    <row r="76" ht="12.75">
      <c r="B76" s="297"/>
    </row>
    <row r="77" spans="1:30" ht="107.25" customHeight="1">
      <c r="A77" s="1004"/>
      <c r="B77" s="1528" t="s">
        <v>892</v>
      </c>
      <c r="C77" s="1529"/>
      <c r="D77" s="1529"/>
      <c r="E77" s="1529"/>
      <c r="F77" s="1529"/>
      <c r="G77" s="1529"/>
      <c r="H77" s="1529"/>
      <c r="I77" s="1529"/>
      <c r="J77" s="1529"/>
      <c r="K77" s="1529"/>
      <c r="L77" s="1529"/>
      <c r="M77" s="1529"/>
      <c r="N77" s="1529"/>
      <c r="O77" s="1529"/>
      <c r="P77" s="1529"/>
      <c r="Q77" s="325"/>
      <c r="R77" s="325"/>
      <c r="S77" s="325"/>
      <c r="T77" s="325"/>
      <c r="U77" s="325"/>
      <c r="V77" s="325"/>
      <c r="W77" s="325"/>
      <c r="X77" s="325"/>
      <c r="Y77" s="325"/>
      <c r="Z77" s="325"/>
      <c r="AA77" s="325"/>
      <c r="AB77" s="325"/>
      <c r="AC77" s="325"/>
      <c r="AD77" s="325"/>
    </row>
    <row r="78" ht="12.75">
      <c r="B78" s="297"/>
    </row>
    <row r="79" ht="12.75">
      <c r="B79" s="297"/>
    </row>
    <row r="80" ht="12.75">
      <c r="B80" s="297"/>
    </row>
    <row r="81" ht="12.75">
      <c r="B81" s="297"/>
    </row>
    <row r="82" ht="12.75">
      <c r="B82" s="297"/>
    </row>
    <row r="83" ht="12.75">
      <c r="B83" s="297"/>
    </row>
    <row r="84" ht="12.75">
      <c r="B84" s="297"/>
    </row>
    <row r="85" ht="12.75">
      <c r="B85" s="297"/>
    </row>
    <row r="86" ht="12.75">
      <c r="B86" s="297"/>
    </row>
    <row r="87" ht="12.75">
      <c r="B87" s="297"/>
    </row>
    <row r="88" ht="12.75">
      <c r="B88" s="297"/>
    </row>
    <row r="89" ht="12.75">
      <c r="B89" s="297"/>
    </row>
    <row r="90" ht="12.75">
      <c r="B90" s="297"/>
    </row>
    <row r="91" ht="12.75">
      <c r="B91" s="297"/>
    </row>
    <row r="92" ht="12.75">
      <c r="B92" s="297"/>
    </row>
    <row r="93" ht="12.75">
      <c r="B93" s="297"/>
    </row>
    <row r="94" ht="12.75">
      <c r="B94" s="297"/>
    </row>
    <row r="95" ht="12.75">
      <c r="B95" s="297"/>
    </row>
    <row r="96" ht="12.75">
      <c r="B96" s="297"/>
    </row>
    <row r="97" ht="12.75">
      <c r="B97" s="297"/>
    </row>
    <row r="98" ht="12.75">
      <c r="B98" s="297"/>
    </row>
    <row r="99" ht="12.75">
      <c r="B99" s="297"/>
    </row>
    <row r="100" ht="12.75">
      <c r="B100" s="297"/>
    </row>
    <row r="101" ht="12.75">
      <c r="B101" s="297"/>
    </row>
    <row r="102" ht="12.75">
      <c r="B102" s="297"/>
    </row>
    <row r="103" ht="12.75">
      <c r="B103" s="297"/>
    </row>
    <row r="104" ht="12.75">
      <c r="B104" s="297"/>
    </row>
    <row r="105" ht="12.75">
      <c r="B105" s="297"/>
    </row>
    <row r="106" ht="12.75">
      <c r="B106" s="297"/>
    </row>
    <row r="107" ht="12.75">
      <c r="B107" s="297"/>
    </row>
    <row r="108" ht="12.75">
      <c r="B108" s="297"/>
    </row>
    <row r="109" ht="12.75">
      <c r="B109" s="297"/>
    </row>
    <row r="110" ht="12.75">
      <c r="B110" s="297"/>
    </row>
    <row r="111" ht="12.75">
      <c r="B111" s="297"/>
    </row>
    <row r="112" ht="12.75">
      <c r="B112" s="297"/>
    </row>
    <row r="113" ht="12.75">
      <c r="B113" s="297"/>
    </row>
    <row r="114" ht="12.75">
      <c r="B114" s="297"/>
    </row>
    <row r="115" ht="12.75">
      <c r="B115" s="297"/>
    </row>
    <row r="116" ht="12.75">
      <c r="B116" s="297"/>
    </row>
    <row r="117" ht="12.75">
      <c r="B117" s="297"/>
    </row>
    <row r="118" ht="12.75">
      <c r="B118" s="297"/>
    </row>
    <row r="119" ht="12.75">
      <c r="B119" s="297"/>
    </row>
    <row r="120" ht="12.75">
      <c r="B120" s="297"/>
    </row>
    <row r="121" ht="12.75">
      <c r="B121" s="297"/>
    </row>
    <row r="122" ht="12.75">
      <c r="B122" s="297"/>
    </row>
    <row r="123" ht="12.75">
      <c r="B123" s="297"/>
    </row>
    <row r="124" ht="12.75">
      <c r="B124" s="297"/>
    </row>
    <row r="125" ht="12.75">
      <c r="B125" s="297"/>
    </row>
    <row r="126" ht="12.75">
      <c r="B126" s="297"/>
    </row>
    <row r="127" ht="12.75">
      <c r="B127" s="297"/>
    </row>
    <row r="128" ht="12.75">
      <c r="B128" s="297"/>
    </row>
    <row r="129" ht="12.75">
      <c r="B129" s="297"/>
    </row>
    <row r="130" ht="12.75">
      <c r="B130" s="297"/>
    </row>
    <row r="131" ht="12.75">
      <c r="B131" s="297"/>
    </row>
    <row r="132" ht="12.75">
      <c r="B132" s="297"/>
    </row>
    <row r="133" ht="12.75">
      <c r="B133" s="297"/>
    </row>
    <row r="134" ht="12.75">
      <c r="B134" s="297"/>
    </row>
    <row r="135" ht="12.75">
      <c r="B135" s="297"/>
    </row>
    <row r="136" ht="12.75">
      <c r="B136" s="297"/>
    </row>
    <row r="137" ht="12.75">
      <c r="B137" s="297"/>
    </row>
    <row r="138" ht="12.75">
      <c r="B138" s="297"/>
    </row>
    <row r="139" ht="12.75">
      <c r="B139" s="297"/>
    </row>
    <row r="140" ht="12.75">
      <c r="B140" s="297"/>
    </row>
    <row r="141" ht="12.75">
      <c r="B141" s="297"/>
    </row>
    <row r="142" ht="12.75">
      <c r="B142" s="297"/>
    </row>
    <row r="143" ht="12.75">
      <c r="B143" s="297"/>
    </row>
    <row r="144" ht="12.75">
      <c r="B144" s="297"/>
    </row>
    <row r="145" ht="12.75">
      <c r="B145" s="297"/>
    </row>
    <row r="146" ht="12.75">
      <c r="B146" s="297"/>
    </row>
    <row r="147" ht="12.75">
      <c r="B147" s="297"/>
    </row>
    <row r="148" ht="12.75">
      <c r="B148" s="297"/>
    </row>
    <row r="149" ht="12.75">
      <c r="B149" s="297"/>
    </row>
    <row r="150" ht="12.75">
      <c r="B150" s="297"/>
    </row>
    <row r="151" ht="12.75">
      <c r="B151" s="297"/>
    </row>
    <row r="152" ht="12.75">
      <c r="B152" s="297"/>
    </row>
    <row r="153" ht="12.75">
      <c r="B153" s="297"/>
    </row>
    <row r="154" ht="12.75">
      <c r="B154" s="297"/>
    </row>
    <row r="155" ht="12.75">
      <c r="B155" s="297"/>
    </row>
    <row r="156" ht="12.75">
      <c r="B156" s="297"/>
    </row>
    <row r="157" ht="12.75">
      <c r="B157" s="297"/>
    </row>
    <row r="158" ht="12.75">
      <c r="B158" s="297"/>
    </row>
    <row r="159" ht="12.75">
      <c r="B159" s="297"/>
    </row>
    <row r="160" ht="12.75">
      <c r="B160" s="297"/>
    </row>
    <row r="161" ht="12.75">
      <c r="B161" s="297"/>
    </row>
    <row r="162" ht="12.75">
      <c r="B162" s="297"/>
    </row>
    <row r="163" ht="12.75">
      <c r="B163" s="297"/>
    </row>
    <row r="164" ht="12.75">
      <c r="B164" s="297"/>
    </row>
    <row r="165" ht="12.75">
      <c r="B165" s="297"/>
    </row>
    <row r="166" ht="12.75">
      <c r="B166" s="297"/>
    </row>
    <row r="167" ht="12.75">
      <c r="B167" s="297"/>
    </row>
    <row r="168" ht="12.75">
      <c r="B168" s="297"/>
    </row>
    <row r="169" ht="12.75">
      <c r="B169" s="297"/>
    </row>
    <row r="170" ht="12.75">
      <c r="B170" s="297"/>
    </row>
    <row r="171" ht="12.75">
      <c r="B171" s="297"/>
    </row>
    <row r="172" ht="12.75">
      <c r="B172" s="297"/>
    </row>
    <row r="173" ht="12.75">
      <c r="B173" s="297"/>
    </row>
    <row r="174" ht="12.75">
      <c r="B174" s="297"/>
    </row>
    <row r="175" ht="12.75">
      <c r="B175" s="297"/>
    </row>
    <row r="176" ht="12.75">
      <c r="B176" s="297"/>
    </row>
    <row r="177" ht="12.75">
      <c r="B177" s="297"/>
    </row>
    <row r="178" ht="12.75">
      <c r="B178" s="297"/>
    </row>
    <row r="179" ht="12.75">
      <c r="B179" s="297"/>
    </row>
    <row r="180" ht="12.75">
      <c r="B180" s="297"/>
    </row>
    <row r="181" ht="12.75">
      <c r="B181" s="297"/>
    </row>
    <row r="182" ht="12.75">
      <c r="B182" s="297"/>
    </row>
    <row r="183" ht="12.75">
      <c r="B183" s="297"/>
    </row>
    <row r="184" ht="12.75">
      <c r="B184" s="297"/>
    </row>
    <row r="185" ht="12.75">
      <c r="B185" s="297"/>
    </row>
    <row r="186" ht="12.75">
      <c r="B186" s="297"/>
    </row>
    <row r="187" ht="12.75">
      <c r="B187" s="297"/>
    </row>
    <row r="188" ht="12.75">
      <c r="B188" s="297"/>
    </row>
    <row r="189" ht="12.75">
      <c r="B189" s="297"/>
    </row>
    <row r="190" ht="12.75">
      <c r="B190" s="297"/>
    </row>
    <row r="191" ht="12.75">
      <c r="B191" s="297"/>
    </row>
    <row r="192" ht="12.75">
      <c r="B192" s="297"/>
    </row>
    <row r="193" ht="12.75">
      <c r="B193" s="297"/>
    </row>
    <row r="194" ht="12.75">
      <c r="B194" s="297"/>
    </row>
    <row r="195" ht="12.75">
      <c r="B195" s="297"/>
    </row>
    <row r="196" ht="12.75">
      <c r="B196" s="297"/>
    </row>
    <row r="197" ht="12.75">
      <c r="B197" s="297"/>
    </row>
    <row r="198" ht="12.75">
      <c r="B198" s="297"/>
    </row>
    <row r="199" ht="12.75">
      <c r="B199" s="297"/>
    </row>
    <row r="200" ht="12.75">
      <c r="B200" s="297"/>
    </row>
    <row r="201" ht="12.75">
      <c r="B201" s="297"/>
    </row>
    <row r="202" ht="12.75">
      <c r="B202" s="297"/>
    </row>
    <row r="203" ht="12.75">
      <c r="B203" s="297"/>
    </row>
    <row r="204" ht="12.75">
      <c r="B204" s="297"/>
    </row>
    <row r="205" ht="12.75">
      <c r="B205" s="297"/>
    </row>
    <row r="206" ht="12.75">
      <c r="B206" s="297"/>
    </row>
    <row r="207" ht="12.75">
      <c r="B207" s="297"/>
    </row>
    <row r="208" ht="12.75">
      <c r="B208" s="297"/>
    </row>
    <row r="209" ht="12.75">
      <c r="B209" s="297"/>
    </row>
    <row r="210" ht="12.75">
      <c r="B210" s="297"/>
    </row>
    <row r="211" ht="12.75">
      <c r="B211" s="297"/>
    </row>
    <row r="212" ht="12.75">
      <c r="B212" s="297"/>
    </row>
    <row r="213" ht="12.75">
      <c r="B213" s="297"/>
    </row>
    <row r="214" ht="12.75">
      <c r="B214" s="297"/>
    </row>
    <row r="215" ht="12.75">
      <c r="B215" s="297"/>
    </row>
    <row r="216" ht="12.75">
      <c r="B216" s="297"/>
    </row>
    <row r="217" ht="12.75">
      <c r="B217" s="297"/>
    </row>
    <row r="218" ht="12.75">
      <c r="B218" s="297"/>
    </row>
    <row r="219" ht="12.75">
      <c r="B219" s="297"/>
    </row>
    <row r="220" ht="12.75">
      <c r="B220" s="297"/>
    </row>
    <row r="221" ht="12.75">
      <c r="B221" s="297"/>
    </row>
    <row r="222" ht="12.75">
      <c r="B222" s="297"/>
    </row>
    <row r="223" ht="12.75">
      <c r="B223" s="297"/>
    </row>
    <row r="224" ht="12.75">
      <c r="B224" s="297"/>
    </row>
    <row r="225" ht="12.75">
      <c r="B225" s="297"/>
    </row>
    <row r="226" ht="12.75">
      <c r="B226" s="297"/>
    </row>
    <row r="227" ht="12.75">
      <c r="B227" s="297"/>
    </row>
    <row r="228" ht="12.75">
      <c r="B228" s="297"/>
    </row>
    <row r="229" ht="12.75">
      <c r="B229" s="297"/>
    </row>
    <row r="230" ht="12.75">
      <c r="B230" s="297"/>
    </row>
    <row r="231" ht="12.75">
      <c r="B231" s="297"/>
    </row>
    <row r="232" ht="12.75">
      <c r="B232" s="297"/>
    </row>
    <row r="233" ht="12.75">
      <c r="B233" s="297"/>
    </row>
    <row r="234" ht="12.75">
      <c r="B234" s="297"/>
    </row>
    <row r="235" ht="12.75">
      <c r="B235" s="297"/>
    </row>
    <row r="236" ht="12.75">
      <c r="B236" s="297"/>
    </row>
    <row r="237" ht="12.75">
      <c r="B237" s="297"/>
    </row>
    <row r="238" ht="12.75">
      <c r="B238" s="297"/>
    </row>
    <row r="239" ht="12.75">
      <c r="B239" s="297"/>
    </row>
    <row r="240" ht="12.75">
      <c r="B240" s="297"/>
    </row>
    <row r="241" ht="12.75">
      <c r="B241" s="297"/>
    </row>
    <row r="242" ht="12.75">
      <c r="B242" s="297"/>
    </row>
    <row r="243" ht="12.75">
      <c r="B243" s="297"/>
    </row>
    <row r="244" ht="12.75">
      <c r="B244" s="297"/>
    </row>
    <row r="245" ht="12.75">
      <c r="B245" s="297"/>
    </row>
    <row r="246" ht="12.75">
      <c r="B246" s="297"/>
    </row>
    <row r="247" ht="12.75">
      <c r="B247" s="297"/>
    </row>
    <row r="248" ht="12.75">
      <c r="B248" s="297"/>
    </row>
    <row r="249" ht="12.75">
      <c r="B249" s="297"/>
    </row>
    <row r="250" ht="12.75">
      <c r="B250" s="297"/>
    </row>
    <row r="251" ht="12.75">
      <c r="B251" s="297"/>
    </row>
    <row r="252" ht="12.75">
      <c r="B252" s="297"/>
    </row>
    <row r="253" ht="12.75">
      <c r="B253" s="297"/>
    </row>
    <row r="254" ht="12.75">
      <c r="B254" s="297"/>
    </row>
    <row r="255" ht="12.75">
      <c r="B255" s="297"/>
    </row>
    <row r="256" ht="12.75">
      <c r="B256" s="297"/>
    </row>
    <row r="257" ht="12.75">
      <c r="B257" s="297"/>
    </row>
    <row r="258" ht="12.75">
      <c r="B258" s="297"/>
    </row>
    <row r="259" ht="12.75">
      <c r="B259" s="297"/>
    </row>
    <row r="260" ht="12.75">
      <c r="B260" s="297"/>
    </row>
    <row r="261" ht="12.75">
      <c r="B261" s="297"/>
    </row>
    <row r="262" ht="12.75">
      <c r="B262" s="297"/>
    </row>
    <row r="263" ht="12.75">
      <c r="B263" s="297"/>
    </row>
    <row r="264" ht="12.75">
      <c r="B264" s="297"/>
    </row>
    <row r="265" ht="12.75">
      <c r="B265" s="297"/>
    </row>
    <row r="266" ht="12.75">
      <c r="B266" s="297"/>
    </row>
    <row r="267" ht="12.75">
      <c r="B267" s="297"/>
    </row>
    <row r="268" ht="12.75">
      <c r="B268" s="297"/>
    </row>
    <row r="269" ht="12.75">
      <c r="B269" s="297"/>
    </row>
    <row r="270" ht="12.75">
      <c r="B270" s="297"/>
    </row>
    <row r="271" ht="12.75">
      <c r="B271" s="297"/>
    </row>
    <row r="272" ht="12.75">
      <c r="B272" s="297"/>
    </row>
    <row r="273" ht="12.75">
      <c r="B273" s="297"/>
    </row>
    <row r="274" ht="12.75">
      <c r="B274" s="297"/>
    </row>
    <row r="275" ht="12.75">
      <c r="B275" s="297"/>
    </row>
    <row r="276" ht="12.75">
      <c r="B276" s="297"/>
    </row>
    <row r="277" ht="12.75">
      <c r="B277" s="297"/>
    </row>
    <row r="278" ht="12.75">
      <c r="B278" s="297"/>
    </row>
    <row r="279" ht="12.75">
      <c r="B279" s="297"/>
    </row>
    <row r="280" ht="12.75">
      <c r="B280" s="297"/>
    </row>
    <row r="281" ht="12.75">
      <c r="B281" s="297"/>
    </row>
    <row r="282" ht="12.75">
      <c r="B282" s="297"/>
    </row>
    <row r="283" ht="12.75">
      <c r="B283" s="297"/>
    </row>
    <row r="284" ht="12.75">
      <c r="B284" s="297"/>
    </row>
    <row r="285" ht="12.75">
      <c r="B285" s="297"/>
    </row>
    <row r="286" ht="12.75">
      <c r="B286" s="297"/>
    </row>
    <row r="287" ht="12.75">
      <c r="B287" s="297"/>
    </row>
    <row r="288" ht="12.75">
      <c r="B288" s="297"/>
    </row>
    <row r="289" ht="12.75">
      <c r="B289" s="297"/>
    </row>
    <row r="290" ht="12.75">
      <c r="B290" s="297"/>
    </row>
    <row r="291" ht="12.75">
      <c r="B291" s="297"/>
    </row>
    <row r="292" ht="12.75">
      <c r="B292" s="297"/>
    </row>
    <row r="293" ht="12.75">
      <c r="B293" s="297"/>
    </row>
    <row r="294" ht="12.75">
      <c r="B294" s="297"/>
    </row>
    <row r="295" ht="12.75">
      <c r="B295" s="297"/>
    </row>
    <row r="296" ht="12.75">
      <c r="B296" s="297"/>
    </row>
    <row r="297" ht="12.75">
      <c r="B297" s="297"/>
    </row>
    <row r="298" ht="12.75">
      <c r="B298" s="297"/>
    </row>
    <row r="299" ht="12.75">
      <c r="B299" s="297"/>
    </row>
    <row r="300" ht="12.75">
      <c r="B300" s="297"/>
    </row>
    <row r="301" ht="12.75">
      <c r="B301" s="297"/>
    </row>
    <row r="302" ht="12.75">
      <c r="B302" s="297"/>
    </row>
    <row r="303" ht="12.75">
      <c r="B303" s="297"/>
    </row>
    <row r="304" ht="12.75">
      <c r="B304" s="297"/>
    </row>
    <row r="305" ht="12.75">
      <c r="B305" s="297"/>
    </row>
    <row r="306" ht="12.75">
      <c r="B306" s="297"/>
    </row>
    <row r="307" ht="12.75">
      <c r="B307" s="297"/>
    </row>
    <row r="308" ht="12.75">
      <c r="B308" s="297"/>
    </row>
    <row r="309" ht="12.75">
      <c r="B309" s="297"/>
    </row>
    <row r="310" ht="12.75">
      <c r="B310" s="297"/>
    </row>
    <row r="311" ht="12.75">
      <c r="B311" s="297"/>
    </row>
    <row r="312" ht="12.75">
      <c r="B312" s="297"/>
    </row>
    <row r="313" ht="12.75">
      <c r="B313" s="297"/>
    </row>
    <row r="314" ht="12.75">
      <c r="B314" s="297"/>
    </row>
    <row r="315" ht="12.75">
      <c r="B315" s="297"/>
    </row>
    <row r="316" ht="12.75">
      <c r="B316" s="297"/>
    </row>
    <row r="317" ht="12.75">
      <c r="B317" s="297"/>
    </row>
    <row r="318" ht="12.75">
      <c r="B318" s="297"/>
    </row>
    <row r="319" ht="12.75">
      <c r="B319" s="297"/>
    </row>
    <row r="320" ht="12.75">
      <c r="B320" s="297"/>
    </row>
    <row r="321" ht="12.75">
      <c r="B321" s="297"/>
    </row>
    <row r="322" ht="12.75">
      <c r="B322" s="297"/>
    </row>
    <row r="323" ht="12.75">
      <c r="B323" s="297"/>
    </row>
    <row r="324" ht="12.75">
      <c r="B324" s="297"/>
    </row>
    <row r="325" ht="12.75">
      <c r="B325" s="297"/>
    </row>
    <row r="326" ht="12.75">
      <c r="B326" s="297"/>
    </row>
    <row r="327" ht="12.75">
      <c r="B327" s="297"/>
    </row>
    <row r="328" ht="12.75">
      <c r="B328" s="297"/>
    </row>
    <row r="329" ht="12.75">
      <c r="B329" s="297"/>
    </row>
    <row r="330" ht="12.75">
      <c r="B330" s="297"/>
    </row>
    <row r="331" ht="12.75">
      <c r="B331" s="297"/>
    </row>
    <row r="332" ht="12.75">
      <c r="B332" s="297"/>
    </row>
    <row r="333" ht="12.75">
      <c r="B333" s="297"/>
    </row>
    <row r="334" ht="12.75">
      <c r="B334" s="297"/>
    </row>
    <row r="335" ht="12.75">
      <c r="B335" s="297"/>
    </row>
    <row r="336" ht="12.75">
      <c r="B336" s="297"/>
    </row>
    <row r="337" ht="12.75">
      <c r="B337" s="297"/>
    </row>
    <row r="338" ht="12.75">
      <c r="B338" s="297"/>
    </row>
    <row r="339" ht="12.75">
      <c r="B339" s="297"/>
    </row>
    <row r="340" ht="12.75">
      <c r="B340" s="297"/>
    </row>
    <row r="341" ht="12.75">
      <c r="B341" s="297"/>
    </row>
    <row r="342" ht="12.75">
      <c r="B342" s="297"/>
    </row>
    <row r="343" ht="12.75">
      <c r="B343" s="297"/>
    </row>
    <row r="344" ht="12.75">
      <c r="B344" s="297"/>
    </row>
    <row r="345" ht="12.75">
      <c r="B345" s="297"/>
    </row>
    <row r="346" ht="12.75">
      <c r="B346" s="297"/>
    </row>
    <row r="347" ht="12.75">
      <c r="B347" s="297"/>
    </row>
    <row r="348" ht="12.75">
      <c r="B348" s="297"/>
    </row>
    <row r="349" ht="12.75">
      <c r="B349" s="297"/>
    </row>
    <row r="350" ht="12.75">
      <c r="B350" s="297"/>
    </row>
    <row r="351" ht="12.75">
      <c r="B351" s="297"/>
    </row>
    <row r="352" ht="12.75">
      <c r="B352" s="297"/>
    </row>
    <row r="353" ht="12.75">
      <c r="B353" s="297"/>
    </row>
    <row r="354" ht="12.75">
      <c r="B354" s="297"/>
    </row>
    <row r="355" ht="12.75">
      <c r="B355" s="297"/>
    </row>
    <row r="356" ht="12.75">
      <c r="B356" s="297"/>
    </row>
    <row r="357" ht="12.75">
      <c r="B357" s="297"/>
    </row>
    <row r="358" ht="12.75">
      <c r="B358" s="297"/>
    </row>
    <row r="359" ht="12.75">
      <c r="B359" s="297"/>
    </row>
    <row r="360" ht="12.75">
      <c r="B360" s="297"/>
    </row>
    <row r="361" ht="12.75">
      <c r="B361" s="297"/>
    </row>
    <row r="362" ht="12.75">
      <c r="B362" s="297"/>
    </row>
    <row r="363" ht="12.75">
      <c r="B363" s="297"/>
    </row>
    <row r="364" ht="12.75">
      <c r="B364" s="297"/>
    </row>
    <row r="365" ht="12.75">
      <c r="B365" s="297"/>
    </row>
    <row r="366" ht="12.75">
      <c r="B366" s="297"/>
    </row>
    <row r="367" ht="12.75">
      <c r="B367" s="297"/>
    </row>
    <row r="368" ht="12.75">
      <c r="B368" s="297"/>
    </row>
    <row r="369" ht="12.75">
      <c r="B369" s="297"/>
    </row>
    <row r="370" ht="12.75">
      <c r="B370" s="297"/>
    </row>
    <row r="371" ht="12.75">
      <c r="B371" s="297"/>
    </row>
    <row r="372" ht="12.75">
      <c r="B372" s="297"/>
    </row>
    <row r="373" ht="12.75">
      <c r="B373" s="297"/>
    </row>
    <row r="374" ht="12.75">
      <c r="B374" s="297"/>
    </row>
    <row r="375" ht="12.75">
      <c r="B375" s="297"/>
    </row>
    <row r="376" ht="12.75">
      <c r="B376" s="297"/>
    </row>
    <row r="377" ht="12.75">
      <c r="B377" s="297"/>
    </row>
    <row r="378" ht="12.75">
      <c r="B378" s="297"/>
    </row>
    <row r="379" ht="12.75">
      <c r="B379" s="297"/>
    </row>
    <row r="380" ht="12.75">
      <c r="B380" s="297"/>
    </row>
    <row r="381" ht="12.75">
      <c r="B381" s="297"/>
    </row>
    <row r="382" ht="12.75">
      <c r="B382" s="297"/>
    </row>
    <row r="383" ht="12.75">
      <c r="B383" s="297"/>
    </row>
    <row r="384" ht="12.75">
      <c r="B384" s="297"/>
    </row>
    <row r="385" ht="12.75">
      <c r="B385" s="297"/>
    </row>
    <row r="386" ht="12.75">
      <c r="B386" s="297"/>
    </row>
    <row r="387" ht="12.75">
      <c r="B387" s="297"/>
    </row>
    <row r="388" ht="12.75">
      <c r="B388" s="297"/>
    </row>
    <row r="389" ht="12.75">
      <c r="B389" s="297"/>
    </row>
    <row r="390" ht="12.75">
      <c r="B390" s="297"/>
    </row>
    <row r="391" ht="12.75">
      <c r="B391" s="297"/>
    </row>
    <row r="392" ht="12.75">
      <c r="B392" s="297"/>
    </row>
    <row r="393" ht="12.75">
      <c r="B393" s="297"/>
    </row>
    <row r="394" ht="12.75">
      <c r="B394" s="297"/>
    </row>
    <row r="395" ht="12.75">
      <c r="B395" s="297"/>
    </row>
    <row r="396" ht="12.75">
      <c r="B396" s="297"/>
    </row>
    <row r="397" ht="12.75">
      <c r="B397" s="297"/>
    </row>
    <row r="398" ht="12.75">
      <c r="B398" s="297"/>
    </row>
    <row r="399" ht="12.75">
      <c r="B399" s="297"/>
    </row>
    <row r="400" ht="12.75">
      <c r="B400" s="297"/>
    </row>
    <row r="401" ht="12.75">
      <c r="B401" s="297"/>
    </row>
    <row r="402" ht="12.75">
      <c r="B402" s="297"/>
    </row>
    <row r="403" ht="12.75">
      <c r="B403" s="297"/>
    </row>
    <row r="404" ht="12.75">
      <c r="B404" s="297"/>
    </row>
    <row r="405" ht="12.75">
      <c r="B405" s="297"/>
    </row>
    <row r="406" ht="12.75">
      <c r="B406" s="297"/>
    </row>
    <row r="407" ht="12.75">
      <c r="B407" s="297"/>
    </row>
    <row r="408" ht="12.75">
      <c r="B408" s="297"/>
    </row>
    <row r="409" ht="12.75">
      <c r="B409" s="297"/>
    </row>
    <row r="410" ht="12.75">
      <c r="B410" s="297"/>
    </row>
    <row r="411" ht="12.75">
      <c r="B411" s="297"/>
    </row>
    <row r="412" ht="12.75">
      <c r="B412" s="297"/>
    </row>
    <row r="413" ht="12.75">
      <c r="B413" s="297"/>
    </row>
    <row r="414" ht="12.75">
      <c r="B414" s="297"/>
    </row>
    <row r="415" ht="12.75">
      <c r="B415" s="297"/>
    </row>
    <row r="416" ht="12.75">
      <c r="B416" s="297"/>
    </row>
    <row r="417" ht="12.75">
      <c r="B417" s="297"/>
    </row>
    <row r="418" ht="12.75">
      <c r="B418" s="297"/>
    </row>
    <row r="419" ht="12.75">
      <c r="B419" s="297"/>
    </row>
    <row r="420" ht="12.75">
      <c r="B420" s="297"/>
    </row>
    <row r="421" ht="12.75">
      <c r="B421" s="297"/>
    </row>
    <row r="422" ht="12.75">
      <c r="B422" s="297"/>
    </row>
    <row r="423" ht="12.75">
      <c r="B423" s="297"/>
    </row>
    <row r="424" ht="12.75">
      <c r="B424" s="297"/>
    </row>
    <row r="425" ht="12.75">
      <c r="B425" s="297"/>
    </row>
    <row r="426" ht="12.75">
      <c r="B426" s="297"/>
    </row>
    <row r="427" ht="12.75">
      <c r="B427" s="297"/>
    </row>
    <row r="428" ht="12.75">
      <c r="B428" s="297"/>
    </row>
    <row r="429" ht="12.75">
      <c r="B429" s="297"/>
    </row>
    <row r="430" ht="12.75">
      <c r="B430" s="297"/>
    </row>
    <row r="431" ht="12.75">
      <c r="B431" s="297"/>
    </row>
    <row r="432" ht="12.75">
      <c r="B432" s="297"/>
    </row>
    <row r="433" ht="12.75">
      <c r="B433" s="297"/>
    </row>
    <row r="434" ht="12.75">
      <c r="B434" s="297"/>
    </row>
    <row r="435" ht="12.75">
      <c r="B435" s="297"/>
    </row>
    <row r="436" ht="12.75">
      <c r="B436" s="297"/>
    </row>
    <row r="437" ht="12.75">
      <c r="B437" s="297"/>
    </row>
    <row r="438" ht="12.75">
      <c r="B438" s="297"/>
    </row>
    <row r="439" ht="12.75">
      <c r="B439" s="297"/>
    </row>
    <row r="440" ht="12.75">
      <c r="B440" s="297"/>
    </row>
    <row r="441" ht="12.75">
      <c r="B441" s="297"/>
    </row>
    <row r="442" ht="12.75">
      <c r="B442" s="297"/>
    </row>
    <row r="443" ht="12.75">
      <c r="B443" s="297"/>
    </row>
    <row r="444" ht="12.75">
      <c r="B444" s="297"/>
    </row>
    <row r="445" ht="12.75">
      <c r="B445" s="297"/>
    </row>
    <row r="446" ht="12.75">
      <c r="B446" s="297"/>
    </row>
    <row r="447" ht="12.75">
      <c r="B447" s="297"/>
    </row>
    <row r="448" ht="12.75">
      <c r="B448" s="297"/>
    </row>
    <row r="449" ht="12.75">
      <c r="B449" s="297"/>
    </row>
    <row r="450" ht="12.75">
      <c r="B450" s="297"/>
    </row>
    <row r="451" ht="12.75">
      <c r="B451" s="297"/>
    </row>
    <row r="452" ht="12.75">
      <c r="B452" s="297"/>
    </row>
    <row r="453" ht="12.75">
      <c r="B453" s="297"/>
    </row>
    <row r="454" ht="12.75">
      <c r="B454" s="297"/>
    </row>
    <row r="455" ht="12.75">
      <c r="B455" s="297"/>
    </row>
    <row r="456" ht="12.75">
      <c r="B456" s="297"/>
    </row>
    <row r="457" ht="12.75">
      <c r="B457" s="297"/>
    </row>
    <row r="458" ht="12.75">
      <c r="B458" s="297"/>
    </row>
    <row r="459" ht="12.75">
      <c r="B459" s="297"/>
    </row>
    <row r="460" ht="12.75">
      <c r="B460" s="297"/>
    </row>
    <row r="461" ht="12.75">
      <c r="B461" s="297"/>
    </row>
    <row r="462" ht="12.75">
      <c r="B462" s="297"/>
    </row>
    <row r="463" ht="12.75">
      <c r="B463" s="297"/>
    </row>
    <row r="464" ht="12.75">
      <c r="B464" s="297"/>
    </row>
    <row r="465" ht="12.75">
      <c r="B465" s="297"/>
    </row>
    <row r="466" ht="12.75">
      <c r="B466" s="297"/>
    </row>
    <row r="467" ht="12.75">
      <c r="B467" s="297"/>
    </row>
    <row r="468" ht="12.75">
      <c r="B468" s="297"/>
    </row>
    <row r="469" ht="12.75">
      <c r="B469" s="297"/>
    </row>
    <row r="470" ht="12.75">
      <c r="B470" s="297"/>
    </row>
    <row r="471" ht="12.75">
      <c r="B471" s="297"/>
    </row>
    <row r="472" ht="12.75">
      <c r="B472" s="297"/>
    </row>
    <row r="473" ht="12.75">
      <c r="B473" s="297"/>
    </row>
    <row r="474" ht="12.75">
      <c r="B474" s="297"/>
    </row>
    <row r="475" ht="12.75">
      <c r="B475" s="297"/>
    </row>
    <row r="476" ht="12.75">
      <c r="B476" s="297"/>
    </row>
    <row r="477" ht="12.75">
      <c r="B477" s="297"/>
    </row>
    <row r="478" ht="12.75">
      <c r="B478" s="297"/>
    </row>
    <row r="479" ht="12.75">
      <c r="B479" s="297"/>
    </row>
    <row r="480" ht="12.75">
      <c r="B480" s="297"/>
    </row>
    <row r="481" ht="12.75">
      <c r="B481" s="297"/>
    </row>
    <row r="482" ht="12.75">
      <c r="B482" s="297"/>
    </row>
    <row r="483" ht="12.75">
      <c r="B483" s="297"/>
    </row>
    <row r="484" ht="12.75">
      <c r="B484" s="297"/>
    </row>
    <row r="485" ht="12.75">
      <c r="B485" s="297"/>
    </row>
    <row r="486" ht="12.75">
      <c r="B486" s="297"/>
    </row>
    <row r="487" ht="12.75">
      <c r="B487" s="297"/>
    </row>
    <row r="488" ht="12.75">
      <c r="B488" s="297"/>
    </row>
    <row r="489" ht="12.75">
      <c r="B489" s="297"/>
    </row>
    <row r="490" ht="12.75">
      <c r="B490" s="297"/>
    </row>
    <row r="491" ht="12.75">
      <c r="B491" s="297"/>
    </row>
    <row r="492" ht="12.75">
      <c r="B492" s="297"/>
    </row>
    <row r="493" ht="12.75">
      <c r="B493" s="297"/>
    </row>
    <row r="494" ht="12.75">
      <c r="B494" s="297"/>
    </row>
    <row r="495" ht="12.75">
      <c r="B495" s="297"/>
    </row>
    <row r="496" ht="12.75">
      <c r="B496" s="297"/>
    </row>
    <row r="497" ht="12.75">
      <c r="B497" s="297"/>
    </row>
    <row r="498" ht="12.75">
      <c r="B498" s="297"/>
    </row>
    <row r="499" ht="12.75">
      <c r="B499" s="297"/>
    </row>
    <row r="500" ht="12.75">
      <c r="B500" s="297"/>
    </row>
    <row r="501" ht="12.75">
      <c r="B501" s="297"/>
    </row>
    <row r="502" ht="12.75">
      <c r="B502" s="297"/>
    </row>
    <row r="503" ht="12.75">
      <c r="B503" s="297"/>
    </row>
    <row r="504" ht="12.75">
      <c r="B504" s="297"/>
    </row>
    <row r="505" ht="12.75">
      <c r="B505" s="297"/>
    </row>
    <row r="506" ht="12.75">
      <c r="B506" s="297"/>
    </row>
    <row r="507" ht="12.75">
      <c r="B507" s="297"/>
    </row>
    <row r="508" ht="12.75">
      <c r="B508" s="297"/>
    </row>
    <row r="509" ht="12.75">
      <c r="B509" s="297"/>
    </row>
    <row r="510" ht="12.75">
      <c r="B510" s="297"/>
    </row>
    <row r="511" ht="12.75">
      <c r="B511" s="297"/>
    </row>
    <row r="512" ht="12.75">
      <c r="B512" s="297"/>
    </row>
    <row r="513" ht="12.75">
      <c r="B513" s="297"/>
    </row>
    <row r="514" ht="12.75">
      <c r="B514" s="297"/>
    </row>
    <row r="515" ht="12.75">
      <c r="B515" s="297"/>
    </row>
    <row r="516" ht="12.75">
      <c r="B516" s="297"/>
    </row>
    <row r="517" ht="12.75">
      <c r="B517" s="297"/>
    </row>
    <row r="518" ht="12.75">
      <c r="B518" s="297"/>
    </row>
    <row r="519" ht="12.75">
      <c r="B519" s="297"/>
    </row>
    <row r="520" ht="12.75">
      <c r="B520" s="297"/>
    </row>
    <row r="521" ht="12.75">
      <c r="B521" s="297"/>
    </row>
    <row r="522" ht="12.75">
      <c r="B522" s="297"/>
    </row>
    <row r="523" ht="12.75">
      <c r="B523" s="297"/>
    </row>
    <row r="524" ht="12.75">
      <c r="B524" s="297"/>
    </row>
    <row r="525" ht="12.75">
      <c r="B525" s="297"/>
    </row>
    <row r="526" ht="12.75">
      <c r="B526" s="297"/>
    </row>
    <row r="527" ht="12.75">
      <c r="B527" s="297"/>
    </row>
    <row r="528" ht="12.75">
      <c r="B528" s="297"/>
    </row>
    <row r="529" ht="12.75">
      <c r="B529" s="297"/>
    </row>
    <row r="530" ht="12.75">
      <c r="B530" s="297"/>
    </row>
    <row r="531" ht="12.75">
      <c r="B531" s="297"/>
    </row>
    <row r="532" ht="12.75">
      <c r="B532" s="297"/>
    </row>
    <row r="533" ht="12.75">
      <c r="B533" s="297"/>
    </row>
    <row r="534" ht="12.75">
      <c r="B534" s="297"/>
    </row>
    <row r="535" ht="12.75">
      <c r="B535" s="297"/>
    </row>
    <row r="536" ht="12.75">
      <c r="B536" s="297"/>
    </row>
    <row r="537" ht="12.75">
      <c r="B537" s="297"/>
    </row>
    <row r="538" ht="12.75">
      <c r="B538" s="297"/>
    </row>
    <row r="539" ht="12.75">
      <c r="B539" s="297"/>
    </row>
    <row r="540" ht="12.75">
      <c r="B540" s="297"/>
    </row>
    <row r="541" ht="12.75">
      <c r="B541" s="297"/>
    </row>
    <row r="542" ht="12.75">
      <c r="B542" s="297"/>
    </row>
    <row r="543" ht="12.75">
      <c r="B543" s="297"/>
    </row>
    <row r="544" ht="12.75">
      <c r="B544" s="297"/>
    </row>
    <row r="545" ht="12.75">
      <c r="B545" s="297"/>
    </row>
    <row r="546" ht="12.75">
      <c r="B546" s="297"/>
    </row>
    <row r="547" ht="12.75">
      <c r="B547" s="297"/>
    </row>
    <row r="548" ht="12.75">
      <c r="B548" s="297"/>
    </row>
    <row r="549" ht="12.75">
      <c r="B549" s="297"/>
    </row>
    <row r="550" ht="12.75">
      <c r="B550" s="297"/>
    </row>
    <row r="551" ht="12.75">
      <c r="B551" s="297"/>
    </row>
    <row r="552" ht="12.75">
      <c r="B552" s="297"/>
    </row>
    <row r="553" ht="12.75">
      <c r="B553" s="297"/>
    </row>
    <row r="554" ht="12.75">
      <c r="B554" s="297"/>
    </row>
    <row r="555" ht="12.75">
      <c r="B555" s="297"/>
    </row>
    <row r="556" ht="12.75">
      <c r="B556" s="297"/>
    </row>
    <row r="557" ht="12.75">
      <c r="B557" s="297"/>
    </row>
    <row r="558" ht="12.75">
      <c r="B558" s="297"/>
    </row>
    <row r="559" ht="12.75">
      <c r="B559" s="297"/>
    </row>
    <row r="560" ht="12.75">
      <c r="B560" s="297"/>
    </row>
    <row r="561" ht="12.75">
      <c r="B561" s="297"/>
    </row>
    <row r="562" ht="12.75">
      <c r="B562" s="297"/>
    </row>
    <row r="563" ht="12.75">
      <c r="B563" s="297"/>
    </row>
    <row r="564" ht="12.75">
      <c r="B564" s="297"/>
    </row>
    <row r="565" ht="12.75">
      <c r="B565" s="297"/>
    </row>
    <row r="566" ht="12.75">
      <c r="B566" s="297"/>
    </row>
    <row r="567" ht="12.75">
      <c r="B567" s="297"/>
    </row>
    <row r="568" ht="12.75">
      <c r="B568" s="297"/>
    </row>
    <row r="569" ht="12.75">
      <c r="B569" s="297"/>
    </row>
    <row r="570" ht="12.75">
      <c r="B570" s="297"/>
    </row>
    <row r="571" ht="12.75">
      <c r="B571" s="297"/>
    </row>
    <row r="572" ht="12.75">
      <c r="B572" s="297"/>
    </row>
    <row r="573" ht="12.75">
      <c r="B573" s="297"/>
    </row>
    <row r="574" ht="12.75">
      <c r="B574" s="297"/>
    </row>
    <row r="575" ht="12.75">
      <c r="B575" s="297"/>
    </row>
    <row r="576" ht="12.75">
      <c r="B576" s="297"/>
    </row>
    <row r="577" ht="12.75">
      <c r="B577" s="297"/>
    </row>
    <row r="578" ht="12.75">
      <c r="B578" s="297"/>
    </row>
    <row r="579" ht="12.75">
      <c r="B579" s="297"/>
    </row>
    <row r="580" ht="12.75">
      <c r="B580" s="297"/>
    </row>
    <row r="581" ht="12.75">
      <c r="B581" s="297"/>
    </row>
    <row r="582" ht="12.75">
      <c r="B582" s="297"/>
    </row>
    <row r="583" ht="12.75">
      <c r="B583" s="297"/>
    </row>
    <row r="584" ht="12.75">
      <c r="B584" s="297"/>
    </row>
    <row r="585" ht="12.75">
      <c r="B585" s="297"/>
    </row>
    <row r="586" ht="12.75">
      <c r="B586" s="297"/>
    </row>
    <row r="587" ht="12.75">
      <c r="B587" s="297"/>
    </row>
    <row r="588" ht="12.75">
      <c r="B588" s="297"/>
    </row>
    <row r="589" ht="12.75">
      <c r="B589" s="297"/>
    </row>
    <row r="590" ht="12.75">
      <c r="B590" s="297"/>
    </row>
    <row r="591" ht="12.75">
      <c r="B591" s="297"/>
    </row>
    <row r="592" ht="12.75">
      <c r="B592" s="297"/>
    </row>
    <row r="593" ht="12.75">
      <c r="B593" s="297"/>
    </row>
    <row r="594" ht="12.75">
      <c r="B594" s="297"/>
    </row>
    <row r="595" ht="12.75">
      <c r="B595" s="297"/>
    </row>
    <row r="596" ht="12.75">
      <c r="B596" s="297"/>
    </row>
    <row r="597" ht="12.75">
      <c r="B597" s="297"/>
    </row>
    <row r="598" ht="12.75">
      <c r="B598" s="297"/>
    </row>
    <row r="599" ht="12.75">
      <c r="B599" s="297"/>
    </row>
    <row r="600" ht="12.75">
      <c r="B600" s="297"/>
    </row>
    <row r="601" ht="12.75">
      <c r="B601" s="297"/>
    </row>
    <row r="602" ht="12.75">
      <c r="B602" s="297"/>
    </row>
    <row r="603" ht="12.75">
      <c r="B603" s="297"/>
    </row>
    <row r="604" ht="12.75">
      <c r="B604" s="297"/>
    </row>
    <row r="605" ht="12.75">
      <c r="B605" s="297"/>
    </row>
    <row r="606" ht="12.75">
      <c r="B606" s="297"/>
    </row>
    <row r="607" ht="12.75">
      <c r="B607" s="297"/>
    </row>
    <row r="608" ht="12.75">
      <c r="B608" s="297"/>
    </row>
    <row r="609" ht="12.75">
      <c r="B609" s="297"/>
    </row>
    <row r="610" ht="12.75">
      <c r="B610" s="297"/>
    </row>
    <row r="611" ht="12.75">
      <c r="B611" s="297"/>
    </row>
    <row r="612" ht="12.75">
      <c r="B612" s="297"/>
    </row>
    <row r="613" ht="12.75">
      <c r="B613" s="297"/>
    </row>
    <row r="614" ht="12.75">
      <c r="B614" s="297"/>
    </row>
    <row r="615" ht="12.75">
      <c r="B615" s="297"/>
    </row>
    <row r="616" ht="12.75">
      <c r="B616" s="297"/>
    </row>
    <row r="617" ht="12.75">
      <c r="B617" s="297"/>
    </row>
    <row r="618" ht="12.75">
      <c r="B618" s="297"/>
    </row>
    <row r="619" ht="12.75">
      <c r="B619" s="297"/>
    </row>
    <row r="620" ht="12.75">
      <c r="B620" s="297"/>
    </row>
    <row r="621" ht="12.75">
      <c r="B621" s="297"/>
    </row>
    <row r="622" ht="12.75">
      <c r="B622" s="297"/>
    </row>
    <row r="623" ht="12.75">
      <c r="B623" s="297"/>
    </row>
    <row r="624" ht="12.75">
      <c r="B624" s="297"/>
    </row>
    <row r="625" ht="12.75">
      <c r="B625" s="297"/>
    </row>
    <row r="626" ht="12.75">
      <c r="B626" s="297"/>
    </row>
    <row r="627" ht="12.75">
      <c r="B627" s="297"/>
    </row>
    <row r="628" ht="12.75">
      <c r="B628" s="297"/>
    </row>
    <row r="629" ht="12.75">
      <c r="B629" s="297"/>
    </row>
    <row r="630" ht="12.75">
      <c r="B630" s="297"/>
    </row>
    <row r="631" ht="12.75">
      <c r="B631" s="297"/>
    </row>
    <row r="632" ht="12.75">
      <c r="B632" s="297"/>
    </row>
    <row r="633" ht="12.75">
      <c r="B633" s="297"/>
    </row>
    <row r="634" ht="12.75">
      <c r="B634" s="297"/>
    </row>
    <row r="635" ht="12.75">
      <c r="B635" s="297"/>
    </row>
    <row r="636" ht="12.75">
      <c r="B636" s="297"/>
    </row>
    <row r="637" ht="12.75">
      <c r="B637" s="297"/>
    </row>
    <row r="638" ht="12.75">
      <c r="B638" s="297"/>
    </row>
    <row r="639" ht="12.75">
      <c r="B639" s="297"/>
    </row>
    <row r="640" ht="12.75">
      <c r="B640" s="297"/>
    </row>
    <row r="641" ht="12.75">
      <c r="B641" s="297"/>
    </row>
    <row r="642" ht="12.75">
      <c r="B642" s="297"/>
    </row>
    <row r="643" ht="12.75">
      <c r="B643" s="297"/>
    </row>
    <row r="644" ht="12.75">
      <c r="B644" s="297"/>
    </row>
    <row r="645" ht="12.75">
      <c r="B645" s="297"/>
    </row>
    <row r="646" ht="12.75">
      <c r="B646" s="297"/>
    </row>
    <row r="647" ht="12.75">
      <c r="B647" s="297"/>
    </row>
    <row r="648" ht="12.75">
      <c r="B648" s="297"/>
    </row>
    <row r="649" ht="12.75">
      <c r="B649" s="297"/>
    </row>
    <row r="650" ht="12.75">
      <c r="B650" s="297"/>
    </row>
    <row r="651" ht="12.75">
      <c r="B651" s="297"/>
    </row>
    <row r="652" ht="12.75">
      <c r="B652" s="297"/>
    </row>
    <row r="653" ht="12.75">
      <c r="B653" s="297"/>
    </row>
    <row r="654" ht="12.75">
      <c r="B654" s="297"/>
    </row>
    <row r="655" ht="12.75">
      <c r="B655" s="297"/>
    </row>
    <row r="656" ht="12.75">
      <c r="B656" s="297"/>
    </row>
    <row r="657" ht="12.75">
      <c r="B657" s="297"/>
    </row>
    <row r="658" ht="12.75">
      <c r="B658" s="297"/>
    </row>
    <row r="659" ht="12.75">
      <c r="B659" s="297"/>
    </row>
    <row r="660" ht="12.75">
      <c r="B660" s="297"/>
    </row>
    <row r="661" ht="12.75">
      <c r="B661" s="297"/>
    </row>
    <row r="662" ht="12.75">
      <c r="B662" s="297"/>
    </row>
    <row r="663" ht="12.75">
      <c r="B663" s="297"/>
    </row>
    <row r="664" ht="12.75">
      <c r="B664" s="297"/>
    </row>
    <row r="665" ht="12.75">
      <c r="B665" s="297"/>
    </row>
    <row r="666" ht="12.75">
      <c r="B666" s="297"/>
    </row>
    <row r="667" ht="12.75">
      <c r="B667" s="297"/>
    </row>
    <row r="668" ht="12.75">
      <c r="B668" s="297"/>
    </row>
    <row r="669" ht="12.75">
      <c r="B669" s="297"/>
    </row>
    <row r="670" ht="12.75">
      <c r="B670" s="297"/>
    </row>
    <row r="671" ht="12.75">
      <c r="B671" s="297"/>
    </row>
    <row r="672" ht="12.75">
      <c r="B672" s="297"/>
    </row>
    <row r="673" ht="12.75">
      <c r="B673" s="297"/>
    </row>
    <row r="674" ht="12.75">
      <c r="B674" s="297"/>
    </row>
    <row r="675" ht="12.75">
      <c r="B675" s="297"/>
    </row>
    <row r="676" ht="12.75">
      <c r="B676" s="297"/>
    </row>
    <row r="677" ht="12.75">
      <c r="B677" s="297"/>
    </row>
    <row r="678" ht="12.75">
      <c r="B678" s="297"/>
    </row>
    <row r="679" ht="12.75">
      <c r="B679" s="297"/>
    </row>
    <row r="680" ht="12.75">
      <c r="B680" s="297"/>
    </row>
    <row r="681" ht="12.75">
      <c r="B681" s="297"/>
    </row>
    <row r="682" ht="12.75">
      <c r="B682" s="297"/>
    </row>
    <row r="683" ht="12.75">
      <c r="B683" s="297"/>
    </row>
    <row r="684" ht="12.75">
      <c r="B684" s="297"/>
    </row>
    <row r="685" ht="12.75">
      <c r="B685" s="297"/>
    </row>
    <row r="686" ht="12.75">
      <c r="B686" s="297"/>
    </row>
    <row r="687" ht="12.75">
      <c r="B687" s="297"/>
    </row>
    <row r="688" ht="12.75">
      <c r="B688" s="297"/>
    </row>
    <row r="689" ht="12.75">
      <c r="B689" s="297"/>
    </row>
    <row r="690" ht="12.75">
      <c r="B690" s="297"/>
    </row>
    <row r="691" ht="12.75">
      <c r="B691" s="297"/>
    </row>
    <row r="692" ht="12.75">
      <c r="B692" s="297"/>
    </row>
    <row r="693" ht="12.75">
      <c r="B693" s="297"/>
    </row>
    <row r="694" ht="12.75">
      <c r="B694" s="297"/>
    </row>
    <row r="695" ht="12.75">
      <c r="B695" s="297"/>
    </row>
    <row r="696" ht="12.75">
      <c r="B696" s="297"/>
    </row>
    <row r="697" ht="12.75">
      <c r="B697" s="297"/>
    </row>
    <row r="698" ht="12.75">
      <c r="B698" s="297"/>
    </row>
    <row r="699" ht="12.75">
      <c r="B699" s="297"/>
    </row>
    <row r="700" ht="12.75">
      <c r="B700" s="297"/>
    </row>
    <row r="701" ht="12.75">
      <c r="B701" s="297"/>
    </row>
    <row r="702" ht="12.75">
      <c r="B702" s="297"/>
    </row>
    <row r="703" ht="12.75">
      <c r="B703" s="297"/>
    </row>
    <row r="704" ht="12.75">
      <c r="B704" s="297"/>
    </row>
    <row r="705" ht="12.75">
      <c r="B705" s="297"/>
    </row>
    <row r="706" ht="12.75">
      <c r="B706" s="297"/>
    </row>
    <row r="707" ht="12.75">
      <c r="B707" s="297"/>
    </row>
    <row r="708" ht="12.75">
      <c r="B708" s="297"/>
    </row>
    <row r="709" ht="12.75">
      <c r="B709" s="297"/>
    </row>
    <row r="710" ht="12.75">
      <c r="B710" s="297"/>
    </row>
    <row r="711" ht="12.75">
      <c r="B711" s="297"/>
    </row>
    <row r="712" ht="12.75">
      <c r="B712" s="297"/>
    </row>
    <row r="713" ht="12.75">
      <c r="B713" s="297"/>
    </row>
    <row r="714" ht="12.75">
      <c r="B714" s="297"/>
    </row>
    <row r="715" ht="12.75">
      <c r="B715" s="297"/>
    </row>
    <row r="716" ht="12.75">
      <c r="B716" s="297"/>
    </row>
    <row r="717" ht="12.75">
      <c r="B717" s="297"/>
    </row>
    <row r="718" ht="12.75">
      <c r="B718" s="297"/>
    </row>
    <row r="719" ht="12.75">
      <c r="B719" s="297"/>
    </row>
    <row r="720" ht="12.75">
      <c r="B720" s="297"/>
    </row>
    <row r="721" ht="12.75">
      <c r="B721" s="297"/>
    </row>
    <row r="722" ht="12.75">
      <c r="B722" s="297"/>
    </row>
    <row r="723" ht="12.75">
      <c r="B723" s="297"/>
    </row>
    <row r="724" ht="12.75">
      <c r="B724" s="297"/>
    </row>
    <row r="725" ht="12.75">
      <c r="B725" s="297"/>
    </row>
    <row r="726" ht="12.75">
      <c r="B726" s="297"/>
    </row>
    <row r="727" ht="12.75">
      <c r="B727" s="297"/>
    </row>
    <row r="728" ht="12.75">
      <c r="B728" s="297"/>
    </row>
    <row r="729" ht="12.75">
      <c r="B729" s="297"/>
    </row>
    <row r="730" ht="12.75">
      <c r="B730" s="297"/>
    </row>
    <row r="731" ht="12.75">
      <c r="B731" s="297"/>
    </row>
    <row r="732" ht="12.75">
      <c r="B732" s="297"/>
    </row>
    <row r="733" ht="12.75">
      <c r="B733" s="297"/>
    </row>
    <row r="734" ht="12.75">
      <c r="B734" s="297"/>
    </row>
    <row r="735" ht="12.75">
      <c r="B735" s="297"/>
    </row>
    <row r="736" ht="12.75">
      <c r="B736" s="297"/>
    </row>
    <row r="737" ht="12.75">
      <c r="B737" s="297"/>
    </row>
    <row r="738" ht="12.75">
      <c r="B738" s="297"/>
    </row>
    <row r="739" ht="12.75">
      <c r="B739" s="297"/>
    </row>
    <row r="740" ht="12.75">
      <c r="B740" s="297"/>
    </row>
    <row r="741" ht="12.75">
      <c r="B741" s="297"/>
    </row>
    <row r="742" ht="12.75">
      <c r="B742" s="297"/>
    </row>
    <row r="743" ht="12.75">
      <c r="B743" s="297"/>
    </row>
    <row r="744" ht="12.75">
      <c r="B744" s="297"/>
    </row>
    <row r="745" ht="12.75">
      <c r="B745" s="297"/>
    </row>
    <row r="746" ht="12.75">
      <c r="B746" s="297"/>
    </row>
    <row r="747" ht="12.75">
      <c r="B747" s="297"/>
    </row>
  </sheetData>
  <mergeCells count="17">
    <mergeCell ref="C36:L36"/>
    <mergeCell ref="D38:L38"/>
    <mergeCell ref="C41:L41"/>
    <mergeCell ref="C42:L42"/>
    <mergeCell ref="N1:P1"/>
    <mergeCell ref="B17:L17"/>
    <mergeCell ref="B19:L19"/>
    <mergeCell ref="C29:P29"/>
    <mergeCell ref="B77:P77"/>
    <mergeCell ref="C45:P45"/>
    <mergeCell ref="B63:P63"/>
    <mergeCell ref="B67:P67"/>
    <mergeCell ref="F69:H69"/>
    <mergeCell ref="J69:L69"/>
    <mergeCell ref="N69:P69"/>
    <mergeCell ref="C58:L58"/>
    <mergeCell ref="C55:D55"/>
  </mergeCells>
  <printOptions horizontalCentered="1" verticalCentered="1"/>
  <pageMargins left="0.5" right="0.5" top="0.5" bottom="0.5" header="0.5" footer="0.5"/>
  <pageSetup fitToHeight="1" fitToWidth="1"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Prudential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t0601281</dc:creator>
  <cp:keywords/>
  <dc:description/>
  <cp:lastModifiedBy>sophie.vanwaesberghe</cp:lastModifiedBy>
  <cp:lastPrinted>2006-07-27T19:29:11Z</cp:lastPrinted>
  <dcterms:created xsi:type="dcterms:W3CDTF">2006-07-11T11:03:30Z</dcterms:created>
  <dcterms:modified xsi:type="dcterms:W3CDTF">2006-07-27T23:22:21Z</dcterms:modified>
  <cp:category/>
  <cp:version/>
  <cp:contentType/>
  <cp:contentStatus/>
</cp:coreProperties>
</file>