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0" yWindow="65506" windowWidth="15450" windowHeight="11640" tabRatio="500" activeTab="0"/>
  </bookViews>
  <sheets>
    <sheet name="EEV_accounts" sheetId="1" r:id="rId1"/>
    <sheet name="EEV_notes_1-3" sheetId="2" r:id="rId2"/>
    <sheet name="EEV_notes_4-17" sheetId="3" r:id="rId3"/>
    <sheet name="EEV_auditors" sheetId="4" r:id="rId4"/>
  </sheets>
  <definedNames>
    <definedName name="_xlnm.Print_Area" localSheetId="0">'EEV_accounts'!$A:$H</definedName>
    <definedName name="_xlnm.Print_Area" localSheetId="3">'EEV_auditors'!$A$1:$A$31</definedName>
    <definedName name="_xlnm.Print_Area" localSheetId="1">'EEV_notes_1-3'!$A:$M</definedName>
    <definedName name="_xlnm.Print_Area" localSheetId="2">'EEV_notes_4-17'!$A$1:$M$437</definedName>
    <definedName name="Z_CA35DF91_0FA9_42D5_BFAB_1F6D8573C175_.wvu.PrintArea" localSheetId="0" hidden="1">'EEV_accounts'!$A:$H</definedName>
    <definedName name="Z_CA35DF91_0FA9_42D5_BFAB_1F6D8573C175_.wvu.PrintArea" localSheetId="1" hidden="1">'EEV_notes_1-3'!$A:$M</definedName>
  </definedNames>
  <calcPr fullCalcOnLoad="1"/>
</workbook>
</file>

<file path=xl/sharedStrings.xml><?xml version="1.0" encoding="utf-8"?>
<sst xmlns="http://schemas.openxmlformats.org/spreadsheetml/2006/main" count="1144" uniqueCount="602">
  <si>
    <t>Our responsibilities under the terms of our engagement are to report to the Company our review conclusion as to whether we are aware of any material modifications that should be made to the preliminary EEV interim supplementary information.</t>
  </si>
  <si>
    <t xml:space="preserve">Basis of review conclusion </t>
  </si>
  <si>
    <t>We conducted our review having regard to Bulletin 1999/4: Review of interim financial information issued by the Auditing Practices Board for use in the United Kingdom. A review consists principally of making enquiries of group management and applying analytical procedures to the preliminary EEV interim supplementary information and underlying financial data and, based thereon, assessing whether the EEV Principles have been consistently applied unless otherwise disclosed. A review is substantially less in scope than an audit performed in accordance with Auditing Standards and therefore provides a lower level of assurance than an audit. Accordingly we do not express an audit opinion on the preliminary EEV interim supplementary information.</t>
  </si>
  <si>
    <t xml:space="preserve">Review conclusion </t>
  </si>
  <si>
    <t>On the basis of our review we are not aware of any material modifications that should be made to the preliminary EEV interim supplementary information as presented for the six month period ended 30 June 2005.</t>
  </si>
  <si>
    <t xml:space="preserve">Emphasis of matter </t>
  </si>
  <si>
    <t>Without qualifying our opinion we draw your attention to the following matter.</t>
  </si>
  <si>
    <t xml:space="preserve">The Company has prepared the EEV basis supplementary information for the six month period ended 30 June 2005 to provide the comparative supplementary information expected to be included in the Company’s EEV basis supplementary information to be included in the interim report for the six months ending 30 June 2006. </t>
  </si>
  <si>
    <t xml:space="preserve">Chartered Accountants </t>
  </si>
  <si>
    <t>Proceeds from Rights Issue, net of expenses</t>
  </si>
  <si>
    <t>Other new share capital subscribed</t>
  </si>
  <si>
    <t>Dividends</t>
  </si>
  <si>
    <t>Operating profit from continuing operations based on longer-term investment returns*</t>
  </si>
  <si>
    <t>Results analysis by business area</t>
  </si>
  <si>
    <t>Note</t>
  </si>
  <si>
    <t>£m</t>
  </si>
  <si>
    <t>UK operations</t>
  </si>
  <si>
    <t>New business</t>
  </si>
  <si>
    <t>Business in force</t>
  </si>
  <si>
    <t>Long-term business</t>
  </si>
  <si>
    <t>M&amp;G</t>
  </si>
  <si>
    <t>Egg</t>
  </si>
  <si>
    <t>Total</t>
  </si>
  <si>
    <t>US operations</t>
  </si>
  <si>
    <t>Broker-dealer and fund management</t>
  </si>
  <si>
    <t>Curian</t>
  </si>
  <si>
    <t>European Embedded Value (EEV) basis supplementary information</t>
  </si>
  <si>
    <t>• Interest rates are projected using a log-normal generator calibrated to actual market data;</t>
  </si>
  <si>
    <t>• corporate bond returns are based on Treasury securities plus a spread that has been calibrated to current market conditions and varies by credit quality; and</t>
  </si>
  <si>
    <t>The same asset return model, as used in the UK, appropriately calibrated, has been used for the Asian operations. The principal asset classes are government and corporate bonds. Equity holdings are much lower than in the UK whilst property is not held as an investment asset.</t>
  </si>
  <si>
    <t>The stochastic cost of guarantees are only of significance for the Hong Kong, Singapore, Malaysia and Taiwan operations.</t>
  </si>
  <si>
    <t>c) Demographic assumptions</t>
  </si>
  <si>
    <t xml:space="preserve">• variable annuity equity and bond returns have been stochastically generated using a regime-switching log-normal model with parameters determined by reference to historical data. The volatility of equity fund returns ranges from 18.6 per cent to 28.1 per cent, depending on risk class, and the volatility of bond funds ranges from 1.4 per cent to 1.7 per cent. </t>
  </si>
  <si>
    <t>Operating profit (loss) from continuing operations</t>
  </si>
  <si>
    <t>Short-term fluctuations in investment returns (note 8)</t>
  </si>
  <si>
    <t>Tax on operating profit</t>
  </si>
  <si>
    <t>Tax on short-term fluctuations in investment returns</t>
  </si>
  <si>
    <t>Total tax (charge) credit</t>
  </si>
  <si>
    <t>(i) UK long-term business smoothed shareholders’ funds reflect an adjustment to the assets of the PAC with-profits sub-fund, for the purposes of determining the unwind of discount included in operating profits, to remove the short-term volatility in market values of assets. Shareholders’ funds in the balance sheet are determined on an unsmoothed basis.</t>
  </si>
  <si>
    <t>14</t>
  </si>
  <si>
    <t>For the PAC with-profits sub-fund, the shareholders’ interest in the estate is derived by increasing terminal bonus rates so as to exhaust the estate over the lifetime of the in-force with-profits business. In those few extreme scenarios where the total assets of the life fund are insufficient to meet policyholder claims in full, the excess cost is fully attributed to shareholders.</t>
  </si>
  <si>
    <t>Best estimate assumptions are used for the projections, where best estimate is defined as the mean of the distribution of all possible outcomes. The assumptions are reviewed actively and changes are made when evidence exists that changes in future experience are reasonably certain.</t>
  </si>
  <si>
    <t>In deriving the time value of financial options and guarantees, management actions in response to emerging investment and fund solvency conditions have been modelled. Management actions encompass, but are not confined to, the following areas:</t>
  </si>
  <si>
    <t>• Investment allocation decisions;</t>
  </si>
  <si>
    <t>• levels of reversionary bonuses and credited rates; and</t>
  </si>
  <si>
    <t>• total claim values.</t>
  </si>
  <si>
    <t>Bonus rates are projected from current levels and varied in accordance with assumed management actions applying in the emerging investment and fund solvency conditions.</t>
  </si>
  <si>
    <t>In all instances the modelled actions are in accordance with approved local practice and therefore reflect the options actually available to management. For the PAC with-profits sub-fund, the actions assumed are consistent with those set out in the Principles and Practices of Financial Management.</t>
  </si>
  <si>
    <t>e) With-profits business and the treatment of the estate</t>
  </si>
  <si>
    <t>The EEV results for the Group include the results for the covered business on the EEV basis. These results are then combined with the IFRS basis results of the Group’s other operations.</t>
  </si>
  <si>
    <t>f) Pension costs</t>
  </si>
  <si>
    <r>
      <t xml:space="preserve">For PSPS the deficit is allocated between the PAC with-profits sub-fund and shareholder-backed operations by reference to the activities of the members of the scheme during their period of service. For the 2004 year end </t>
    </r>
    <r>
      <rPr>
        <sz val="8"/>
        <rFont val="Verdana"/>
        <family val="2"/>
      </rPr>
      <t>and half year 2005</t>
    </r>
    <r>
      <rPr>
        <sz val="8"/>
        <rFont val="Verdana"/>
        <family val="0"/>
      </rPr>
      <t xml:space="preserve"> the deficit was allocated in the ratio 80/20. For the 2005 year end, following further detailed consideration of the sourcing of previous contributions by Group companies and funds, this ratio has been altered to 70/30 for the allocation of the deficit between the with-profits sub-fund and shareholder-backed operations. Additional details on the effect of the movement on the deficits of the Group’s defined benefit pension schemes is set out in note 9.</t>
    </r>
  </si>
  <si>
    <t>Expected long-term rate of inflation</t>
  </si>
  <si>
    <t>US operations (Jackson National Life)</t>
  </si>
  <si>
    <t>US 10-year treasury bond rate at end of period</t>
  </si>
  <si>
    <t>Pre-tax expected long-term nominal rate of return for US equities</t>
  </si>
  <si>
    <t>China</t>
  </si>
  <si>
    <t>(note iii)</t>
  </si>
  <si>
    <t>Indonesia</t>
  </si>
  <si>
    <t>Government bond yield</t>
  </si>
  <si>
    <t>Philippines</t>
  </si>
  <si>
    <t>Thailand</t>
  </si>
  <si>
    <t>Vietnam</t>
  </si>
  <si>
    <t>Asia total</t>
  </si>
  <si>
    <t>Weighted risk discount rate (note i)</t>
  </si>
  <si>
    <t>(i) The weighted discount rates for the Asian operations shown above have been determined by weighting each country’s discount rates by reference to the EEV basis operating result for new business and the closing value of in-force business.</t>
  </si>
  <si>
    <t>Assumptions required in the calculation of the value of options and guarantees, for example relating to volatilities and correlations, or dynamic algorithms linking liabilities to assets, have been set equal to the best estimates and, wherever material and practical, reflect any dynamic relationships between the assumption and the stochastic variables.</t>
  </si>
  <si>
    <t>b) Principal economic assumptions</t>
  </si>
  <si>
    <t>Deterministic</t>
  </si>
  <si>
    <t>EEV basis shareholders’ funds at 30 June 2005</t>
  </si>
  <si>
    <t>interests of £576m (£1,339m, £916 million)</t>
  </si>
  <si>
    <t>Foreign currency profit and losses have been translated at average exchange rates for the period. Foreign currency assets and liabilities have been translated at period end rates of exchange. The purpose of translating the profit and losses at average exchange rates, notwithstanding the fact that EEV profit represents the incremental value added on a discounted cash flow basis, is to maintain consistency with the methodology applied for IFRS basis reporting.</t>
  </si>
  <si>
    <t>Average for</t>
  </si>
  <si>
    <t>Closing Rate at</t>
  </si>
  <si>
    <t>New business contributions are determined by applying the economic and non-economic assumptions applying at the end of the reporting period. The contributions represent profits at the end of the reporting period.</t>
  </si>
  <si>
    <t>Movement in shareholders’ capital and reserves (excluding minority interests) – EEV basis</t>
  </si>
  <si>
    <t>Items taken directly to equity:</t>
  </si>
  <si>
    <t>Cumulative effect of IAS 32, IAS 39 and IFRS 4, net of applicable taxes, at 1 January 2005</t>
  </si>
  <si>
    <t>For the purposes of determining the long-term returns for debt securities of shareholder-backed operations, a risk margin charge is included which reflects the expected long-term rate of default based on the credit quality of the portfolio. Interest-related realised gains and losses are amortised to the operating results over the maturity period of the sold bonds. For equity-related investments of JNL, a long-term rate of return is assumed, which reflects the aggregation of risk-free rates and equity risk premium.</t>
  </si>
  <si>
    <t>c) Pension costs</t>
  </si>
  <si>
    <t>An exception to this general rule is that for countries where long-term fixed interest markets are underdeveloped, investment return assumptions and risk discount rates are based on an assessment of longer-term economic conditions. Except for the countries listed above, this basis is appropriate for the Group’s Asian operations.</t>
  </si>
  <si>
    <t>The investment return assumptions as derived above are applied to the actual assets held at the valuation date to derive the overall fund-earned rate.</t>
  </si>
  <si>
    <t>The table below summarises the principal financial assumptions:</t>
  </si>
  <si>
    <t>Long-term business operations (notes ii and iii):</t>
  </si>
  <si>
    <t>Smoothed shareholders’ funds (note i)</t>
  </si>
  <si>
    <t>Actual shareholders’ funds less smoothed shareholders’ funds</t>
  </si>
  <si>
    <t>EEV basis shareholders’ funds</t>
  </si>
  <si>
    <t>M&amp;G (note vii):</t>
  </si>
  <si>
    <t>Net assets of operations</t>
  </si>
  <si>
    <t>Acquired goodwill (note v)</t>
  </si>
  <si>
    <t>Egg (note vii)</t>
  </si>
  <si>
    <t>Before capital charge:</t>
  </si>
  <si>
    <t>Excluding assets in excess of target surplus</t>
  </si>
  <si>
    <t>Assets in excess of target surplus</t>
  </si>
  <si>
    <t>Capital charge (note iv)</t>
  </si>
  <si>
    <t>Broker-dealer, fund management and Curian operations (note vii)</t>
  </si>
  <si>
    <t>Long-term business (note ii):</t>
  </si>
  <si>
    <t>Tax on profits (losses) from continuing operations (note 11):</t>
  </si>
  <si>
    <t>Total tax charge on items not included in operating profit from continuing operations</t>
  </si>
  <si>
    <t>*Including tax relief on development expenses.</t>
  </si>
  <si>
    <t>(ii) Short-term fluctuations for JNL comprise:</t>
  </si>
  <si>
    <t>9. Actuarial and other gains and losses on defined benefit pension schemes</t>
  </si>
  <si>
    <t>Net assets of operations – EEV basis shareholders’ funds</t>
  </si>
  <si>
    <t>Fund management (note vii):</t>
  </si>
  <si>
    <t>Holding company net borrowings (note vi)</t>
  </si>
  <si>
    <t>Pension scheme deficits (net of tax) attributable to shareholders (note vii)</t>
  </si>
  <si>
    <t>Other net liabilities (note vii)</t>
  </si>
  <si>
    <t>d) Effect of changes in economic assumptions and time value of cost of options and guarantees</t>
  </si>
  <si>
    <t>12. Earnings per share (EPS)</t>
  </si>
  <si>
    <t>Operating EPS from continuing operations:</t>
  </si>
  <si>
    <t>Operating profit before tax</t>
  </si>
  <si>
    <t>Operating profit after tax and minority interests from continuing operations</t>
  </si>
  <si>
    <t>Operating EPS from continuing operations</t>
  </si>
  <si>
    <t>Total EPS from continuing operations:</t>
  </si>
  <si>
    <t>Total profit before tax</t>
  </si>
  <si>
    <t>Total profit after tax and minority interests from continuing operations</t>
  </si>
  <si>
    <t>Total EPS from continuing operations</t>
  </si>
  <si>
    <t>Average number of shares (millions)</t>
  </si>
  <si>
    <t>13. Shareholders’ funds – segmental analysis</t>
  </si>
  <si>
    <t xml:space="preserve">Profit (loss) on ordinary activities before tax </t>
  </si>
  <si>
    <t>on defined benefit pension schemes</t>
  </si>
  <si>
    <t xml:space="preserve">Tax on actuarial and other gains and losses </t>
  </si>
  <si>
    <t>and time value of cost of options and guarantees</t>
  </si>
  <si>
    <t xml:space="preserve">Tax on effect of changes in economic assumptions </t>
  </si>
  <si>
    <t xml:space="preserve">Transition adjustment, net of tax, on adoption of IAS 32, </t>
  </si>
  <si>
    <t>as available-for-sale</t>
  </si>
  <si>
    <t xml:space="preserve">Unrealised valuation movements on securities classified </t>
  </si>
  <si>
    <t>profits of covered business</t>
  </si>
  <si>
    <t xml:space="preserve">Adjustment for net of tax fund management projected </t>
  </si>
  <si>
    <t>consolidated under IFRS</t>
  </si>
  <si>
    <t xml:space="preserve">Movement in Prudential plc shares purchased by unit trusts </t>
  </si>
  <si>
    <t>(note 13)</t>
  </si>
  <si>
    <t>cost of capital and of guarantees</t>
  </si>
  <si>
    <t xml:space="preserve">Value of in-force business before deduction of </t>
  </si>
  <si>
    <t>• The difference between actual and expected return on the scheme assets;</t>
  </si>
  <si>
    <t>• experience gains and losses on scheme liabilities; and</t>
  </si>
  <si>
    <t>Profit from continuing operations for the period after tax before minority interests</t>
  </si>
  <si>
    <t>Profit for the period</t>
  </si>
  <si>
    <t>Total – based on total profit for the period after minority interests of £490m (£1,582m, £1,138m)</t>
  </si>
  <si>
    <t>30 June 2005</t>
  </si>
  <si>
    <t>relevant statutory requirement</t>
  </si>
  <si>
    <t xml:space="preserve">Capital as a percentage of </t>
  </si>
  <si>
    <t>Half Year 2005
%</t>
  </si>
  <si>
    <t>To the extent applicable, presentation of the EEV profit for the period is consistent with the basis the Group applies for analysis of IFRS basis profits before shareholder taxes between operating and non-operating results. Operating results reflect the underlying results of the Group’s continuing operations including longer-term investment returns. Operating results include the impact of routine changes of estimates and non-economic assumptions. Non-operating results include certain recurrent and exceptional items that primarily do not reflect the performance in the period of the Group’s continuing operations.</t>
  </si>
  <si>
    <t>With the exception of debt securities held by JNL, investment gains and losses during the period (to the extent that changes in capital values do not directly match changes in liabilities) are included directly in the profit for the period and shareholders’ funds as they arise.</t>
  </si>
  <si>
    <t>Movements on the shareholders’ share of deficits of the Group’s defined benefit pension schemes adjusted for contributions paid in the period are recorded within the income statement. Consistent with the basis of distribution of bonuses and the treatment of the estate described in notes 2d) and 2e), the shareholders’ share incorporates 10 per cent of the proportion of the deficits attributable to the PAC with-profits sub-fund. The deficits are determined by applying the requirements of IAS 19.</t>
  </si>
  <si>
    <t>The results of the Group’s fund management operations include the profits from management of internal and external funds. For EEV basis reporting, Group shareholders’ other income is adjusted to deduct the expected margin for the period on management of covered business. The deduction is on a basis consistent with that used for projecting the results for covered business. Group operating profit accordingly includes the variance between actual and expected profit in respect of covered business.</t>
  </si>
  <si>
    <t>The EEV profit for the period for covered business is calculated initially at the post-tax level. The post-tax profit is then grossed up for presentation purposes at the effective rate of tax. In general, the effective rate corresponds to the corporation tax rate on shareholder profits of the business concerned. Under achieved profits, except for JNL, this basis also applied. For JNL, under achieved profits pre-tax results were determined by applying the risk discount rate to pre-tax cash flows adjusted for the impact of capital charges.</t>
  </si>
  <si>
    <t>Profit for the period attributable to equity holders of the Company</t>
  </si>
  <si>
    <t>Movements in the value of in-force business caused by changes to economic assumptions and the time value of cost of options and guarantees, (which is primarily due to economic experience over the period and changes in economic assumptions) are recorded in non-operating results.</t>
  </si>
  <si>
    <t>Total tax charge on operating profit from continuing operations</t>
  </si>
  <si>
    <t>Tax on items not included in operating profit</t>
  </si>
  <si>
    <t>Tax charge on short-term fluctuations in investment returns</t>
  </si>
  <si>
    <t>h) Foreign currency translation</t>
  </si>
  <si>
    <t>The risk allowance in the risk discount rate is determined as follows:</t>
  </si>
  <si>
    <t>Market risk</t>
  </si>
  <si>
    <t>Under Capital Asset Pricing Methodology (CAPM) the discount rate is determined as:</t>
  </si>
  <si>
    <t>Discount rate = risk-free rate + (beta x equity risk premium)</t>
  </si>
  <si>
    <t>Under CAPM, the beta of a portfolio or product measures its relative market risk.</t>
  </si>
  <si>
    <t>The risk discount rates reflect the market risk inherent in each product group and hence the volatility of product cash flows. They are determined by considering how the profits from each product are impacted by changes in expected returns on various asset classes, and by converting this into a relative rate of return it is possible to derive a product specific beta.</t>
  </si>
  <si>
    <t>Separately, the projected cash flows of in-force covered business include contributions to the defined benefit schemes for future service based on the contribution basis to the schemes applying at the time of preparation of results.</t>
  </si>
  <si>
    <t>g) Debt capital</t>
  </si>
  <si>
    <t>• the impact of altered economic and other assumptions on the discount value of scheme liabilities.</t>
  </si>
  <si>
    <t>options and guarantees</t>
  </si>
  <si>
    <t xml:space="preserve">10. Effect of changes in economic assumptions and time value of cost of </t>
  </si>
  <si>
    <t>Dividends relating to the reporting period:</t>
  </si>
  <si>
    <t>Half Year 2005</t>
  </si>
  <si>
    <t>Full Year 2005</t>
  </si>
  <si>
    <t>Full Year 2004</t>
  </si>
  <si>
    <t>5</t>
  </si>
  <si>
    <t>The embedded value is the present value of the shareholders’ interest in the earnings distributable from assets allocated to covered business after sufficient allowance has been made for the aggregate risks in that business. The shareholders’ interest in the Group’s long-term business comprises:</t>
  </si>
  <si>
    <t>• Present value of future shareholder cash flows from in-force covered business (value of in-force business), less a deduction for the cost of locked-in (encumbered) capital;</t>
  </si>
  <si>
    <t>• locked-in (encumbered) capital; and</t>
  </si>
  <si>
    <t>• shareholders’ net worth in excess of encumbered capital.</t>
  </si>
  <si>
    <t>The value of future new business is excluded from the embedded value.</t>
  </si>
  <si>
    <t>Tax credit on actuarial and other gains and losses of defined benefit pension schemes</t>
  </si>
  <si>
    <t>31 Dec 2005</t>
  </si>
  <si>
    <t>31 Dec 2004</t>
  </si>
  <si>
    <t>to policyholders for single premium deferred annuity business</t>
  </si>
  <si>
    <t xml:space="preserve">Expected long-term spread between earned rate and rate credited </t>
  </si>
  <si>
    <t>31 Dec</t>
  </si>
  <si>
    <t>rate of inflation</t>
  </si>
  <si>
    <t xml:space="preserve">Expected long-term </t>
  </si>
  <si>
    <t xml:space="preserve"> Half Year 2005</t>
  </si>
  <si>
    <t>Expense levels, including those of service companies that support the Group’s long-term business operations, are based on internal expense analysis investigations and are appropriately allocated to acquisition of new business and renewal of in-force business. Exceptional expenses are identified separately and reported separately. No productivity gains have been assumed.</t>
  </si>
  <si>
    <t>Asia development and Regional Head Office expenses are charged to EEV basis results as incurred. No adjustment is made to the embedded value of covered business as the amounts of expenditure that relate to operating expenses are not material. Similarly corporate expenditure for Group Head Office, to the extent not allocated to the PAC with-profits fund, is charged to the EEV basis result as incurred.</t>
  </si>
  <si>
    <t>e) Inter-company arrangements</t>
  </si>
  <si>
    <t>Variable annuity contracts may contain guarantees of certain minimum payments in the event of death, withdrawal or annuitisation. These guarantees may be related to (a) the amount of total deposits made to the contract adjusted for any partial withdrawals, (b) the total deposits made to the contract adjusted for any partial withdrawals, plus a minimum annual return, or (c) the highest contract value on a specified anniversary date adjusted for any withdrawals following the contract anniversary.</t>
  </si>
  <si>
    <t>Asian operations</t>
  </si>
  <si>
    <t>Fund management</t>
  </si>
  <si>
    <t>Development expenses</t>
  </si>
  <si>
    <t>Other income and expenditure</t>
  </si>
  <si>
    <t>Investment return and other income</t>
  </si>
  <si>
    <t>Interest payable on core structural borrowings</t>
  </si>
  <si>
    <t>Corporate expenditure:</t>
  </si>
  <si>
    <t>Group Head Office</t>
  </si>
  <si>
    <t>Asia Regional Head Office</t>
  </si>
  <si>
    <t>Charge for share-based payments for Prudential schemes</t>
  </si>
  <si>
    <t>Operating profit from continuing operations based on longer-term investment returns</t>
  </si>
  <si>
    <t>Analysed as profits (losses) from:</t>
  </si>
  <si>
    <t>Asia development expenses</t>
  </si>
  <si>
    <t>Other operating results</t>
  </si>
  <si>
    <t>Summarised consolidated income statement – EEV basis</t>
  </si>
  <si>
    <t>UK insurance operations</t>
  </si>
  <si>
    <t>Goodwill impairment charge</t>
  </si>
  <si>
    <t>–</t>
  </si>
  <si>
    <t>Shareholders’ share of actuarial and other gains and losses on defined benefit pension schemes</t>
  </si>
  <si>
    <t>Summarised consolidated balance sheet – EEV basis</t>
  </si>
  <si>
    <t xml:space="preserve">Operating profit (including investment return </t>
  </si>
  <si>
    <t>based on long-term rates of returns)</t>
  </si>
  <si>
    <t>benefit pension schemes (note 9)</t>
  </si>
  <si>
    <t xml:space="preserve">Actuarial and other gains and losses on defined </t>
  </si>
  <si>
    <t>value of cost of options and guarantees (note 10)</t>
  </si>
  <si>
    <t xml:space="preserve">Effect of changes in economic assumptions and time </t>
  </si>
  <si>
    <t>(including actual investment returns)</t>
  </si>
  <si>
    <t>(including tax on actual investment returns)</t>
  </si>
  <si>
    <t xml:space="preserve">Tax charge on profit on ordinary activities from continuing operations </t>
  </si>
  <si>
    <t>cost of options and guarantees</t>
  </si>
  <si>
    <r>
      <t xml:space="preserve">Tax </t>
    </r>
    <r>
      <rPr>
        <sz val="8"/>
        <rFont val="Verdana"/>
        <family val="2"/>
      </rPr>
      <t xml:space="preserve">charge </t>
    </r>
    <r>
      <rPr>
        <sz val="8"/>
        <rFont val="Verdana"/>
        <family val="0"/>
      </rPr>
      <t xml:space="preserve">(credit) </t>
    </r>
    <r>
      <rPr>
        <sz val="8"/>
        <rFont val="Verdana"/>
        <family val="0"/>
      </rPr>
      <t xml:space="preserve">on effect of changes in economic assumptions and time value of </t>
    </r>
  </si>
  <si>
    <t>Jackson National Life (net of surplus note borrowings of £184m (2005: £183m, 2004: £162m) note vi):</t>
  </si>
  <si>
    <t>(v) Under IFRS, subject to impairment testing, goodwill is no longer amortised from the date of adoption i.e. 1 January 2004. Acquired goodwill of the Japan life business has been subject to an impairment charge included in the half year 2005 results of £95m (full year 2005: £120 million).</t>
  </si>
  <si>
    <t>KPMG Audit Plc</t>
  </si>
  <si>
    <t>London</t>
  </si>
  <si>
    <t>Notwithstanding the basis of presentation of results (as explained in notes 4 and 6) no smoothing of market or account balance values, unrealised gains or investment return is applied in determining the embedded value or the profit before tax.</t>
  </si>
  <si>
    <t>Value of in-force business</t>
  </si>
  <si>
    <t>The embedded value results are prepared incorporating best estimate assumptions about all relevant factors including levels of future investment return, expenses, surrender levels and mortality. These assumptions are used to project future cash flows. The present value of the future cash flows is then calculated using a discount rate which reflects both the time value of money and the risks associated with the cash flows that are not otherwise allowed for.</t>
  </si>
  <si>
    <t>7.0 to 7.9</t>
  </si>
  <si>
    <t>Treasury Shares:</t>
  </si>
  <si>
    <t>The EEV basis results have been prepared in accordance with the EEV principles issued by the CFO Forum of European Insurance Companies in May 2004. Where appropriate the EEV basis results include the effects of adoption of International Financial Reporting Standards (IFRS).</t>
  </si>
  <si>
    <t>In the case of JNL, market value movements on debt securities are initially recorded as movements in shareholder reserves, reflecting the available-for-sale categorisation under IFRS. Similarly the value movements on derivatives are recorded in the income statement. However, it is assumed that fixed income investments will normally be held until maturity. Therefore, unrealised gains and losses on these securities are not reflected in either the EEV or statutory basis results and, except on realisation or impairment of investments, only income received and the amortisation of the difference between cost and maturity values are recognised to the extent attributable to shareholders. This is consistent with the basis of valuation of future cash flows of in-force business, which inter alia, reflects spread basis earnings which are not directly affected by short-term value movements in fixed income securities. Similar principles apply to value movements on JNL’s derivatives that are fair valued for IFRS reporting with value movements booked in the IFRS income statement.</t>
  </si>
  <si>
    <t>Investment returns reflect those earned on a market basis over the period without smoothing, but after appropriate adjustments for movements in the additional shareholders’ interest recognised on the EEV basis.</t>
  </si>
  <si>
    <t>Operating profit</t>
  </si>
  <si>
    <t>better reflects underlying performance. Profit on ordinary activities and basic earnings per share include these items together with actual investment returns. This basis of presentation</t>
  </si>
  <si>
    <t>has been adopted consistently throughout this supplementary information.</t>
  </si>
  <si>
    <t>Based on profit from continuing operations after minority interests of £489m (£1,579m, £1,205m)</t>
  </si>
  <si>
    <t>24.4p</t>
  </si>
  <si>
    <t>382p</t>
  </si>
  <si>
    <r>
      <t xml:space="preserve">Fixed annuities provide that at JNL’s discretion it may reset the interest rate credited to policyholders’ accounts, subject to a guaranteed minimum. The guaranteed minimum return varies from 1.5 per cent to 5.5 per cent (full year 2005 and 2004: 1.5 per cent to 5.5 per cent), depending on the particular product, jurisdiction where issued, and date of issue. At </t>
    </r>
    <r>
      <rPr>
        <sz val="8"/>
        <rFont val="Verdana"/>
        <family val="2"/>
      </rPr>
      <t>30 June and 31 December 2005</t>
    </r>
    <r>
      <rPr>
        <sz val="8"/>
        <rFont val="Verdana"/>
        <family val="0"/>
      </rPr>
      <t xml:space="preserve">, 73 per cent (2004: 73 per cent) of the fund relates to policies with guarantees of 3 per cent or less. The average guarantee rate for the half and full year 2005 is 3.3 per cent (2004: 3.3 per cent). </t>
    </r>
  </si>
  <si>
    <t>Product-level betas are calculated at least annually. They are combined with the most recent product mix to produce appropriate betas and risk discount rates for each major product grouping.</t>
  </si>
  <si>
    <t>Expected returns on equity and property asset classes are derived by adding a risk premium, also based on the long-term view of Prudential’s economists in respect of each territory, to the risk-free rate. In the UK the equity risk premium is 3.0 per cent (full year 2005: 4.0 per cent, 2004: 3.0 per cent) above risk-free rates. The equity risk premium in the US is 3.0 per cent (full year 2005: 4.0 per cent, 2004: 3.0 per cent). In Asia, equity risk premiums range from 2.75 per cent to 5.25 per cent (full year 2005: 3.0 per cent to 5.75 per cent, 2004: 2.8 per cent to 5.3 per cent). Assumptions for other asset classes, such as corporate bond spreads, are set consistently as best estimate assumptions.</t>
  </si>
  <si>
    <t>Full year 2004</t>
  </si>
  <si>
    <t xml:space="preserve">    operating result of Asian operations</t>
  </si>
  <si>
    <t>20.7p</t>
  </si>
  <si>
    <t>(iv) In determining the cost of capital of JNL, it has been assumed that an amount equal to 235 per cent of the risk-based capital required by the National Association of Insurance Commissioners (NAIC) at the Company Action Level must be retained. The impact of the related capital charge is to reduce JNL’s shareholders’ funds by £79m (2005: £117 million, 2004: £80 million).</t>
  </si>
  <si>
    <t>(ii) Included in the EEV basis shareholders’ funds of long-term business operations of £9,260 million (31 December 2005: £10,468 million, 31 December 2004: £8,299 million) is £170m (31 December 2005: £174 million, 31 December 2004: £200 million) in respect of fund management business falling within the scope of covered business as follows:</t>
  </si>
  <si>
    <t>Based on EEV basis shareholders’ capital and reserves of £9,114m (£10,301m, £8,614m)</t>
  </si>
  <si>
    <t>Shareholders’ capital and reserves, at beginning of period (excluding minority interests)</t>
  </si>
  <si>
    <t>(iv) Assumed equity returns</t>
  </si>
  <si>
    <t>Under IFRS the deficits attaching to these schemes are accounted for in accordance with the provisions of IAS 19. The deficits represent the difference between the market value of the schemes’ assets and the discounted value of projected future benefit payments to retired members and deferred pensioners and, to the extent of service to date, current employed members.</t>
  </si>
  <si>
    <t>EEV basis shareholders’ funds at 31 December 2005</t>
  </si>
  <si>
    <t>EEV basis shareholders’ funds at 31 December 2005 (ii)</t>
  </si>
  <si>
    <t>EEV basis shareholders’ funds at 30 June 2005 (ii)</t>
  </si>
  <si>
    <t>Based on profit (loss) from discontinued operations after minority interests of £1m (£3m, £(67)m)</t>
  </si>
  <si>
    <t>Full Year       2005</t>
  </si>
  <si>
    <t>(ii) The £148 million cost of strengthened persistency assumption relates to a number of products, primarily in respect of with-profits bonds. The £73 million cost of strengthened persistency assumption for 2004 relates to the closed book of personal pension policies sold by the now discontinued direct sales force.</t>
  </si>
  <si>
    <t>0.0p</t>
  </si>
  <si>
    <t>New business premiums</t>
  </si>
  <si>
    <t>premium</t>
  </si>
  <si>
    <t>business</t>
  </si>
  <si>
    <t>Pre-tax new</t>
  </si>
  <si>
    <t>New business margin</t>
  </si>
  <si>
    <t xml:space="preserve">(iii) The assumptions shown are for US dollar denominated business which comprises the larger proportion of the in-force Hong Kong business. </t>
  </si>
  <si>
    <t xml:space="preserve">For the full year 2005 results, as previously disclosed, additional non-recurrent gains and losses in respect of the Group’s defined benefit pension schemes have been recorded. These are explained in note 9. </t>
  </si>
  <si>
    <t>Mortality related cost of capital charge (note iii)</t>
  </si>
  <si>
    <t>Other items (note iv)</t>
  </si>
  <si>
    <t>Unwind of discount and other expected returns: (note i)</t>
  </si>
  <si>
    <t>On value of in-force and required capital</t>
  </si>
  <si>
    <t>On surplus assets (over target surplus)</t>
  </si>
  <si>
    <t>Spread experience variance</t>
  </si>
  <si>
    <t>Amortisation of interest-related realised gains and losses</t>
  </si>
  <si>
    <t>Profit on repricing Term contracts</t>
  </si>
  <si>
    <t>The principal exchange rates applied are:</t>
  </si>
  <si>
    <t>Closing rate at</t>
  </si>
  <si>
    <t>Local currency: £</t>
  </si>
  <si>
    <t>Hong Kong</t>
  </si>
  <si>
    <t>Japan</t>
  </si>
  <si>
    <t>Malaysia</t>
  </si>
  <si>
    <t>Singapore</t>
  </si>
  <si>
    <t>Taiwan</t>
  </si>
  <si>
    <t>US</t>
  </si>
  <si>
    <t>5. Operating profit and margins from new business</t>
  </si>
  <si>
    <t>a) Profit</t>
  </si>
  <si>
    <t>Pre-tax</t>
  </si>
  <si>
    <t>Post-tax</t>
  </si>
  <si>
    <t>Jackson National Life (note i)</t>
  </si>
  <si>
    <t>(i) Jackson National Life net of tax profit</t>
  </si>
  <si>
    <t>Before capital charge</t>
  </si>
  <si>
    <t>Capital charge</t>
  </si>
  <si>
    <t>After capital charge</t>
  </si>
  <si>
    <t>Movement in cash flow hedges</t>
  </si>
  <si>
    <t>Development costs included above (net of tax) borne centrally</t>
  </si>
  <si>
    <t>Intra group dividends (including statutory transfer)</t>
  </si>
  <si>
    <t>External dividends</t>
  </si>
  <si>
    <t>Investment in operations (note i)</t>
  </si>
  <si>
    <t>Adjustment for net of tax losses of Curian subsidiary owned by JNL</t>
  </si>
  <si>
    <t>Adjustment for economic capital for Asian operations held centrally</t>
  </si>
  <si>
    <t>Proceeds from issues of share capital by parent company</t>
  </si>
  <si>
    <t>Shareholders’ capital and reserves at 1 January 2005</t>
  </si>
  <si>
    <t>(i) Investment in operations reflects increases in share capital. This includes certain non-cash items as a result of timing differences.</t>
  </si>
  <si>
    <t>Analysed as:</t>
  </si>
  <si>
    <t>Statutory IFRS basis shareholders’ funds</t>
  </si>
  <si>
    <t>Additional retained profit on an EEV basis</t>
  </si>
  <si>
    <t>Free surplus</t>
  </si>
  <si>
    <t>Required capital</t>
  </si>
  <si>
    <t>Cost of capital</t>
  </si>
  <si>
    <t>Cost of time value of guarantees</t>
  </si>
  <si>
    <t>(note ii)</t>
  </si>
  <si>
    <t>Goodwill attaching to venture fund investment subsidiaries of the PAC with-profits fund that are consolidated under IFRS are not included in the table above as the goodwill attaching to these companies is not relevant to the analysis of shareholders’ funds.</t>
  </si>
  <si>
    <t>(vi) Net core structural borrowings of shareholder-financed operations comprise:</t>
  </si>
  <si>
    <t>Holding company cash and short-term investments</t>
  </si>
  <si>
    <t>Investment returns, including investment gains, in respect of long-term insurance business are recognised in operating results at the expected long-term rate of return. For the purposes of calculating longer-term investment return to be included in operating results of UK operations, where equity holdings are a significant proportion of investment portfolios, values of assets at the beginning of the reporting period are adjusted to remove the effects of short-term market volatility.</t>
  </si>
  <si>
    <t>a) Analysis of profit before tax</t>
  </si>
  <si>
    <t>b) Investment return</t>
  </si>
  <si>
    <t>Profit before tax</t>
  </si>
  <si>
    <t>Reserve movements in respect of share-based payments</t>
  </si>
  <si>
    <t>Treasury shares:</t>
  </si>
  <si>
    <t>Movement in own shares in respect of share-based payment plans</t>
  </si>
  <si>
    <t>Movement on Prudential plc shares purchased by unit trusts consolidated under IFRS</t>
  </si>
  <si>
    <t>Net increase in shareholders’ capital and reserves</t>
  </si>
  <si>
    <t>Comprising:</t>
  </si>
  <si>
    <t>UK operations:</t>
  </si>
  <si>
    <t>M&amp;G:</t>
  </si>
  <si>
    <t>Net assets</t>
  </si>
  <si>
    <t>Acquired goodwill</t>
  </si>
  <si>
    <t>Asian operations:</t>
  </si>
  <si>
    <t>Other operations:</t>
  </si>
  <si>
    <t>Holding company net borrowings</t>
  </si>
  <si>
    <t>Other net liabilities</t>
  </si>
  <si>
    <t>Net asset value per share</t>
  </si>
  <si>
    <t>432p</t>
  </si>
  <si>
    <t>363p</t>
  </si>
  <si>
    <t>A charge is deducted from the embedded value for the cost of capital supporting the Group’s long-term business. This capital is referred to as encumbered capital. The cost is the difference between the nominal value of the capital and the discounted present value of the projected releases of this capital allowing for investment earnings (net of tax) on the capital.</t>
  </si>
  <si>
    <t>Interim Results 2005</t>
  </si>
  <si>
    <t>-</t>
  </si>
  <si>
    <t>Shareholders’ capital and reserves at end of period (excluding minority interests)</t>
  </si>
  <si>
    <t>Number of shares at end of reporting period (millions)</t>
  </si>
  <si>
    <t>Persistency, mortality and morbidity assumptions are based on an analysis of recent experience but also reflect expected future experience. Where relevant, when calculating the time value of in-force business, policyholder withdrawal rates vary in line with the emerging investment conditions according to management’s expectations.</t>
  </si>
  <si>
    <t>d) Expense assumptions</t>
  </si>
  <si>
    <t>4. Accounting presentation</t>
  </si>
  <si>
    <t>The exceptions are for the closed Scottish Amicable Insurance Fund (SAIF) and in respect of the Group’s defined benefit pension schemes. SAIF is closed to new business and the assets and liabilities of the fund are wholly attributable to the policyholders of the fund. As regards the Group’s defined benefit pension schemes, the deficits attaching to the Prudential Staff Pension Scheme (PSPS) and Scottish Amicable scheme are excluded. These deficits are partially attributable to the Prudential Assurance Company (PAC) with-profits fund and shareholder-backed long-term business. Further details are explained in note 2f.</t>
  </si>
  <si>
    <t>The directors are responsible for the preparation of the supplementary information in accordance with the EEV Principles.</t>
  </si>
  <si>
    <t>14. Reconciliation of movement in shareholders’ funds</t>
  </si>
  <si>
    <t>Long-term business operations</t>
  </si>
  <si>
    <t>UK</t>
  </si>
  <si>
    <t>long-term</t>
  </si>
  <si>
    <t>insurance</t>
  </si>
  <si>
    <t>Asian</t>
  </si>
  <si>
    <t>Group</t>
  </si>
  <si>
    <t>operations</t>
  </si>
  <si>
    <t>JNL</t>
  </si>
  <si>
    <t>total</t>
  </si>
  <si>
    <t>New business (note 5)</t>
  </si>
  <si>
    <t>Business in force (note 6)</t>
  </si>
  <si>
    <t>Asian fund management operations</t>
  </si>
  <si>
    <t>US broker-dealer and fund management</t>
  </si>
  <si>
    <t>Actuarial gains and losses</t>
  </si>
  <si>
    <t>Actuarial gains and losses comprise:</t>
  </si>
  <si>
    <t>These items are recorded in the income statement but, consistent with the IFRS basis of presentation, are excluded from operating results.</t>
  </si>
  <si>
    <t>f) Capital held centrally for Asian operations</t>
  </si>
  <si>
    <t>Group results but attributable to external investors</t>
  </si>
  <si>
    <t xml:space="preserve">Share of investment return of funds managed by PPM America that are consolidated into </t>
  </si>
  <si>
    <t>with-profits fund that are consolidated into Group results but are attributable to external investors</t>
  </si>
  <si>
    <t xml:space="preserve">Share of profits of venture investment companies and property partnerships of the PAC </t>
  </si>
  <si>
    <t>on current period equity returns*</t>
  </si>
  <si>
    <t>Core structural borrowings – Jackson National Life</t>
  </si>
  <si>
    <t>The altered carrying value of core structural borrowings under EEV reflects the application of market values rather than IFRS basis values.</t>
  </si>
  <si>
    <t>Non-participating long-term products are the only ones where the insurer is contractually obliged to provide guarantees on all benefits. The most significant book of non-participating business in the Group’s Asian operations is Taiwan’s whole of life contracts. For these contracts there are floor levels of policyholder benefits that accrue at rates set at inception which are set by reference to minimum returns established by local regulation at the time of inception. These rates do not vary subsequently with market conditions. Under these contracts the cost of premiums are also fixed at inception based on a number of assumptions at that time, including long-term interest rates, mortality assumptions and expenses. The guaranteed maturity and surrender values reflect the pricing basis.</t>
  </si>
  <si>
    <t>Time value</t>
  </si>
  <si>
    <t>The value of financial options and guarantees comprises two parts. One is given by a deterministic valuation on best estimate assumptions (the intrinsic value). The other part arises from the variability of economic outcomes in the future (the time value).</t>
  </si>
  <si>
    <t>Beyond the generic features described above, and the provisions held in respect of guaranteed annuities, there are very few explicit options or guarantees of the with-profits sub-fund such as minimum investment returns, surrender values, or annuity at retirement and any granted have generally been at very low levels.</t>
  </si>
  <si>
    <t>The principal options and guarantees valued under EEV for Jackson National Life (JNL) are associated with the fixed annuity and variable annuity lines of business.</t>
  </si>
  <si>
    <t>Fixed annuities also present a risk that policyholders will exercise their option to surrender their contracts in periods of rapidly rising interest rates, possibly requiring JNL to liquidate assets at an inopportune time.</t>
  </si>
  <si>
    <t>13, 14</t>
  </si>
  <si>
    <t>Stochastic</t>
  </si>
  <si>
    <t>Risk discount rate:</t>
  </si>
  <si>
    <t>In force</t>
  </si>
  <si>
    <t>Pre-tax expected long-term nominal rates of investment return:</t>
  </si>
  <si>
    <t>UK equities</t>
  </si>
  <si>
    <t>Overseas equities</t>
  </si>
  <si>
    <t>8.1 to 8.75</t>
  </si>
  <si>
    <t>7.3 to 8.3</t>
  </si>
  <si>
    <t>Property</t>
  </si>
  <si>
    <t>Gilts</t>
  </si>
  <si>
    <t>Corporate bonds</t>
  </si>
  <si>
    <t>1. Purpose and basis of preparation</t>
  </si>
  <si>
    <t>The preliminary EEV interim financial information for the six month period ended 30 June 2005 has been prepared to provide the comparative financial information expected to be included in the Group's EEV interim report for the six month period ending 30 June 2006.</t>
  </si>
  <si>
    <t>Special Purpose Review Report of KPMG Audit Plc to Prudential Plc ('the Company') on its Preliminary European Embedded Value (‘EEV’) Interim Supplementary Information for the six months to 30 June 2005</t>
  </si>
  <si>
    <t>We have reviewed the preliminary EEV interim supplementary information for the six month period ended 30 June 2005 ("the preliminary EEV interim supplementary information").  The preliminary EEV interim supplementary information has been prepared in accordance with the European Embedded Value Principles issued in May 2004 by the European CFO Forum using the methodology and assumptions set out in notes 2 and 3.</t>
  </si>
  <si>
    <t>The EEV supplementary information presented for the 12 month periods ending 31 December 2005 and 2004 which has previously been published, is excluded from the scope of this report.</t>
  </si>
  <si>
    <t>This report is made solely to the Company in accordance with the terms of our engagement.  Our work has been undertaken so that we might state to the Company those matters we have been engaged to state in this report and for no other purpose.  To the fullest extent permitted by law, we do not accept or assume responsibility to anyone other than the Company for our work, this report, or for the opinions that we have formed.</t>
  </si>
  <si>
    <t xml:space="preserve">Respective responsibilities of directors and KPMG Audit Plc </t>
  </si>
  <si>
    <t>As described in the basis of preparation, the directors of the Company are responsible for the preparation of the preliminary EEV interim supplementary information on an EEV basis in accordance with the EEV principles.</t>
  </si>
  <si>
    <t>In determining the EEV basis value of new business written in the period the policies incept, premiums are included in projected cash flows on the same basis of distinguishing annual and single premium business as set out for statutory basis reporting.</t>
  </si>
  <si>
    <t>(i) For UK insurance and Asian operations, unwind of discount and other expected returns is determined by reference to the value of in-force business, required capital and surplus assets at the start of the period as adjusted for the effect of changes in economic and operating assumptions reflected in the current period. For the unwind of discount for UK insurance operations included in operating results based on longer-term returns a further adjustment is made. For UK insurance operations the amount represents the unwind of discount on the value of in-force business at the beginning of the period (adjusted for the effect of current period assumption changes), the expected return on smoothed surplus assets retained within the main with-profits fund and the expected return on shareholders’ assets held in other UK long-term business operations. Surplus assets retained within the main with-profits fund are smoothed for this purpose to remove the effects of short-term investment volatility from operating results. In the balance sheet and for total profit reporting, asset values and investment returns are not smoothed. For JNL the return on surplus assets is shown separately.</t>
  </si>
  <si>
    <t>(i) Short-term fluctuations in investment returns represent for UK insurance operations the difference between actual investment returns in the period attributable to shareholders and the expected returns as described in note 3.</t>
  </si>
  <si>
    <t xml:space="preserve">Investment return related (loss) gain due primarily to changed expectation of profits on in-force variable annuity business in future periods based </t>
  </si>
  <si>
    <t>*This adjustment arises due to market returns being (lower) higher than the assumed long-term rate of return. This gives rise to (lower) higher than expected period end values of variable annuity assets under management with a resulting effect on the projected value of future account values, and hence future profitability.</t>
  </si>
  <si>
    <t>The profit for the period for covered business is in most cases calculated initially at the post-tax level. The post-tax profit for covered business is then grossed up for presentation purposes at the effective rates of tax applicable to the countries and periods concerned. In the UK this is the UK corporation tax rate of 30 per cent. For JNL the federal rate of 35 per cent is applied to gross up movements on the value of in-force business. Effects on statutory tax for the period affect the overall tax rate. For Asia, similar principles apply subject to the availability of taxable profits.</t>
  </si>
  <si>
    <t>(ii) A charge is deducted from the result for the period and balance sheet value for the cost of capital for the Group’s long-term business operations. The cost is the difference between the nominal value of solvency capital and the present value, at risk discount rates, of the projected releases of this capital and the investment earnings on the capital. Where solvency capital is held within a with-profits long-term fund, the value placed on surplus assets in the fund is already discounted to reflect its release over time and no further adjustment is necessary in respect of solvency capital.</t>
  </si>
  <si>
    <t>Profit (loss) for the period</t>
  </si>
  <si>
    <t xml:space="preserve">Shareholders’ capital and reserves at 30 June 2005 </t>
  </si>
  <si>
    <t>cashflows.</t>
  </si>
  <si>
    <t>e) Results for fund management operations</t>
  </si>
  <si>
    <t>The table of new business margins above excludes SAIF new business.</t>
  </si>
  <si>
    <r>
      <t xml:space="preserve">(iv) </t>
    </r>
    <r>
      <rPr>
        <sz val="6"/>
        <rFont val="Verdana"/>
        <family val="2"/>
      </rPr>
      <t>Other charges of £48m for half year 2005 reflect adverse expense experience variances, the costs of new regulatory requirements and restructuring and other items.  The full year 2005 o</t>
    </r>
    <r>
      <rPr>
        <sz val="6"/>
        <rFont val="Verdana"/>
        <family val="0"/>
      </rPr>
      <t xml:space="preserve">ther charges of £46 million include £45 million of costs associated with complying with regulatory requirements including Sarbanes-Oxley, product and distribution development, £19 million of negative experience variances and other net positive items of £18 million. In determining the appropriate expense assumptions for </t>
    </r>
    <r>
      <rPr>
        <sz val="6"/>
        <rFont val="Verdana"/>
        <family val="2"/>
      </rPr>
      <t>full year</t>
    </r>
    <r>
      <rPr>
        <sz val="6"/>
        <rFont val="Verdana"/>
        <family val="0"/>
      </rPr>
      <t xml:space="preserve"> 2005 account has been taken of the cost synergies that are expected to arise with some certainty from the initiative announced on 1 December 2005 from UK insurance operations working more closely with Egg and M&amp;G. Without this factor there would have been a charge for altered expense assumptions of approximately £55 million. The £33 million charge for other items for 2004 includes £21 million of costs associated with complying with new regulatory requirements and restructuring and £12 million of negative experience variances.</t>
    </r>
  </si>
  <si>
    <t>(ii) For traditional business in Taiwan, the economic scenarios used to calculate the half year 2005 EEV basis results reflect the assumption of a phased progression of the bond yields from the current rates to the long-term expected rates. In preparing the half year 2005 EEV basis results the same basis has been applied as was used and disclosed for the full year 2005 results. This basis is that the projections assume that, in the average scenario, the current bond yields of around 2 per cent trend towards 5.5 per cent at 31 December 2012. Allowance is made for the mix of assets in the fund, future investment strategy and the market value depreciation of the bonds as a result of the assumed yield increases. This gives rise to an average assumed Fund Earned Rate that trends from 2.3 per cent to 5.4 per cent in 2013 and falls below 2.3 per cent for seven years due to the depreciation of bond values as yields rise. Thereafter, the Fund Earned Rate fluctuates around a target of 5.9 per cent. This compares to a grading of 3.4 per cent at 31 December 2004 to 5.9 per cent by 31 December 2012 for the 2004 results. Consistent with our EEV methodology, a constant discount rate has been applied to the projected</t>
  </si>
  <si>
    <t>In adopting the EEV principles, Prudential has based encumbered capital on its internal targets for economic capital subject to it being at least the local statutory minimum requirements. Economic capital is assessed using internal models, but when applying EEV Prudential does not take credit for the significant diversification benefits that exist within the Group. For with-profits business written in a segregated life fund, as is the case in the UK and Asia, the capital available in the fund is sufficient to meet the encumbered capital requirements.</t>
  </si>
  <si>
    <t>• UK: economic capital requirements for annuity business are fully met by Pillar I requirements being 4 per cent of mathematical reserves (as used for achieved profits reporting), which are also sufficient to meet Pillar II requirements;</t>
  </si>
  <si>
    <t>These guarantees generally protect the policyholder’s value in the event of poor equity market performance.</t>
  </si>
  <si>
    <t>JNL also issues fixed index annuities that enable policyholders to obtain a portion of an equity-linked return while providing a guaranteed minimum return. The guaranteed minimum returns would be of a similar nature as those described above for fixed annuities. In the case of the potential equity participation, JNL hedges this risk by purchasing futures and options on the relevant index.</t>
  </si>
  <si>
    <t>The only significant financial options and guarantees in the UK insurance operations arise in the with-profits sub-fund and SAIF. With-profits products provide returns to policyholders through bonuses that are smoothed. There are two types of bonuses: annual and final. Annual bonuses are declared once a year, and once credited, are guaranteed in accordance with the terms of the particular product. Unlike annual bonuses, final bonuses are guaranteed only until the next bonus declaration.</t>
  </si>
  <si>
    <t>Standard deviations have been calculated by taking the annualised variance of the returns over all the simulations, taking the square root and averaging over all durations in the projection. For bonds the standard deviations relate to the yields on bonds of the average portfolio duration. For equity and property, they relate to the total return on these assets. The standard deviations applied are as follows:</t>
  </si>
  <si>
    <t>Standard deviation</t>
  </si>
  <si>
    <t>Corporate bond yield</t>
  </si>
  <si>
    <t>Equities:</t>
  </si>
  <si>
    <t>Overseas</t>
  </si>
  <si>
    <t>Full Year        2005</t>
  </si>
  <si>
    <t>Full Year       2004</t>
  </si>
  <si>
    <t>Full Year      2005</t>
  </si>
  <si>
    <t>Full Year        2004</t>
  </si>
  <si>
    <t>Previously, the Group has reported supplementary information on the achieved profits basis for its interim and full year financial reporting. The adoption of the EEV basis reporting in place of achieved profits basis reporting reflects developments through the CFO Forum to achieve a better level of consistency and an improved embedded value methodology, and is applied by the major European insurance companies in their financial reporting.</t>
  </si>
  <si>
    <t>Notes on the EEV basis supplementary information</t>
  </si>
  <si>
    <t>Core structural debt liabilities are carried at market value.</t>
  </si>
  <si>
    <t>3. Assumptions</t>
  </si>
  <si>
    <t>a) Best estimate assumptions</t>
  </si>
  <si>
    <t>Profit from continuing operations before tax (including actual investment returns)</t>
  </si>
  <si>
    <t>Tax</t>
  </si>
  <si>
    <t>Discontinued operations (net of tax)</t>
  </si>
  <si>
    <t>Attributable to:</t>
  </si>
  <si>
    <t>Equity holders of the Company</t>
  </si>
  <si>
    <t>Minority interests</t>
  </si>
  <si>
    <t>Earnings per share – EEV basis</t>
  </si>
  <si>
    <t>Continuing operations</t>
  </si>
  <si>
    <t>56.6p</t>
  </si>
  <si>
    <t>43.2p</t>
  </si>
  <si>
    <t>66.8p</t>
  </si>
  <si>
    <t>56.8p</t>
  </si>
  <si>
    <t>Discontinued operations</t>
  </si>
  <si>
    <t>0.1p</t>
  </si>
  <si>
    <t>(3.1)p</t>
  </si>
  <si>
    <t>66.9p</t>
  </si>
  <si>
    <t>53.7p</t>
  </si>
  <si>
    <t>Dividends per share</t>
  </si>
  <si>
    <t>Interim dividend</t>
  </si>
  <si>
    <t>5.30p</t>
  </si>
  <si>
    <t>5.19p</t>
  </si>
  <si>
    <t>Final dividend</t>
  </si>
  <si>
    <t>11.02p</t>
  </si>
  <si>
    <t>10.65p</t>
  </si>
  <si>
    <t>16.32p</t>
  </si>
  <si>
    <t>15.84p</t>
  </si>
  <si>
    <t>Dividends declared and paid in the reporting period:</t>
  </si>
  <si>
    <t>Current year interim dividend</t>
  </si>
  <si>
    <t>Final dividend for prior year</t>
  </si>
  <si>
    <t>10.29p</t>
  </si>
  <si>
    <t>15.95p</t>
  </si>
  <si>
    <t>15.48p</t>
  </si>
  <si>
    <r>
      <t xml:space="preserve">(iii) The proportion of </t>
    </r>
    <r>
      <rPr>
        <sz val="6"/>
        <rFont val="Verdana"/>
        <family val="2"/>
      </rPr>
      <t xml:space="preserve">surplus </t>
    </r>
    <r>
      <rPr>
        <sz val="6"/>
        <rFont val="Verdana"/>
        <family val="0"/>
      </rPr>
      <t>allocated to shareholders from the UK with-profits business has been based on the present level of 10 per cent. Future bonus rates have been set at levels which would fully utilise the assets of the with-profits fund over the lifetime of the business in force.</t>
    </r>
  </si>
  <si>
    <t>30 Jun 2005</t>
  </si>
  <si>
    <t>30 June</t>
  </si>
  <si>
    <t>2005</t>
  </si>
  <si>
    <t xml:space="preserve"> equivalent</t>
  </si>
  <si>
    <t>premiums</t>
  </si>
  <si>
    <t>Single</t>
  </si>
  <si>
    <t>Regular</t>
  </si>
  <si>
    <t>(APE)</t>
  </si>
  <si>
    <t>(PVNBP)</t>
  </si>
  <si>
    <t>contribution</t>
  </si>
  <si>
    <t>%</t>
  </si>
  <si>
    <t>Korea</t>
  </si>
  <si>
    <t>New business margins are shown on two bases, namely the margins by reference to Annual Premium Equivalents (APE) and the Present Value of New Business Premiums (PVNBP). APEs are calculated as the aggregate of regular new business premiums and one tenth of single new business premiums. PVNBPs are calculated as equalling single premiums plus the present value of expected new business premiums of regular premium business, allowing for lapses and other assumptions made in determining the EEV new business contribution.</t>
  </si>
  <si>
    <t>6. Operating profit from business in force</t>
  </si>
  <si>
    <t>Unwind of discount and other expected returns (note i)</t>
  </si>
  <si>
    <t>Cost of strengthened persistency assumption (note ii)</t>
  </si>
  <si>
    <t>Included within pre-tax new business profits shown in the table above are profits arising from fund management business falling within the scope of covered business of:</t>
  </si>
  <si>
    <t>Jackson National Life</t>
  </si>
  <si>
    <t>b) Margins</t>
  </si>
  <si>
    <t>Present</t>
  </si>
  <si>
    <t>value</t>
  </si>
  <si>
    <t>Annual</t>
  </si>
  <si>
    <t>of new</t>
  </si>
  <si>
    <t>India</t>
  </si>
  <si>
    <t>Other</t>
  </si>
  <si>
    <t>New business premiums reflect those premiums attaching to covered business including premiums for contracts classified as investment products for IFRS basis reporting. New business premiums for regular premium products are shown on an annualised basis. Department of Work and Pensions rebate business is classified as single recurrent premium business. Internal vesting annuity business is classified as new business where the contracts include an open market option.</t>
  </si>
  <si>
    <t>The Group operates three defined benefit schemes in the UK. The principal scheme is the Prudential Staff Pension Scheme (PSPS). The other two much smaller schemes are the Scottish Amicable and M&amp;G schemes. There is also a small scheme in Taiwan.</t>
  </si>
  <si>
    <t>For Prudential’s UK annuity business, which is well matched, the predominant risks are credit risk and longevity risk. For this line of business the achieved profits methodology for embedded values has been carried over and the risk discount rate has been derived by comparison to a market consistent valuation.</t>
  </si>
  <si>
    <t>Allowance for risk</t>
  </si>
  <si>
    <t>Under the EEV basis the IAS 19 basis deficit is initially allocated in the same manner. The shareholders’ 10 per cent interest in the PAC with-profits sub-fund estate is determined after deduction of the portion of the IAS 19 basis deficits attributable to the fund. Adjustments under EEV in respect of accounting for deficits on deferred benefit schemes are reflected as part of other operations, as shown in note 13.</t>
  </si>
  <si>
    <t>Post-tax expected long-term nominal rate of return:</t>
  </si>
  <si>
    <t>Pension business (where no tax applies)</t>
  </si>
  <si>
    <t>Life business</t>
  </si>
  <si>
    <t>11. Taxation charge</t>
  </si>
  <si>
    <t>The tax charge comprises:</t>
  </si>
  <si>
    <t>Tax on operating profit from continuing operations</t>
  </si>
  <si>
    <t>Asian operations*</t>
  </si>
  <si>
    <t>Core structural borrowings – central funds</t>
  </si>
  <si>
    <t>• US: level of capital that has previously been locked in for achieved profits reporting, namely 235 per cent of the risk-based capital required by the National Association of Insurance Commissioners at the Company Action Level (CAL), is sufficient to meet the economic capital requirement;</t>
  </si>
  <si>
    <t>• Asia: economic capital target is substantially higher than local statutory requirements in total. Economic capital requirements vary by territory, but in aggregate, the encumbered capital is equivalent to the amount required under the Financial Conglomerates Directive (FCD).</t>
  </si>
  <si>
    <t>The table below summarises the levels of encumbered capital as a percentage of the relevant statutory requirement:</t>
  </si>
  <si>
    <t>UK business (excluding annuities)</t>
  </si>
  <si>
    <t>100% of EU minimum</t>
  </si>
  <si>
    <t>UK annuity business</t>
  </si>
  <si>
    <t>235% of CAL</t>
  </si>
  <si>
    <t>100% of FCD</t>
  </si>
  <si>
    <t>c) Risk discount rates</t>
  </si>
  <si>
    <t>Under the CFO Forum Principles, discount rates used to determine the present value of future cash flows are set equal to risk-free rates plus a risk margin. The risk margin should reflect any risk associated with the emergence of distributable earnings that is not allowed for elsewhere in the valuation. Prudential has selected a granular approach to better reflect changes in risk inherent in each product group. The risk discount rate so derived does not reflect a market beta but instead reflects the risk of volatility associated with the cash flows in the embedded value model.</t>
  </si>
  <si>
    <t>In most countries, the long-term expected rates of return on investments and risk discount rates are set by reference to period end rates of return on fixed interest securities. This ‘active’ basis of assumption setting has been applied in preparing the results of all the Group’s UK and US long-term business operations. For the Group’s Asian operations, the active basis is appropriate for business written in Japan, Korea and US dollar denominated business written in Hong Kong.</t>
  </si>
  <si>
    <r>
      <t>The most significant equity holdings in the Asian operations are in Hong Kong, Singapore and Malaysia. The mean equity return assumptions for those territories at 30 June 2005</t>
    </r>
    <r>
      <rPr>
        <sz val="6"/>
        <rFont val="Verdana"/>
        <family val="2"/>
      </rPr>
      <t xml:space="preserve"> were 7.3 per cent (31 December 2005: 8.6 per cent, 2004: 7.3 per cent), 9.75 per cent (31 December 2005: 9.3 per cent, 2004: 9.75 per cent) and 12.25 per cent (31 December 2005: 12.8 per cent, 2004: 12.25 per cent) respectively. To obtain the mean, an average over all simulations of the accumulated return at the end of the projection period is calculated. The annual average return is then calculated by taking the root of the average accumulated return minus 1.</t>
    </r>
  </si>
  <si>
    <t>With two exceptions, covered business comprises the Group’s long-term business operations. The definition of long-term business operations is consistent with previous practice and comprises those contracts falling under the definition of long-term insurance business for regulatory purposes together with, for US operations, contracts that are in substance the same as guaranteed investment contracts (GICs) but do not fall within the technical definition. Under the EEV principles, the results for covered business incorporate the projected margins of attaching internal fund management.</t>
  </si>
  <si>
    <t>Where the capital is held within a with-profits long-term fund, the value placed on surplus assets in the fund is already discounted to reflect its release over time and no further adjustment is necessary in respect of solvency capital. However, where business is funded directly by shareholders, the capital requires adjustment to reflect the cost of that capital to shareholders.</t>
  </si>
  <si>
    <t>Financial options and guarantees</t>
  </si>
  <si>
    <t>Nature of options and guarantees in Prudential’s long-term business</t>
  </si>
  <si>
    <t>2. Methodology</t>
  </si>
  <si>
    <t>a) Embedded value</t>
  </si>
  <si>
    <t>Overview</t>
  </si>
  <si>
    <t>The profits (losses) on changes in economic assumptions and time value of cost of options and guarantees resulting from changes in economic factors for in-force business included within the profit on ordinary activities before tax arise as follows:</t>
  </si>
  <si>
    <t>Change in</t>
  </si>
  <si>
    <t>time value</t>
  </si>
  <si>
    <t>of cost of</t>
  </si>
  <si>
    <t>economic</t>
  </si>
  <si>
    <t>options and</t>
  </si>
  <si>
    <t>assumptions</t>
  </si>
  <si>
    <t>guarantees</t>
  </si>
  <si>
    <t>Asian operations (note i)</t>
  </si>
  <si>
    <t>7. Investment return and other income</t>
  </si>
  <si>
    <t>IFRS basis</t>
  </si>
  <si>
    <t>Less: projected fund management result in respect of covered business incorporated in opening EEV value</t>
  </si>
  <si>
    <t>EEV basis</t>
  </si>
  <si>
    <t>8. Short-term fluctuations in investment returns</t>
  </si>
  <si>
    <t>Long-term business:</t>
  </si>
  <si>
    <t>UK insurance operations (note i)</t>
  </si>
  <si>
    <t>Jackson National Life (including mark to market value of core structural borrowings) (note ii)</t>
  </si>
  <si>
    <t xml:space="preserve">From operating profit, based on longer-term investment returns, after related tax and minority </t>
  </si>
  <si>
    <t>IAS 39 and IFRS 4 at 1 January 2005</t>
  </si>
  <si>
    <t>at 1 Jan 2004</t>
  </si>
  <si>
    <t>Opening rate</t>
  </si>
  <si>
    <t xml:space="preserve">Less: allocation of investment return on centrally held capital in respect of Asian business to </t>
  </si>
  <si>
    <t>The economic assumptions used for the stochastic calculations are consistent with those used for the deterministic calculations. Assumptions specific to the stochastic calculations such as equity volatility and credit losses reflect local market conditions and are based on a combination of actual market data, historic market data and an assessment of long-term economic conditions. Common principles have been adopted across the Group for the stochastic asset models, for example, separate modelling of individual asset classes but with allowance for correlation between the various asset classes. Details of the key characteristics of each model are given in note 3.</t>
  </si>
  <si>
    <t>b) Level of encumbered capital</t>
  </si>
  <si>
    <t>Finance theory cannot be used to determine the appropriate component of beta for non-diversifiable non-market risks since there is no observable risk premium associated with it that is akin to the equity risk premium. Recognising this, a pragmatic approach has been used.</t>
  </si>
  <si>
    <t>A constant margin of 50 basis points has been added to the risk margin derived for market risk to cover the non-diversifiable non-market risks associated with the business.</t>
  </si>
  <si>
    <t>d) Management actions</t>
  </si>
  <si>
    <t>There are no inter-company arrangements such as reinsurance or loans associated with covered business for which adjustment has been required in preparing the EEV basis results.</t>
  </si>
  <si>
    <t>f) Taxation and other legislation</t>
  </si>
  <si>
    <t>Current taxation and other legislation has been assumed to continue unaltered except where changes have been announced and the relevant legislation passed.</t>
  </si>
  <si>
    <t>g) Fund management and service companies</t>
  </si>
  <si>
    <t>The value of future profits or losses from fund management and service companies that support the Group’s covered businesses are included in the profits for new business and the in-force value of the Group’s long-term business.</t>
  </si>
  <si>
    <t>Unrealised valuation movement on securities classified as available-for-sale at 1 January 2005</t>
  </si>
  <si>
    <t>Movement on cash flow hedges</t>
  </si>
  <si>
    <t>Exchange movements</t>
  </si>
  <si>
    <t>Related tax</t>
  </si>
  <si>
    <t>19 June 2006</t>
  </si>
  <si>
    <r>
      <t xml:space="preserve">(i) Consistent with prior periods for the Taiwan operation, the projections include an assumption of phased progression of the bond yields of around 2 per cent towards 5.5 per cent at 31 December 2012 as described in note 3b(ii). This takes into account the effect on bond values of interest rate movements. The principal cause of the </t>
    </r>
    <r>
      <rPr>
        <sz val="6"/>
        <rFont val="Verdana"/>
        <family val="2"/>
      </rPr>
      <t>£207 million (full year 2005:</t>
    </r>
    <r>
      <rPr>
        <sz val="6"/>
        <rFont val="Verdana"/>
        <family val="0"/>
      </rPr>
      <t xml:space="preserve"> £265 million) charge for the effect of changed economic assumptions is the reduction in short-term earned rates in Taiwan. This reduction has the effect of delaying the emergence of the expected long-term rate.</t>
    </r>
  </si>
  <si>
    <t>(vii) With the exception of the share of pension scheme deficits attributable to the PAC with-profits fund, the amounts shown for the items in the table above that are referenced to this note have been determined on the statutory IFRS basis. The deficit for the defined benefit pension scheme reflects the statutory net of tax IFRS provision of £110m (full year 2005: £113 million, 2004: £105 million), augmented by £47m (2005: £29 million, 2004: £47 million) for the shareholders’ share of the net of tax deficit attributable to the PAC with-profits fund.</t>
  </si>
  <si>
    <r>
      <t xml:space="preserve">The result </t>
    </r>
    <r>
      <rPr>
        <sz val="8"/>
        <rFont val="Verdana"/>
        <family val="2"/>
      </rPr>
      <t>for the period</t>
    </r>
    <r>
      <rPr>
        <sz val="8"/>
        <rFont val="Verdana"/>
        <family val="0"/>
      </rPr>
      <t xml:space="preserve"> is impacted by the movement in this cost from </t>
    </r>
    <r>
      <rPr>
        <sz val="8"/>
        <rFont val="Verdana"/>
        <family val="0"/>
      </rPr>
      <t xml:space="preserve">period to </t>
    </r>
    <r>
      <rPr>
        <sz val="8"/>
        <rFont val="Verdana"/>
        <family val="0"/>
      </rPr>
      <t>period which comprises a charge against new business profit and a release in respect of the reduction in capital requirements for business in force as this runs off.</t>
    </r>
  </si>
  <si>
    <r>
      <t>The charge of</t>
    </r>
    <r>
      <rPr>
        <sz val="8"/>
        <rFont val="Verdana"/>
        <family val="2"/>
      </rPr>
      <t xml:space="preserve"> £8 million (full year 2005:</t>
    </r>
    <r>
      <rPr>
        <sz val="8"/>
        <rFont val="Verdana"/>
        <family val="0"/>
      </rPr>
      <t xml:space="preserve"> £47 million, 2004: £12 million) included in total profit reflects the shareholders’ share of actuarial and other gains and losses on the Group’s defined benefit pension schemes. On the EEV basis, this includes a 10 per cent share of the actuarial gains and losses on the share of the deficit attributable to the PAC with-profits fund for the Prudential Staff and Scottish Amicable Pension Schemes. The 2005 </t>
    </r>
    <r>
      <rPr>
        <sz val="8"/>
        <rFont val="Verdana"/>
        <family val="2"/>
      </rPr>
      <t>full year</t>
    </r>
    <r>
      <rPr>
        <sz val="8"/>
        <rFont val="Verdana"/>
        <family val="0"/>
      </rPr>
      <t xml:space="preserve"> charge of £47 million includes a charge of £43 million for altered renewal expense assumptions arising from the prospective increase in employer contributions for the Prudential Staff Pension Scheme for future service of active members (as distinct from deficit funding).</t>
    </r>
  </si>
  <si>
    <t>Where appropriate, a full stochastic valuation has been undertaken to determine the value of the in-force business including the cost of capital. A deterministic valuation of the in-force business is also derived using consistent assumptions and the time value of the financial options and guarantees is derived as the difference between the two.</t>
  </si>
  <si>
    <t>*EEV basis operating profit from continuing operations based on longer-term investment returns excludes goodwill impairment charges, short-term fluctuations in investment returns, the</t>
  </si>
  <si>
    <t>shareholders’ share of actuarial and other gains and losses on defined benefit pension schemes, the effect of changes in economic assumptions and changes in the time value of cost of</t>
  </si>
  <si>
    <t>options and guarantees caused by economic factors. The amounts for these items are included in total EEV profit. The directors believe that operating profit, as adjusted for these items,</t>
  </si>
  <si>
    <t>Short-term fluctuations in investment returns</t>
  </si>
  <si>
    <r>
      <t>The total profit that emerges over the lifetime of an individual contract as calculated using the embedded value basis is the same as that calculated under the IFRS basis and, prior to IFRS adoption, the MSB under UK Generally Accepted Accounting Principles (GAAP). However, since the embedded value basis reflects discounted future cash flows under this methodology the profit emergence is advanced, thus more closely aligning the timing of the recognition of profits with the efforts and risks of current management actions, particularly with regard to business sold during the</t>
    </r>
    <r>
      <rPr>
        <sz val="8"/>
        <rFont val="Verdana"/>
        <family val="2"/>
      </rPr>
      <t xml:space="preserve"> reporting period.</t>
    </r>
  </si>
  <si>
    <t>(iii) The £47 million charge for full year 2005 primarily relates to the cost of capital attaching to liability strengthening on the regulatory basis for annuity business.</t>
  </si>
  <si>
    <t>Actual realised gains less default assumption and amortisation of interest-related realised gains and losses for fixed maturity securities</t>
  </si>
  <si>
    <t>Actual less long-term return on equity-based investments and other items</t>
  </si>
  <si>
    <t>Mark to market value of core structural borrowings</t>
  </si>
  <si>
    <t>In adopting the EEV principles Prudential has decided to set encumbered capital at its internal targets for economic capital. In Asia, the economic capital target is substantially higher than the local statutory requirements in total. Accordingly, capital is held centrally for Asian operations. For the purposes of the presentation of the Group’s operating results, it is assumed that the centrally held capital is lent interest free to the Asian operations. In turn the results of the Asian operations include the return on that capital and Group shareholders’ other income for EEV basis reporting is consequently reduced.</t>
  </si>
  <si>
    <t>g) Taxation</t>
  </si>
  <si>
    <t>The mean stochastic returns are consistent with the mean deterministic returns for each country. The volatility of equity returns ranges from 18 per cent to 25 per cent, and the volatility of government bond returns ranges from 1.8 per cent to 6.4 per cent.</t>
  </si>
  <si>
    <t>CAPM does not include any allowance for non-market risks since these are assumed to be fully diversifiable. For EEV purposes, however, a risk margin is added for non-diversifiable non-market risks and to cover Group level risks.</t>
  </si>
  <si>
    <t>Diversifiable non-market risks</t>
  </si>
  <si>
    <t>No allowance is required for non-market risks where these are assumed to be fully diversifiable. The majority of non-market risks are considered to be diversifiable.</t>
  </si>
  <si>
    <t>Non-diversifiable, non-market risks</t>
  </si>
  <si>
    <t>Total assets less liabilities, excluding insurance funds</t>
  </si>
  <si>
    <t>Less insurance funds:*</t>
  </si>
  <si>
    <t>Policyholder liabilities (net of reinsurers’ share) and unallocated surplus of with-profits funds</t>
  </si>
  <si>
    <t>Less shareholders’ accrued interest in the long-term business</t>
  </si>
  <si>
    <t>Total net assets</t>
  </si>
  <si>
    <t>Share capital</t>
  </si>
  <si>
    <t>Share premium</t>
  </si>
  <si>
    <t>Statutory basis shareholders’ reserves (following adoption of IFRS)</t>
  </si>
  <si>
    <t>Additional EEV basis retained profit</t>
  </si>
  <si>
    <t>Shareholders’ capital and reserves (excluding minority interests)</t>
  </si>
  <si>
    <t>*Including liabilities in respect of insurance products classified as investment contracts under IFRS 4.</t>
  </si>
  <si>
    <t>Effect of changes in economic assumptions and time value of cost of options and guarantees</t>
  </si>
  <si>
    <t>Subject to local market circumstances and regulatory requirements, the guarantee features described above in respect of UK business broadly apply to similar types of participating contracts written in the PAC Hong Kong branch, Singapore and Malaysia. Participating products have both guaranteed and non-guaranteed elements.</t>
  </si>
  <si>
    <t>Since financial options and guarantees are explicitly valued under the EEV methodology, discount rates under EEV are set excluding the effect of these product features.</t>
  </si>
  <si>
    <t>The economic assumptions used for the stochastic calculations are consistent with those used for the deterministic calculations described above. Assumptions specific to the stochastic calculations such as the volatilities of asset returns reflect local market conditions and are based on a combination of actual market data, historic market data and an assessment of longer-term economic conditions. Common principles have been adopted across the Group for the stochastic asset models, for example, separate modelling of individual asset classes but with allowance for correlation between the various asset classes.</t>
  </si>
  <si>
    <t>Details are given below of the key characteristics and calibrations of each model.</t>
  </si>
  <si>
    <t>• Interest rates are projected using a two-factor model calibrated to actual market data;</t>
  </si>
  <si>
    <t>• the risk premium on equity assets is assumed to follow a log-normal distribution;</t>
  </si>
  <si>
    <t>• the corporate bond return is calculated as the return on a zero-coupon bond plus a spread. The spread process is a mean reverting stochastic process; and</t>
  </si>
  <si>
    <t>• property returns are modelled in a similar fashion to corporate bonds, namely as the return on a riskless bond, plus a risk premium, plus a process representative of the change in residual values and the change in value of the call option on rents.</t>
  </si>
  <si>
    <t>The rates to which the model has been calibrated are set out below:</t>
  </si>
  <si>
    <t>Mean returns have been derived as the annualised arithmetic average return across all simulations and durations.</t>
  </si>
  <si>
    <t>Movement in mark to market value of core structural borrowings held centrally</t>
  </si>
  <si>
    <t>Other operations</t>
  </si>
  <si>
    <t>Profit (loss) from changes to other operating assumptions</t>
  </si>
  <si>
    <t>Change in operating assumptions</t>
  </si>
  <si>
    <t>Experience variances and other items</t>
  </si>
  <si>
    <t>Notes</t>
  </si>
  <si>
    <t>Actual investment return on investments less long-term returns included within operating profit: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</si>
</sst>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
    <numFmt numFmtId="171" formatCode="#,##0.0;\(#,##0.0\)"/>
    <numFmt numFmtId="172" formatCode="0.0"/>
    <numFmt numFmtId="173" formatCode="#,##0.00;\(#,##0.00\)"/>
    <numFmt numFmtId="174" formatCode="0.000%"/>
    <numFmt numFmtId="175" formatCode="0.0%"/>
    <numFmt numFmtId="176" formatCode="_-* #,##0.0_-;\-* #,##0.0_-;_-* &quot;-&quot;??_-;_-@_-"/>
    <numFmt numFmtId="177" formatCode="_-* #,##0_-;\-* #,##0_-;_-* &quot;-&quot;??_-;_-@_-"/>
    <numFmt numFmtId="178" formatCode="dd\ mmm"/>
    <numFmt numFmtId="179" formatCode="0.000"/>
    <numFmt numFmtId="180" formatCode="#,##0;\(#,##0\ \)"/>
    <numFmt numFmtId="181" formatCode="#,##0;\ \(#,##0\)"/>
    <numFmt numFmtId="182" formatCode="#,##0;\ \ \(#,##0\)"/>
    <numFmt numFmtId="183" formatCode="##,#0\(\ #,##0\)"/>
    <numFmt numFmtId="184" formatCode="#,##0;\ \(#,##0_)"/>
    <numFmt numFmtId="185" formatCode="#,##0\ ;\(#,##0\)"/>
    <numFmt numFmtId="186" formatCode="#,##0.0\ ;\(#,##0.0\)"/>
  </numFmts>
  <fonts count="18">
    <font>
      <sz val="10"/>
      <name val="Verdana"/>
      <family val="0"/>
    </font>
    <font>
      <b/>
      <sz val="10"/>
      <name val="Verdana"/>
      <family val="0"/>
    </font>
    <font>
      <i/>
      <sz val="10"/>
      <name val="Verdana"/>
      <family val="0"/>
    </font>
    <font>
      <b/>
      <i/>
      <sz val="10"/>
      <name val="Verdana"/>
      <family val="0"/>
    </font>
    <font>
      <sz val="8"/>
      <name val="Verdana"/>
      <family val="0"/>
    </font>
    <font>
      <sz val="6"/>
      <name val="Verdana"/>
      <family val="0"/>
    </font>
    <font>
      <u val="single"/>
      <sz val="10"/>
      <color indexed="12"/>
      <name val="Verdana"/>
      <family val="0"/>
    </font>
    <font>
      <u val="single"/>
      <sz val="10"/>
      <color indexed="61"/>
      <name val="Verdana"/>
      <family val="0"/>
    </font>
    <font>
      <sz val="14"/>
      <color indexed="10"/>
      <name val="Verdana"/>
      <family val="0"/>
    </font>
    <font>
      <sz val="8"/>
      <color indexed="10"/>
      <name val="Verdana"/>
      <family val="0"/>
    </font>
    <font>
      <b/>
      <sz val="10"/>
      <color indexed="10"/>
      <name val="Verdana"/>
      <family val="0"/>
    </font>
    <font>
      <b/>
      <sz val="8"/>
      <name val="Verdana"/>
      <family val="0"/>
    </font>
    <font>
      <b/>
      <sz val="6"/>
      <name val="Verdana"/>
      <family val="0"/>
    </font>
    <font>
      <b/>
      <sz val="8"/>
      <color indexed="10"/>
      <name val="Verdana"/>
      <family val="0"/>
    </font>
    <font>
      <b/>
      <i/>
      <sz val="8"/>
      <name val="Verdana"/>
      <family val="0"/>
    </font>
    <font>
      <b/>
      <i/>
      <sz val="8"/>
      <color indexed="10"/>
      <name val="Verdana"/>
      <family val="0"/>
    </font>
    <font>
      <sz val="5"/>
      <name val="Verdana"/>
      <family val="0"/>
    </font>
    <font>
      <b/>
      <sz val="5"/>
      <name val="Verdana"/>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4" fillId="0" borderId="0" xfId="0" applyFont="1" applyAlignment="1">
      <alignment/>
    </xf>
    <xf numFmtId="3" fontId="4" fillId="0" borderId="0" xfId="0" applyNumberFormat="1" applyFont="1" applyAlignment="1">
      <alignment/>
    </xf>
    <xf numFmtId="49" fontId="4" fillId="0" borderId="0" xfId="0" applyNumberFormat="1" applyFont="1" applyAlignment="1">
      <alignment/>
    </xf>
    <xf numFmtId="49" fontId="5" fillId="0" borderId="0" xfId="0" applyNumberFormat="1" applyFont="1" applyAlignment="1">
      <alignment/>
    </xf>
    <xf numFmtId="0" fontId="5" fillId="0" borderId="0" xfId="0" applyFont="1" applyAlignment="1">
      <alignment/>
    </xf>
    <xf numFmtId="170" fontId="4" fillId="0" borderId="0" xfId="0" applyNumberFormat="1" applyFont="1" applyAlignment="1">
      <alignment/>
    </xf>
    <xf numFmtId="170" fontId="5" fillId="0" borderId="0" xfId="0" applyNumberFormat="1" applyFont="1" applyAlignment="1">
      <alignment/>
    </xf>
    <xf numFmtId="49" fontId="4" fillId="0" borderId="0" xfId="0" applyNumberFormat="1" applyFont="1" applyAlignment="1">
      <alignment horizontal="right"/>
    </xf>
    <xf numFmtId="49" fontId="5" fillId="0" borderId="0" xfId="0" applyNumberFormat="1" applyFont="1" applyAlignment="1">
      <alignment horizontal="right"/>
    </xf>
    <xf numFmtId="49" fontId="5" fillId="0" borderId="0" xfId="0" applyNumberFormat="1" applyFont="1" applyAlignment="1">
      <alignment/>
    </xf>
    <xf numFmtId="170" fontId="4" fillId="0" borderId="0" xfId="0" applyNumberFormat="1" applyFont="1" applyAlignment="1">
      <alignment horizontal="right"/>
    </xf>
    <xf numFmtId="170" fontId="5" fillId="0" borderId="0" xfId="0" applyNumberFormat="1" applyFont="1" applyAlignment="1">
      <alignment horizontal="right"/>
    </xf>
    <xf numFmtId="49" fontId="5" fillId="0" borderId="1" xfId="0" applyNumberFormat="1" applyFont="1" applyBorder="1" applyAlignment="1">
      <alignment/>
    </xf>
    <xf numFmtId="49" fontId="5" fillId="0" borderId="1" xfId="0" applyNumberFormat="1" applyFont="1" applyBorder="1" applyAlignment="1">
      <alignment horizontal="right"/>
    </xf>
    <xf numFmtId="49" fontId="4" fillId="0" borderId="1" xfId="0" applyNumberFormat="1" applyFont="1" applyBorder="1" applyAlignment="1">
      <alignment/>
    </xf>
    <xf numFmtId="170" fontId="4" fillId="0" borderId="1" xfId="0" applyNumberFormat="1" applyFont="1" applyBorder="1" applyAlignment="1">
      <alignment/>
    </xf>
    <xf numFmtId="170" fontId="4" fillId="0" borderId="1" xfId="0" applyNumberFormat="1" applyFont="1" applyBorder="1" applyAlignment="1">
      <alignment horizontal="right"/>
    </xf>
    <xf numFmtId="49" fontId="4" fillId="0" borderId="2" xfId="0" applyNumberFormat="1" applyFont="1" applyBorder="1" applyAlignment="1">
      <alignment/>
    </xf>
    <xf numFmtId="170" fontId="4" fillId="0" borderId="2" xfId="0" applyNumberFormat="1" applyFont="1" applyBorder="1" applyAlignment="1">
      <alignment/>
    </xf>
    <xf numFmtId="49" fontId="5" fillId="0" borderId="2" xfId="0" applyNumberFormat="1" applyFont="1" applyBorder="1" applyAlignment="1">
      <alignment horizontal="right"/>
    </xf>
    <xf numFmtId="170" fontId="4" fillId="0" borderId="2" xfId="0" applyNumberFormat="1" applyFont="1" applyBorder="1" applyAlignment="1">
      <alignment horizontal="right"/>
    </xf>
    <xf numFmtId="49" fontId="4" fillId="0" borderId="0" xfId="0" applyNumberFormat="1" applyFont="1" applyAlignment="1">
      <alignment horizontal="left" indent="1"/>
    </xf>
    <xf numFmtId="49" fontId="4" fillId="0" borderId="1" xfId="0" applyNumberFormat="1" applyFont="1" applyBorder="1" applyAlignment="1">
      <alignment horizontal="left" indent="1"/>
    </xf>
    <xf numFmtId="49" fontId="8" fillId="0" borderId="0" xfId="0" applyNumberFormat="1" applyFont="1" applyAlignment="1">
      <alignment/>
    </xf>
    <xf numFmtId="49" fontId="9" fillId="0" borderId="0" xfId="0" applyNumberFormat="1" applyFont="1" applyAlignment="1">
      <alignment/>
    </xf>
    <xf numFmtId="49" fontId="10" fillId="0" borderId="0" xfId="0" applyNumberFormat="1" applyFont="1" applyAlignment="1">
      <alignment/>
    </xf>
    <xf numFmtId="49" fontId="11" fillId="0" borderId="0" xfId="0" applyNumberFormat="1" applyFont="1" applyAlignment="1">
      <alignment/>
    </xf>
    <xf numFmtId="49" fontId="4" fillId="0" borderId="0" xfId="0" applyNumberFormat="1" applyFont="1" applyBorder="1" applyAlignment="1">
      <alignment/>
    </xf>
    <xf numFmtId="170" fontId="4" fillId="0" borderId="0" xfId="0" applyNumberFormat="1" applyFont="1" applyBorder="1" applyAlignment="1">
      <alignment/>
    </xf>
    <xf numFmtId="49" fontId="5" fillId="0" borderId="0" xfId="0" applyNumberFormat="1" applyFont="1" applyBorder="1" applyAlignment="1">
      <alignment horizontal="right"/>
    </xf>
    <xf numFmtId="170" fontId="4" fillId="0" borderId="0" xfId="0" applyNumberFormat="1" applyFont="1" applyBorder="1" applyAlignment="1">
      <alignment horizontal="right"/>
    </xf>
    <xf numFmtId="49" fontId="4" fillId="0" borderId="3" xfId="0" applyNumberFormat="1" applyFont="1" applyBorder="1" applyAlignment="1">
      <alignment/>
    </xf>
    <xf numFmtId="170" fontId="4" fillId="0" borderId="3" xfId="0" applyNumberFormat="1" applyFont="1" applyBorder="1" applyAlignment="1">
      <alignment/>
    </xf>
    <xf numFmtId="49" fontId="5" fillId="0" borderId="3" xfId="0" applyNumberFormat="1" applyFont="1" applyBorder="1" applyAlignment="1">
      <alignment horizontal="right"/>
    </xf>
    <xf numFmtId="170" fontId="4" fillId="0" borderId="3" xfId="0" applyNumberFormat="1" applyFont="1" applyBorder="1" applyAlignment="1">
      <alignment horizontal="right"/>
    </xf>
    <xf numFmtId="49" fontId="11" fillId="0" borderId="3" xfId="0" applyNumberFormat="1" applyFont="1" applyBorder="1" applyAlignment="1">
      <alignment/>
    </xf>
    <xf numFmtId="0" fontId="4" fillId="0" borderId="0" xfId="0" applyFont="1" applyBorder="1" applyAlignment="1">
      <alignment/>
    </xf>
    <xf numFmtId="170" fontId="11" fillId="0" borderId="0" xfId="0" applyNumberFormat="1" applyFont="1" applyAlignment="1">
      <alignment horizontal="right"/>
    </xf>
    <xf numFmtId="49" fontId="12" fillId="0" borderId="0" xfId="0" applyNumberFormat="1" applyFont="1" applyAlignment="1">
      <alignment horizontal="right"/>
    </xf>
    <xf numFmtId="49" fontId="5" fillId="0" borderId="4" xfId="0" applyNumberFormat="1" applyFont="1" applyBorder="1" applyAlignment="1">
      <alignment/>
    </xf>
    <xf numFmtId="0" fontId="5" fillId="0" borderId="0" xfId="0" applyFont="1" applyAlignment="1">
      <alignment wrapText="1"/>
    </xf>
    <xf numFmtId="0" fontId="5" fillId="0" borderId="4" xfId="0" applyFont="1" applyBorder="1" applyAlignment="1">
      <alignment/>
    </xf>
    <xf numFmtId="0" fontId="5" fillId="0" borderId="0" xfId="0" applyFont="1" applyAlignment="1">
      <alignment/>
    </xf>
    <xf numFmtId="0" fontId="0" fillId="0" borderId="0" xfId="0" applyAlignment="1">
      <alignment/>
    </xf>
    <xf numFmtId="49" fontId="4" fillId="0" borderId="5" xfId="0" applyNumberFormat="1" applyFont="1" applyBorder="1" applyAlignment="1">
      <alignment/>
    </xf>
    <xf numFmtId="170" fontId="4" fillId="0" borderId="5" xfId="0" applyNumberFormat="1" applyFont="1" applyBorder="1" applyAlignment="1">
      <alignment/>
    </xf>
    <xf numFmtId="49" fontId="5" fillId="0" borderId="5" xfId="0" applyNumberFormat="1" applyFont="1" applyBorder="1" applyAlignment="1">
      <alignment horizontal="right"/>
    </xf>
    <xf numFmtId="170" fontId="4" fillId="0" borderId="5" xfId="0" applyNumberFormat="1" applyFont="1" applyBorder="1" applyAlignment="1">
      <alignment horizontal="right"/>
    </xf>
    <xf numFmtId="49" fontId="4" fillId="0" borderId="0" xfId="0" applyNumberFormat="1" applyFont="1" applyAlignment="1">
      <alignment horizontal="left" indent="2"/>
    </xf>
    <xf numFmtId="49" fontId="4" fillId="0" borderId="1" xfId="0" applyNumberFormat="1" applyFont="1" applyBorder="1" applyAlignment="1">
      <alignment horizontal="left" indent="2"/>
    </xf>
    <xf numFmtId="49" fontId="4" fillId="0" borderId="0" xfId="0" applyNumberFormat="1" applyFont="1" applyAlignment="1">
      <alignment horizontal="left" indent="3"/>
    </xf>
    <xf numFmtId="49" fontId="11" fillId="0" borderId="2" xfId="0" applyNumberFormat="1" applyFont="1" applyBorder="1" applyAlignment="1">
      <alignment/>
    </xf>
    <xf numFmtId="170" fontId="11" fillId="0" borderId="0" xfId="0" applyNumberFormat="1" applyFont="1" applyAlignment="1">
      <alignment/>
    </xf>
    <xf numFmtId="0" fontId="11" fillId="0" borderId="0" xfId="0" applyFont="1" applyAlignment="1">
      <alignment/>
    </xf>
    <xf numFmtId="0" fontId="4" fillId="0" borderId="0" xfId="0" applyFont="1" applyAlignment="1">
      <alignment vertical="top"/>
    </xf>
    <xf numFmtId="0" fontId="4" fillId="0" borderId="0" xfId="0" applyFont="1" applyAlignment="1">
      <alignment vertical="top" wrapText="1"/>
    </xf>
    <xf numFmtId="0" fontId="8" fillId="0" borderId="0" xfId="0" applyFont="1" applyAlignment="1">
      <alignment vertical="top"/>
    </xf>
    <xf numFmtId="0" fontId="11" fillId="0" borderId="0" xfId="0" applyFont="1" applyAlignment="1">
      <alignment vertical="top"/>
    </xf>
    <xf numFmtId="0" fontId="10" fillId="0" borderId="0" xfId="0" applyFont="1" applyAlignment="1">
      <alignment vertical="top"/>
    </xf>
    <xf numFmtId="0" fontId="5"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15" fillId="0" borderId="0" xfId="0" applyFont="1" applyAlignment="1">
      <alignment vertical="top"/>
    </xf>
    <xf numFmtId="0" fontId="5" fillId="0" borderId="1" xfId="0" applyFont="1" applyBorder="1" applyAlignment="1">
      <alignment vertical="top"/>
    </xf>
    <xf numFmtId="0" fontId="4" fillId="0" borderId="1" xfId="0" applyFont="1" applyBorder="1" applyAlignment="1">
      <alignment vertical="top"/>
    </xf>
    <xf numFmtId="0" fontId="4" fillId="0" borderId="0" xfId="0" applyFont="1" applyAlignment="1">
      <alignment horizontal="right" vertical="top"/>
    </xf>
    <xf numFmtId="0" fontId="5" fillId="0" borderId="0" xfId="0" applyFont="1" applyAlignment="1">
      <alignment horizontal="right" vertical="top"/>
    </xf>
    <xf numFmtId="49" fontId="5" fillId="0" borderId="0" xfId="0" applyNumberFormat="1" applyFont="1" applyAlignment="1">
      <alignment vertical="top"/>
    </xf>
    <xf numFmtId="49" fontId="5" fillId="0" borderId="0" xfId="0" applyNumberFormat="1" applyFont="1" applyAlignment="1">
      <alignment horizontal="right" vertical="top"/>
    </xf>
    <xf numFmtId="49" fontId="5" fillId="0" borderId="1" xfId="0" applyNumberFormat="1" applyFont="1" applyBorder="1" applyAlignment="1">
      <alignment vertical="top"/>
    </xf>
    <xf numFmtId="49" fontId="5" fillId="0" borderId="1" xfId="0" applyNumberFormat="1" applyFont="1" applyBorder="1" applyAlignment="1">
      <alignment horizontal="right" vertical="top"/>
    </xf>
    <xf numFmtId="0" fontId="4" fillId="0" borderId="0" xfId="0" applyFont="1" applyAlignment="1">
      <alignment horizontal="left" vertical="top" indent="1"/>
    </xf>
    <xf numFmtId="0" fontId="11"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lignment horizontal="left" vertical="top"/>
    </xf>
    <xf numFmtId="0" fontId="4" fillId="0" borderId="1" xfId="0" applyFont="1" applyBorder="1" applyAlignment="1">
      <alignment horizontal="right" vertical="top"/>
    </xf>
    <xf numFmtId="0" fontId="4" fillId="0" borderId="0" xfId="0" applyFont="1" applyBorder="1" applyAlignment="1">
      <alignment vertical="top"/>
    </xf>
    <xf numFmtId="0" fontId="11" fillId="0" borderId="0" xfId="0" applyFont="1" applyBorder="1" applyAlignment="1">
      <alignment horizontal="right" vertical="top"/>
    </xf>
    <xf numFmtId="0" fontId="4" fillId="0" borderId="0" xfId="0" applyFont="1" applyBorder="1" applyAlignment="1">
      <alignment horizontal="right" vertical="top"/>
    </xf>
    <xf numFmtId="49" fontId="16" fillId="0" borderId="0" xfId="0" applyNumberFormat="1" applyFont="1" applyAlignment="1">
      <alignment vertical="top"/>
    </xf>
    <xf numFmtId="49" fontId="16" fillId="0" borderId="0" xfId="0" applyNumberFormat="1" applyFont="1" applyAlignment="1">
      <alignment horizontal="right" vertical="top"/>
    </xf>
    <xf numFmtId="49" fontId="16" fillId="0" borderId="1" xfId="0" applyNumberFormat="1" applyFont="1" applyBorder="1" applyAlignment="1">
      <alignment vertical="top"/>
    </xf>
    <xf numFmtId="49" fontId="16" fillId="0" borderId="1" xfId="0" applyNumberFormat="1" applyFont="1" applyBorder="1" applyAlignment="1">
      <alignment horizontal="right" vertical="top"/>
    </xf>
    <xf numFmtId="0" fontId="4" fillId="0" borderId="1" xfId="0" applyFont="1" applyBorder="1" applyAlignment="1">
      <alignment horizontal="left" vertical="top" indent="1"/>
    </xf>
    <xf numFmtId="0" fontId="12" fillId="0" borderId="0" xfId="0" applyFont="1" applyAlignment="1">
      <alignment vertical="top"/>
    </xf>
    <xf numFmtId="0" fontId="4" fillId="0" borderId="0" xfId="0" applyFont="1" applyAlignment="1">
      <alignment wrapText="1"/>
    </xf>
    <xf numFmtId="0" fontId="9" fillId="0" borderId="0" xfId="0" applyFont="1" applyAlignment="1">
      <alignment/>
    </xf>
    <xf numFmtId="0" fontId="5" fillId="0" borderId="0" xfId="0" applyFont="1" applyAlignment="1">
      <alignment horizontal="right"/>
    </xf>
    <xf numFmtId="0" fontId="4" fillId="0" borderId="1" xfId="0" applyFont="1" applyBorder="1" applyAlignment="1">
      <alignment/>
    </xf>
    <xf numFmtId="0" fontId="11" fillId="0" borderId="1" xfId="0" applyFont="1" applyBorder="1" applyAlignment="1">
      <alignment/>
    </xf>
    <xf numFmtId="0" fontId="10" fillId="0" borderId="0" xfId="0" applyFont="1" applyAlignment="1">
      <alignment/>
    </xf>
    <xf numFmtId="0" fontId="13" fillId="0" borderId="0" xfId="0" applyFont="1" applyAlignment="1">
      <alignment/>
    </xf>
    <xf numFmtId="0" fontId="5" fillId="0" borderId="1" xfId="0" applyFont="1" applyBorder="1" applyAlignment="1">
      <alignment/>
    </xf>
    <xf numFmtId="0" fontId="5" fillId="0" borderId="1" xfId="0" applyFont="1" applyBorder="1" applyAlignment="1">
      <alignment horizontal="right"/>
    </xf>
    <xf numFmtId="0" fontId="4" fillId="0" borderId="2" xfId="0" applyFont="1" applyBorder="1" applyAlignment="1">
      <alignment/>
    </xf>
    <xf numFmtId="0" fontId="5" fillId="0" borderId="2" xfId="0" applyFont="1" applyBorder="1" applyAlignment="1">
      <alignment/>
    </xf>
    <xf numFmtId="0" fontId="12" fillId="0" borderId="0" xfId="0" applyFont="1" applyAlignment="1">
      <alignment/>
    </xf>
    <xf numFmtId="0" fontId="12" fillId="0" borderId="0" xfId="0" applyFont="1" applyAlignment="1">
      <alignment horizontal="right"/>
    </xf>
    <xf numFmtId="0" fontId="12" fillId="0" borderId="1" xfId="0" applyFont="1" applyBorder="1" applyAlignment="1">
      <alignment horizontal="right"/>
    </xf>
    <xf numFmtId="0" fontId="12" fillId="0" borderId="1" xfId="0" applyFont="1" applyBorder="1" applyAlignment="1">
      <alignment horizontal="center"/>
    </xf>
    <xf numFmtId="0" fontId="5" fillId="0" borderId="1" xfId="0" applyFont="1" applyBorder="1" applyAlignment="1">
      <alignment horizontal="center"/>
    </xf>
    <xf numFmtId="171" fontId="5" fillId="0" borderId="0" xfId="0" applyNumberFormat="1" applyFont="1" applyAlignment="1">
      <alignment/>
    </xf>
    <xf numFmtId="170" fontId="11" fillId="0" borderId="0" xfId="0" applyNumberFormat="1" applyFont="1" applyBorder="1" applyAlignment="1">
      <alignment/>
    </xf>
    <xf numFmtId="0" fontId="4" fillId="0" borderId="0" xfId="0" applyFont="1" applyAlignment="1">
      <alignment horizontal="left"/>
    </xf>
    <xf numFmtId="0" fontId="5" fillId="0" borderId="1" xfId="0" applyFont="1" applyBorder="1" applyAlignment="1">
      <alignment horizontal="centerContinuous"/>
    </xf>
    <xf numFmtId="0" fontId="12" fillId="0" borderId="1" xfId="0" applyFont="1" applyBorder="1" applyAlignment="1">
      <alignment horizontal="centerContinuous"/>
    </xf>
    <xf numFmtId="0" fontId="5" fillId="0" borderId="0" xfId="0" applyFont="1" applyBorder="1" applyAlignment="1">
      <alignment horizontal="centerContinuous"/>
    </xf>
    <xf numFmtId="0" fontId="4" fillId="0" borderId="1" xfId="0" applyFont="1" applyBorder="1" applyAlignment="1">
      <alignment horizontal="left"/>
    </xf>
    <xf numFmtId="0" fontId="4" fillId="0" borderId="3" xfId="0" applyFont="1" applyBorder="1" applyAlignment="1">
      <alignment/>
    </xf>
    <xf numFmtId="0" fontId="4" fillId="0" borderId="0" xfId="0" applyFont="1" applyAlignment="1">
      <alignment horizontal="left" indent="1"/>
    </xf>
    <xf numFmtId="0" fontId="4" fillId="0" borderId="1" xfId="0" applyFont="1" applyBorder="1" applyAlignment="1">
      <alignment horizontal="left" indent="1"/>
    </xf>
    <xf numFmtId="0" fontId="4" fillId="0" borderId="5" xfId="0" applyFont="1" applyBorder="1" applyAlignment="1">
      <alignment/>
    </xf>
    <xf numFmtId="0" fontId="5" fillId="0" borderId="0" xfId="0" applyFont="1" applyAlignment="1">
      <alignment horizontal="left" indent="1"/>
    </xf>
    <xf numFmtId="0" fontId="5" fillId="0" borderId="0" xfId="0" applyFont="1" applyAlignment="1">
      <alignment horizontal="left"/>
    </xf>
    <xf numFmtId="0" fontId="4" fillId="0" borderId="6" xfId="0" applyFont="1" applyBorder="1" applyAlignment="1">
      <alignment/>
    </xf>
    <xf numFmtId="0" fontId="4" fillId="0" borderId="3" xfId="0" applyFont="1" applyBorder="1" applyAlignment="1">
      <alignment horizontal="left" indent="1"/>
    </xf>
    <xf numFmtId="0" fontId="11" fillId="0" borderId="0" xfId="0" applyFont="1" applyAlignment="1">
      <alignment horizontal="left" indent="1"/>
    </xf>
    <xf numFmtId="0" fontId="11" fillId="0" borderId="0" xfId="0" applyFont="1" applyAlignment="1">
      <alignment horizontal="left"/>
    </xf>
    <xf numFmtId="0" fontId="4" fillId="0" borderId="0" xfId="0" applyFont="1" applyAlignment="1">
      <alignment horizontal="left" indent="2"/>
    </xf>
    <xf numFmtId="0" fontId="4" fillId="0" borderId="1" xfId="0" applyFont="1" applyBorder="1" applyAlignment="1">
      <alignment horizontal="left" indent="2"/>
    </xf>
    <xf numFmtId="0" fontId="4" fillId="0" borderId="5" xfId="0" applyFont="1" applyBorder="1" applyAlignment="1">
      <alignment horizontal="left" indent="1"/>
    </xf>
    <xf numFmtId="0" fontId="16" fillId="0" borderId="0" xfId="0" applyFont="1" applyAlignment="1">
      <alignment/>
    </xf>
    <xf numFmtId="0" fontId="15" fillId="0" borderId="0" xfId="0" applyFont="1" applyAlignment="1">
      <alignment/>
    </xf>
    <xf numFmtId="172" fontId="4" fillId="0" borderId="0" xfId="0" applyNumberFormat="1" applyFont="1" applyAlignment="1">
      <alignment horizontal="right" vertical="top"/>
    </xf>
    <xf numFmtId="172" fontId="4" fillId="0" borderId="1" xfId="0" applyNumberFormat="1" applyFont="1" applyBorder="1" applyAlignment="1">
      <alignment horizontal="right" vertical="top"/>
    </xf>
    <xf numFmtId="173" fontId="4" fillId="0" borderId="0" xfId="0" applyNumberFormat="1" applyFont="1" applyAlignment="1">
      <alignment/>
    </xf>
    <xf numFmtId="173" fontId="4" fillId="0" borderId="1" xfId="0" applyNumberFormat="1" applyFont="1" applyBorder="1" applyAlignment="1">
      <alignment/>
    </xf>
    <xf numFmtId="49" fontId="5" fillId="0" borderId="0" xfId="0" applyNumberFormat="1" applyFont="1" applyAlignment="1">
      <alignment horizontal="right" wrapText="1"/>
    </xf>
    <xf numFmtId="170" fontId="4" fillId="0" borderId="2" xfId="0" applyNumberFormat="1" applyFont="1" applyBorder="1" applyAlignment="1">
      <alignment horizontal="right"/>
    </xf>
    <xf numFmtId="49" fontId="5" fillId="0" borderId="0" xfId="0" applyNumberFormat="1" applyFont="1" applyAlignment="1">
      <alignment horizontal="right" wrapText="1"/>
    </xf>
    <xf numFmtId="49" fontId="5" fillId="0" borderId="1" xfId="0" applyNumberFormat="1" applyFont="1" applyBorder="1" applyAlignment="1">
      <alignment horizontal="right"/>
    </xf>
    <xf numFmtId="170" fontId="4" fillId="0" borderId="0" xfId="0" applyNumberFormat="1" applyFont="1" applyAlignment="1">
      <alignment horizontal="right"/>
    </xf>
    <xf numFmtId="170" fontId="4" fillId="0" borderId="1" xfId="0" applyNumberFormat="1" applyFont="1" applyBorder="1" applyAlignment="1">
      <alignment horizontal="right"/>
    </xf>
    <xf numFmtId="170" fontId="4" fillId="0" borderId="3" xfId="0" applyNumberFormat="1" applyFont="1" applyBorder="1" applyAlignment="1">
      <alignment horizontal="right"/>
    </xf>
    <xf numFmtId="0" fontId="5" fillId="0" borderId="4" xfId="0" applyFont="1" applyBorder="1" applyAlignment="1">
      <alignment/>
    </xf>
    <xf numFmtId="0" fontId="5" fillId="0" borderId="0" xfId="0" applyFont="1" applyAlignment="1">
      <alignment/>
    </xf>
    <xf numFmtId="170" fontId="11" fillId="0" borderId="1" xfId="0" applyNumberFormat="1" applyFont="1" applyBorder="1" applyAlignment="1">
      <alignment horizontal="right"/>
    </xf>
    <xf numFmtId="170" fontId="11" fillId="0" borderId="2" xfId="0" applyNumberFormat="1" applyFont="1" applyBorder="1" applyAlignment="1">
      <alignment horizontal="right"/>
    </xf>
    <xf numFmtId="0" fontId="0" fillId="0" borderId="0" xfId="0" applyFont="1" applyAlignment="1">
      <alignment/>
    </xf>
    <xf numFmtId="49" fontId="5" fillId="0" borderId="0" xfId="0" applyNumberFormat="1" applyFont="1" applyAlignment="1">
      <alignment horizontal="right"/>
    </xf>
    <xf numFmtId="170" fontId="4" fillId="0" borderId="0" xfId="0" applyNumberFormat="1" applyFont="1" applyBorder="1" applyAlignment="1">
      <alignment horizontal="right"/>
    </xf>
    <xf numFmtId="170" fontId="4" fillId="0" borderId="5" xfId="0" applyNumberFormat="1" applyFont="1" applyBorder="1" applyAlignment="1">
      <alignment horizontal="right"/>
    </xf>
    <xf numFmtId="170" fontId="5" fillId="0" borderId="0" xfId="0" applyNumberFormat="1" applyFont="1" applyAlignment="1">
      <alignment horizontal="right"/>
    </xf>
    <xf numFmtId="170" fontId="4" fillId="0" borderId="0" xfId="0" applyNumberFormat="1" applyFont="1" applyAlignment="1">
      <alignment/>
    </xf>
    <xf numFmtId="49" fontId="5" fillId="0" borderId="1" xfId="0" applyNumberFormat="1" applyFont="1" applyBorder="1" applyAlignment="1">
      <alignment horizontal="right" wrapText="1"/>
    </xf>
    <xf numFmtId="49" fontId="5" fillId="0" borderId="1" xfId="0" applyNumberFormat="1" applyFont="1" applyBorder="1" applyAlignment="1">
      <alignment horizontal="right" wrapText="1"/>
    </xf>
    <xf numFmtId="170" fontId="11" fillId="0" borderId="0" xfId="0" applyNumberFormat="1" applyFont="1" applyAlignment="1">
      <alignment horizontal="right"/>
    </xf>
    <xf numFmtId="170" fontId="11" fillId="0" borderId="3" xfId="0" applyNumberFormat="1" applyFont="1" applyBorder="1" applyAlignment="1">
      <alignment horizontal="right"/>
    </xf>
    <xf numFmtId="170" fontId="11" fillId="0" borderId="4" xfId="0" applyNumberFormat="1" applyFont="1" applyBorder="1" applyAlignment="1">
      <alignment/>
    </xf>
    <xf numFmtId="170" fontId="11" fillId="0" borderId="0" xfId="0" applyNumberFormat="1" applyFont="1" applyAlignment="1">
      <alignment/>
    </xf>
    <xf numFmtId="170" fontId="11" fillId="0" borderId="0" xfId="0" applyNumberFormat="1" applyFont="1" applyBorder="1" applyAlignment="1">
      <alignment horizontal="right"/>
    </xf>
    <xf numFmtId="170" fontId="11" fillId="0" borderId="5" xfId="0" applyNumberFormat="1" applyFont="1" applyBorder="1" applyAlignment="1">
      <alignment horizontal="right"/>
    </xf>
    <xf numFmtId="170" fontId="11" fillId="0" borderId="0" xfId="0" applyNumberFormat="1" applyFont="1" applyAlignment="1">
      <alignment/>
    </xf>
    <xf numFmtId="49" fontId="16" fillId="0" borderId="0" xfId="0" applyNumberFormat="1" applyFont="1" applyAlignment="1">
      <alignment horizontal="right" vertical="top"/>
    </xf>
    <xf numFmtId="49" fontId="16" fillId="0" borderId="1" xfId="0" applyNumberFormat="1" applyFont="1" applyBorder="1" applyAlignment="1">
      <alignment horizontal="right" vertical="top"/>
    </xf>
    <xf numFmtId="0" fontId="4" fillId="0" borderId="0" xfId="0" applyFont="1" applyAlignment="1">
      <alignment horizontal="right" vertical="top"/>
    </xf>
    <xf numFmtId="172" fontId="4" fillId="0" borderId="0" xfId="0" applyNumberFormat="1" applyFont="1" applyAlignment="1">
      <alignment horizontal="right" vertical="top"/>
    </xf>
    <xf numFmtId="172" fontId="4" fillId="0" borderId="1" xfId="0" applyNumberFormat="1" applyFont="1" applyBorder="1" applyAlignment="1">
      <alignment horizontal="right" vertical="top"/>
    </xf>
    <xf numFmtId="0" fontId="4" fillId="0" borderId="1" xfId="0" applyFont="1" applyBorder="1" applyAlignment="1">
      <alignment horizontal="right" vertical="top"/>
    </xf>
    <xf numFmtId="0" fontId="4" fillId="0" borderId="0" xfId="0" applyFont="1" applyAlignment="1">
      <alignment vertical="top"/>
    </xf>
    <xf numFmtId="49" fontId="17" fillId="0" borderId="0" xfId="0" applyNumberFormat="1" applyFont="1" applyAlignment="1">
      <alignment horizontal="right" vertical="top"/>
    </xf>
    <xf numFmtId="49" fontId="17" fillId="0" borderId="1" xfId="0" applyNumberFormat="1" applyFont="1" applyBorder="1" applyAlignment="1">
      <alignment horizontal="right" vertical="top"/>
    </xf>
    <xf numFmtId="0" fontId="11" fillId="0" borderId="0" xfId="0" applyFont="1" applyAlignment="1">
      <alignment horizontal="right" vertical="top"/>
    </xf>
    <xf numFmtId="0" fontId="11" fillId="0" borderId="1" xfId="0" applyFont="1" applyBorder="1" applyAlignment="1">
      <alignment horizontal="right" vertical="top"/>
    </xf>
    <xf numFmtId="0" fontId="11" fillId="0" borderId="0" xfId="0" applyFont="1" applyAlignment="1">
      <alignment vertical="top"/>
    </xf>
    <xf numFmtId="0" fontId="11" fillId="0" borderId="1" xfId="0" applyFont="1" applyBorder="1" applyAlignment="1">
      <alignment vertical="top"/>
    </xf>
    <xf numFmtId="173" fontId="4" fillId="0" borderId="0" xfId="0" applyNumberFormat="1" applyFont="1" applyAlignment="1">
      <alignment/>
    </xf>
    <xf numFmtId="173" fontId="4" fillId="0" borderId="1" xfId="0" applyNumberFormat="1" applyFont="1" applyBorder="1" applyAlignment="1">
      <alignment/>
    </xf>
    <xf numFmtId="49" fontId="12" fillId="0" borderId="0" xfId="0" applyNumberFormat="1" applyFont="1" applyAlignment="1">
      <alignment horizontal="right"/>
    </xf>
    <xf numFmtId="49" fontId="12" fillId="0" borderId="1" xfId="0" applyNumberFormat="1" applyFont="1" applyBorder="1" applyAlignment="1">
      <alignment horizontal="right"/>
    </xf>
    <xf numFmtId="0" fontId="11" fillId="0" borderId="0" xfId="0" applyFont="1" applyAlignment="1">
      <alignment/>
    </xf>
    <xf numFmtId="0" fontId="11" fillId="0" borderId="1"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0" fontId="5" fillId="0" borderId="1" xfId="0" applyFont="1" applyBorder="1" applyAlignment="1">
      <alignment horizontal="right"/>
    </xf>
    <xf numFmtId="0" fontId="5" fillId="0" borderId="0" xfId="0" applyFont="1" applyAlignment="1">
      <alignment horizontal="right"/>
    </xf>
    <xf numFmtId="0" fontId="5" fillId="0" borderId="0" xfId="0" applyFont="1" applyAlignment="1">
      <alignment horizontal="right" wrapText="1"/>
    </xf>
    <xf numFmtId="0" fontId="5" fillId="0" borderId="0" xfId="0" applyFont="1" applyAlignment="1">
      <alignment horizontal="right" wrapText="1"/>
    </xf>
    <xf numFmtId="0" fontId="12" fillId="0" borderId="0" xfId="0" applyFont="1" applyAlignment="1">
      <alignment/>
    </xf>
    <xf numFmtId="0" fontId="12" fillId="0" borderId="1" xfId="0" applyFont="1" applyBorder="1" applyAlignment="1">
      <alignment horizontal="right"/>
    </xf>
    <xf numFmtId="0" fontId="4" fillId="0" borderId="1" xfId="0" applyFont="1" applyBorder="1" applyAlignment="1">
      <alignment horizontal="left"/>
    </xf>
    <xf numFmtId="0" fontId="5" fillId="0" borderId="0" xfId="0" applyFont="1" applyAlignment="1">
      <alignment/>
    </xf>
    <xf numFmtId="0" fontId="5" fillId="0" borderId="1" xfId="0" applyFont="1" applyBorder="1" applyAlignment="1">
      <alignment horizontal="centerContinuous"/>
    </xf>
    <xf numFmtId="0" fontId="5" fillId="0" borderId="0" xfId="0" applyFont="1" applyBorder="1" applyAlignment="1">
      <alignment horizontal="centerContinuous"/>
    </xf>
    <xf numFmtId="0" fontId="11" fillId="0" borderId="1" xfId="0" applyFont="1" applyBorder="1" applyAlignment="1">
      <alignment horizontal="left"/>
    </xf>
    <xf numFmtId="0" fontId="12" fillId="0" borderId="0" xfId="0" applyFont="1" applyAlignment="1">
      <alignment horizontal="right"/>
    </xf>
    <xf numFmtId="0" fontId="12" fillId="0" borderId="1" xfId="0" applyFont="1" applyBorder="1" applyAlignment="1">
      <alignment horizontal="centerContinuous"/>
    </xf>
    <xf numFmtId="0" fontId="12" fillId="0" borderId="0" xfId="0" applyFont="1" applyBorder="1" applyAlignment="1">
      <alignment horizontal="centerContinuous"/>
    </xf>
    <xf numFmtId="0" fontId="4" fillId="0" borderId="0" xfId="0" applyFont="1" applyAlignment="1">
      <alignment/>
    </xf>
    <xf numFmtId="0" fontId="12" fillId="0" borderId="1" xfId="0" applyFont="1" applyBorder="1" applyAlignment="1">
      <alignment/>
    </xf>
    <xf numFmtId="0" fontId="5" fillId="0" borderId="0" xfId="0" applyFont="1" applyFill="1" applyAlignment="1">
      <alignment/>
    </xf>
    <xf numFmtId="0" fontId="5" fillId="0" borderId="1" xfId="0" applyFont="1" applyFill="1" applyBorder="1" applyAlignment="1">
      <alignment/>
    </xf>
    <xf numFmtId="0" fontId="12" fillId="0" borderId="1" xfId="0" applyFont="1" applyBorder="1" applyAlignment="1">
      <alignment horizontal="center"/>
    </xf>
    <xf numFmtId="170" fontId="12" fillId="0" borderId="0" xfId="0" applyNumberFormat="1" applyFont="1" applyAlignment="1">
      <alignment horizontal="right" wrapText="1"/>
    </xf>
    <xf numFmtId="170" fontId="12" fillId="0" borderId="1" xfId="0" applyNumberFormat="1" applyFont="1" applyBorder="1" applyAlignment="1">
      <alignment horizontal="right" wrapText="1"/>
    </xf>
    <xf numFmtId="0" fontId="12" fillId="0" borderId="1" xfId="0" applyFont="1" applyBorder="1" applyAlignment="1">
      <alignment horizontal="right" vertical="top" wrapText="1"/>
    </xf>
    <xf numFmtId="171" fontId="11" fillId="0" borderId="1" xfId="0" applyNumberFormat="1" applyFont="1" applyBorder="1" applyAlignment="1">
      <alignment horizontal="right"/>
    </xf>
    <xf numFmtId="171" fontId="11" fillId="0" borderId="5" xfId="0" applyNumberFormat="1" applyFont="1" applyBorder="1" applyAlignment="1">
      <alignment horizontal="right"/>
    </xf>
    <xf numFmtId="171" fontId="11" fillId="0" borderId="0" xfId="0" applyNumberFormat="1" applyFont="1" applyAlignment="1">
      <alignment horizontal="right"/>
    </xf>
    <xf numFmtId="49" fontId="5" fillId="0" borderId="0" xfId="0" applyNumberFormat="1" applyFont="1" applyAlignment="1">
      <alignment horizontal="right" vertical="top"/>
    </xf>
    <xf numFmtId="49" fontId="5" fillId="0" borderId="1" xfId="0" applyNumberFormat="1" applyFont="1" applyBorder="1" applyAlignment="1">
      <alignment horizontal="right" vertical="top"/>
    </xf>
    <xf numFmtId="0" fontId="4" fillId="0" borderId="0" xfId="0" applyFont="1" applyAlignment="1">
      <alignment horizontal="right"/>
    </xf>
    <xf numFmtId="0" fontId="11" fillId="0" borderId="0" xfId="0" applyFont="1" applyAlignment="1">
      <alignment/>
    </xf>
    <xf numFmtId="170" fontId="12" fillId="0" borderId="1" xfId="0" applyNumberFormat="1" applyFont="1" applyBorder="1" applyAlignment="1">
      <alignment horizontal="right"/>
    </xf>
    <xf numFmtId="178" fontId="17" fillId="0" borderId="0" xfId="0" applyNumberFormat="1" applyFont="1" applyAlignment="1">
      <alignment horizontal="right" vertical="top"/>
    </xf>
    <xf numFmtId="0" fontId="4" fillId="0" borderId="1" xfId="0" applyFont="1" applyBorder="1" applyAlignment="1">
      <alignment/>
    </xf>
    <xf numFmtId="0" fontId="4" fillId="0" borderId="2" xfId="0" applyFont="1" applyBorder="1" applyAlignment="1">
      <alignment/>
    </xf>
    <xf numFmtId="0" fontId="4" fillId="0" borderId="0" xfId="0" applyFont="1" applyBorder="1" applyAlignment="1">
      <alignment wrapText="1"/>
    </xf>
    <xf numFmtId="49" fontId="12" fillId="0" borderId="1" xfId="0" applyNumberFormat="1" applyFont="1" applyBorder="1" applyAlignment="1">
      <alignment horizontal="right" vertical="top"/>
    </xf>
    <xf numFmtId="49" fontId="12" fillId="0" borderId="0" xfId="0" applyNumberFormat="1" applyFont="1" applyAlignment="1">
      <alignment horizontal="left"/>
    </xf>
    <xf numFmtId="0" fontId="12" fillId="0" borderId="0" xfId="0" applyFont="1" applyAlignment="1">
      <alignment horizontal="right" wrapText="1"/>
    </xf>
    <xf numFmtId="0" fontId="5" fillId="0" borderId="1" xfId="0" applyFont="1" applyBorder="1" applyAlignment="1">
      <alignment horizontal="right" vertical="top" wrapText="1"/>
    </xf>
    <xf numFmtId="175" fontId="4" fillId="0" borderId="0" xfId="0" applyNumberFormat="1" applyFont="1" applyAlignment="1">
      <alignment vertical="top"/>
    </xf>
    <xf numFmtId="175" fontId="4" fillId="0" borderId="1" xfId="0" applyNumberFormat="1" applyFont="1" applyBorder="1" applyAlignment="1">
      <alignment vertical="top"/>
    </xf>
    <xf numFmtId="0" fontId="5" fillId="0" borderId="0" xfId="0" applyFont="1" applyFill="1" applyBorder="1" applyAlignment="1">
      <alignment/>
    </xf>
    <xf numFmtId="0" fontId="4" fillId="0" borderId="0" xfId="0" applyFont="1" applyAlignment="1">
      <alignment wrapText="1"/>
    </xf>
    <xf numFmtId="49" fontId="4" fillId="0" borderId="0" xfId="0" applyNumberFormat="1" applyFont="1" applyAlignment="1">
      <alignment vertical="top"/>
    </xf>
    <xf numFmtId="0" fontId="4" fillId="0" borderId="5" xfId="0" applyFont="1" applyBorder="1" applyAlignment="1">
      <alignment horizontal="right"/>
    </xf>
    <xf numFmtId="0" fontId="5" fillId="2" borderId="0" xfId="0" applyFont="1" applyFill="1" applyAlignment="1">
      <alignment/>
    </xf>
    <xf numFmtId="0" fontId="11" fillId="0" borderId="0" xfId="0" applyFont="1" applyFill="1" applyAlignment="1">
      <alignment horizontal="right" vertical="top"/>
    </xf>
    <xf numFmtId="0" fontId="11" fillId="0" borderId="1" xfId="0" applyFont="1" applyFill="1" applyBorder="1" applyAlignment="1">
      <alignment horizontal="right" vertical="top"/>
    </xf>
    <xf numFmtId="172" fontId="11" fillId="0" borderId="0" xfId="0" applyNumberFormat="1" applyFont="1" applyFill="1" applyAlignment="1">
      <alignment horizontal="right" vertical="top"/>
    </xf>
    <xf numFmtId="2" fontId="11" fillId="0" borderId="1" xfId="0" applyNumberFormat="1" applyFont="1" applyFill="1" applyBorder="1" applyAlignment="1">
      <alignment horizontal="right" vertical="top"/>
    </xf>
    <xf numFmtId="172" fontId="11" fillId="0" borderId="1" xfId="0" applyNumberFormat="1" applyFont="1" applyFill="1" applyBorder="1" applyAlignment="1">
      <alignment horizontal="right" vertical="top"/>
    </xf>
    <xf numFmtId="2" fontId="11" fillId="0" borderId="0" xfId="0" applyNumberFormat="1" applyFont="1" applyFill="1" applyAlignment="1">
      <alignment horizontal="right" vertical="top"/>
    </xf>
    <xf numFmtId="172" fontId="11" fillId="0" borderId="0" xfId="0" applyNumberFormat="1" applyFont="1" applyAlignment="1">
      <alignment vertical="top"/>
    </xf>
    <xf numFmtId="0" fontId="5" fillId="3" borderId="0" xfId="0" applyFont="1" applyFill="1" applyAlignment="1">
      <alignment/>
    </xf>
    <xf numFmtId="0" fontId="0" fillId="3" borderId="0" xfId="0" applyFill="1" applyAlignment="1">
      <alignment/>
    </xf>
    <xf numFmtId="0" fontId="4" fillId="0" borderId="0" xfId="0" applyFont="1" applyAlignment="1">
      <alignment horizontal="left" wrapText="1"/>
    </xf>
    <xf numFmtId="0" fontId="4" fillId="3" borderId="0" xfId="0" applyFont="1" applyFill="1" applyAlignment="1">
      <alignment horizontal="right" vertical="top"/>
    </xf>
    <xf numFmtId="0" fontId="4" fillId="3" borderId="0" xfId="0" applyFont="1" applyFill="1" applyAlignment="1">
      <alignment horizontal="right" vertical="top"/>
    </xf>
    <xf numFmtId="172" fontId="4" fillId="3" borderId="0" xfId="0" applyNumberFormat="1" applyFont="1" applyFill="1" applyAlignment="1">
      <alignment horizontal="right" vertical="top"/>
    </xf>
    <xf numFmtId="0" fontId="4" fillId="3" borderId="0" xfId="0" applyFont="1" applyFill="1" applyAlignment="1">
      <alignment/>
    </xf>
    <xf numFmtId="0" fontId="5" fillId="0" borderId="0" xfId="0" applyFont="1" applyAlignment="1">
      <alignment vertical="top" wrapText="1"/>
    </xf>
    <xf numFmtId="49" fontId="4" fillId="0" borderId="0" xfId="0" applyNumberFormat="1" applyFont="1" applyFill="1" applyBorder="1" applyAlignment="1">
      <alignment/>
    </xf>
    <xf numFmtId="170" fontId="4" fillId="0" borderId="0" xfId="0" applyNumberFormat="1" applyFont="1" applyFill="1" applyBorder="1" applyAlignment="1">
      <alignment/>
    </xf>
    <xf numFmtId="49" fontId="5"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4" fillId="0" borderId="0" xfId="0" applyNumberFormat="1" applyFont="1" applyFill="1" applyBorder="1" applyAlignment="1">
      <alignment horizontal="right"/>
    </xf>
    <xf numFmtId="170" fontId="4" fillId="0" borderId="0" xfId="0" applyNumberFormat="1" applyFont="1" applyFill="1" applyBorder="1" applyAlignment="1">
      <alignment horizontal="right"/>
    </xf>
    <xf numFmtId="0" fontId="4" fillId="0" borderId="0" xfId="0" applyFont="1" applyFill="1" applyAlignment="1">
      <alignment/>
    </xf>
    <xf numFmtId="185" fontId="11" fillId="0" borderId="0" xfId="0" applyNumberFormat="1" applyFont="1" applyAlignment="1">
      <alignment horizontal="right"/>
    </xf>
    <xf numFmtId="185" fontId="4" fillId="0" borderId="0" xfId="0" applyNumberFormat="1" applyFont="1" applyAlignment="1">
      <alignment horizontal="right"/>
    </xf>
    <xf numFmtId="185" fontId="4" fillId="0" borderId="0" xfId="0" applyNumberFormat="1" applyFont="1" applyAlignment="1">
      <alignment horizontal="right"/>
    </xf>
    <xf numFmtId="185" fontId="11" fillId="0" borderId="1" xfId="0" applyNumberFormat="1" applyFont="1" applyBorder="1" applyAlignment="1">
      <alignment horizontal="right"/>
    </xf>
    <xf numFmtId="185" fontId="4" fillId="0" borderId="1" xfId="0" applyNumberFormat="1" applyFont="1" applyBorder="1" applyAlignment="1">
      <alignment horizontal="right"/>
    </xf>
    <xf numFmtId="185" fontId="4" fillId="0" borderId="1" xfId="0" applyNumberFormat="1" applyFont="1" applyBorder="1" applyAlignment="1">
      <alignment horizontal="right"/>
    </xf>
    <xf numFmtId="185" fontId="11" fillId="0" borderId="2" xfId="0" applyNumberFormat="1" applyFont="1" applyBorder="1" applyAlignment="1">
      <alignment horizontal="right"/>
    </xf>
    <xf numFmtId="185" fontId="4" fillId="0" borderId="2" xfId="0" applyNumberFormat="1" applyFont="1" applyBorder="1" applyAlignment="1">
      <alignment horizontal="right"/>
    </xf>
    <xf numFmtId="185" fontId="4" fillId="0" borderId="2" xfId="0" applyNumberFormat="1" applyFont="1" applyBorder="1" applyAlignment="1">
      <alignment horizontal="right"/>
    </xf>
    <xf numFmtId="185" fontId="11" fillId="0" borderId="6" xfId="0" applyNumberFormat="1" applyFont="1" applyBorder="1" applyAlignment="1">
      <alignment horizontal="right"/>
    </xf>
    <xf numFmtId="185" fontId="11" fillId="0" borderId="3" xfId="0" applyNumberFormat="1" applyFont="1" applyBorder="1" applyAlignment="1">
      <alignment horizontal="right"/>
    </xf>
    <xf numFmtId="185" fontId="4" fillId="0" borderId="3" xfId="0" applyNumberFormat="1" applyFont="1" applyBorder="1" applyAlignment="1">
      <alignment horizontal="right"/>
    </xf>
    <xf numFmtId="185" fontId="4" fillId="0" borderId="3" xfId="0" applyNumberFormat="1" applyFont="1" applyBorder="1" applyAlignment="1">
      <alignment horizontal="right"/>
    </xf>
    <xf numFmtId="185" fontId="11" fillId="0" borderId="5" xfId="0" applyNumberFormat="1" applyFont="1" applyBorder="1" applyAlignment="1">
      <alignment horizontal="right"/>
    </xf>
    <xf numFmtId="185" fontId="4" fillId="0" borderId="5" xfId="0" applyNumberFormat="1" applyFont="1" applyBorder="1" applyAlignment="1">
      <alignment horizontal="right"/>
    </xf>
    <xf numFmtId="185" fontId="4" fillId="0" borderId="5" xfId="0" applyNumberFormat="1" applyFont="1" applyBorder="1" applyAlignment="1">
      <alignment horizontal="right"/>
    </xf>
    <xf numFmtId="185" fontId="11" fillId="0" borderId="0" xfId="0" applyNumberFormat="1" applyFont="1" applyAlignment="1">
      <alignment/>
    </xf>
    <xf numFmtId="185" fontId="4" fillId="0" borderId="0" xfId="0" applyNumberFormat="1" applyFont="1" applyAlignment="1">
      <alignment/>
    </xf>
    <xf numFmtId="185" fontId="4" fillId="0" borderId="0" xfId="0" applyNumberFormat="1" applyFont="1" applyAlignment="1">
      <alignment/>
    </xf>
    <xf numFmtId="185" fontId="11" fillId="0" borderId="1" xfId="0" applyNumberFormat="1" applyFont="1" applyBorder="1" applyAlignment="1">
      <alignment/>
    </xf>
    <xf numFmtId="185" fontId="4" fillId="0" borderId="1" xfId="0" applyNumberFormat="1" applyFont="1" applyBorder="1" applyAlignment="1">
      <alignment/>
    </xf>
    <xf numFmtId="185" fontId="4" fillId="0" borderId="1" xfId="0" applyNumberFormat="1" applyFont="1" applyBorder="1" applyAlignment="1">
      <alignment/>
    </xf>
    <xf numFmtId="185" fontId="11" fillId="0" borderId="2" xfId="0" applyNumberFormat="1" applyFont="1" applyBorder="1" applyAlignment="1">
      <alignment/>
    </xf>
    <xf numFmtId="185" fontId="4" fillId="0" borderId="2" xfId="0" applyNumberFormat="1" applyFont="1" applyBorder="1" applyAlignment="1">
      <alignment/>
    </xf>
    <xf numFmtId="185" fontId="4" fillId="0" borderId="2" xfId="0" applyNumberFormat="1" applyFont="1" applyBorder="1" applyAlignment="1">
      <alignment/>
    </xf>
    <xf numFmtId="185" fontId="4" fillId="0" borderId="3" xfId="0" applyNumberFormat="1" applyFont="1" applyBorder="1" applyAlignment="1">
      <alignment/>
    </xf>
    <xf numFmtId="185" fontId="11" fillId="0" borderId="5" xfId="0" applyNumberFormat="1" applyFont="1" applyBorder="1" applyAlignment="1">
      <alignment/>
    </xf>
    <xf numFmtId="185" fontId="4" fillId="0" borderId="5" xfId="0" applyNumberFormat="1" applyFont="1" applyBorder="1" applyAlignment="1">
      <alignment/>
    </xf>
    <xf numFmtId="185" fontId="11" fillId="0" borderId="3" xfId="0" applyNumberFormat="1" applyFont="1" applyBorder="1" applyAlignment="1">
      <alignment/>
    </xf>
    <xf numFmtId="185" fontId="4" fillId="0" borderId="3" xfId="0" applyNumberFormat="1" applyFont="1" applyBorder="1" applyAlignment="1">
      <alignment/>
    </xf>
    <xf numFmtId="185" fontId="12" fillId="0" borderId="0" xfId="0" applyNumberFormat="1" applyFont="1" applyAlignment="1">
      <alignment/>
    </xf>
    <xf numFmtId="185" fontId="5" fillId="0" borderId="0" xfId="0" applyNumberFormat="1" applyFont="1" applyAlignment="1">
      <alignment/>
    </xf>
    <xf numFmtId="185" fontId="5" fillId="0" borderId="0" xfId="0" applyNumberFormat="1" applyFont="1" applyAlignment="1">
      <alignment/>
    </xf>
    <xf numFmtId="185" fontId="12" fillId="0" borderId="1" xfId="0" applyNumberFormat="1" applyFont="1" applyBorder="1" applyAlignment="1">
      <alignment/>
    </xf>
    <xf numFmtId="185" fontId="5" fillId="0" borderId="1" xfId="0" applyNumberFormat="1" applyFont="1" applyBorder="1" applyAlignment="1">
      <alignment/>
    </xf>
    <xf numFmtId="185" fontId="5" fillId="0" borderId="1" xfId="0" applyNumberFormat="1" applyFont="1" applyBorder="1" applyAlignment="1">
      <alignment/>
    </xf>
    <xf numFmtId="185" fontId="12" fillId="0" borderId="2" xfId="0" applyNumberFormat="1" applyFont="1" applyBorder="1" applyAlignment="1">
      <alignment/>
    </xf>
    <xf numFmtId="185" fontId="5" fillId="0" borderId="2" xfId="0" applyNumberFormat="1" applyFont="1" applyBorder="1" applyAlignment="1">
      <alignment/>
    </xf>
    <xf numFmtId="185" fontId="5" fillId="0" borderId="2" xfId="0" applyNumberFormat="1" applyFont="1" applyBorder="1" applyAlignment="1">
      <alignment/>
    </xf>
    <xf numFmtId="185" fontId="11" fillId="0" borderId="0" xfId="0" applyNumberFormat="1" applyFont="1" applyAlignment="1">
      <alignment/>
    </xf>
    <xf numFmtId="185" fontId="11" fillId="0" borderId="0" xfId="0" applyNumberFormat="1" applyFont="1" applyAlignment="1">
      <alignment horizontal="right"/>
    </xf>
    <xf numFmtId="185" fontId="11" fillId="0" borderId="1" xfId="0" applyNumberFormat="1" applyFont="1" applyBorder="1" applyAlignment="1">
      <alignment/>
    </xf>
    <xf numFmtId="185" fontId="11" fillId="0" borderId="3" xfId="0" applyNumberFormat="1" applyFont="1" applyBorder="1" applyAlignment="1">
      <alignment/>
    </xf>
    <xf numFmtId="185" fontId="4" fillId="0" borderId="5" xfId="0" applyNumberFormat="1" applyFont="1" applyBorder="1" applyAlignment="1">
      <alignment/>
    </xf>
    <xf numFmtId="185" fontId="11" fillId="0" borderId="6" xfId="0" applyNumberFormat="1" applyFont="1" applyBorder="1" applyAlignment="1">
      <alignment/>
    </xf>
    <xf numFmtId="185" fontId="4" fillId="0" borderId="6" xfId="0" applyNumberFormat="1" applyFont="1" applyBorder="1" applyAlignment="1">
      <alignment/>
    </xf>
    <xf numFmtId="185" fontId="4" fillId="0" borderId="6" xfId="0" applyNumberFormat="1" applyFont="1" applyBorder="1" applyAlignment="1">
      <alignment/>
    </xf>
    <xf numFmtId="185" fontId="11" fillId="0" borderId="7" xfId="0" applyNumberFormat="1" applyFont="1" applyBorder="1" applyAlignment="1">
      <alignment/>
    </xf>
    <xf numFmtId="185" fontId="4" fillId="0" borderId="8" xfId="0" applyNumberFormat="1" applyFont="1" applyBorder="1" applyAlignment="1">
      <alignment/>
    </xf>
    <xf numFmtId="185" fontId="11" fillId="0" borderId="9" xfId="0" applyNumberFormat="1" applyFont="1" applyBorder="1" applyAlignment="1">
      <alignment/>
    </xf>
    <xf numFmtId="185" fontId="4" fillId="0" borderId="10" xfId="0" applyNumberFormat="1" applyFont="1" applyBorder="1" applyAlignment="1">
      <alignment/>
    </xf>
    <xf numFmtId="185" fontId="11" fillId="0" borderId="5" xfId="0" applyNumberFormat="1" applyFont="1" applyBorder="1" applyAlignment="1">
      <alignment/>
    </xf>
    <xf numFmtId="185" fontId="11" fillId="0" borderId="0" xfId="0" applyNumberFormat="1" applyFont="1" applyBorder="1" applyAlignment="1">
      <alignment/>
    </xf>
    <xf numFmtId="185" fontId="11" fillId="0" borderId="1" xfId="0" applyNumberFormat="1" applyFont="1" applyBorder="1" applyAlignment="1">
      <alignment horizontal="right"/>
    </xf>
    <xf numFmtId="185" fontId="11" fillId="0" borderId="2" xfId="0" applyNumberFormat="1" applyFont="1" applyFill="1" applyBorder="1" applyAlignment="1">
      <alignment/>
    </xf>
    <xf numFmtId="186" fontId="11" fillId="0" borderId="0" xfId="0" applyNumberFormat="1" applyFont="1" applyAlignment="1">
      <alignment/>
    </xf>
    <xf numFmtId="186" fontId="11" fillId="0" borderId="1" xfId="0" applyNumberFormat="1" applyFont="1" applyBorder="1" applyAlignment="1">
      <alignment/>
    </xf>
    <xf numFmtId="186" fontId="11" fillId="0" borderId="2" xfId="0" applyNumberFormat="1" applyFont="1" applyBorder="1" applyAlignment="1">
      <alignment/>
    </xf>
    <xf numFmtId="186" fontId="4" fillId="0" borderId="0" xfId="0" applyNumberFormat="1" applyFont="1" applyAlignment="1">
      <alignment/>
    </xf>
    <xf numFmtId="186" fontId="4" fillId="0" borderId="1" xfId="0" applyNumberFormat="1" applyFont="1" applyBorder="1" applyAlignment="1">
      <alignment/>
    </xf>
    <xf numFmtId="186" fontId="4" fillId="0" borderId="2" xfId="0" applyNumberFormat="1" applyFont="1" applyBorder="1" applyAlignment="1">
      <alignment/>
    </xf>
    <xf numFmtId="186" fontId="4" fillId="0" borderId="0" xfId="0" applyNumberFormat="1" applyFont="1" applyAlignment="1">
      <alignment/>
    </xf>
    <xf numFmtId="186" fontId="4" fillId="0" borderId="1" xfId="0" applyNumberFormat="1" applyFont="1" applyBorder="1" applyAlignment="1">
      <alignment/>
    </xf>
    <xf numFmtId="186" fontId="4" fillId="0" borderId="3" xfId="0" applyNumberFormat="1" applyFont="1" applyBorder="1" applyAlignment="1">
      <alignment/>
    </xf>
    <xf numFmtId="0" fontId="4" fillId="0" borderId="0" xfId="0" applyFont="1" applyAlignment="1" quotePrefix="1">
      <alignment/>
    </xf>
    <xf numFmtId="49" fontId="12" fillId="0" borderId="0" xfId="0" applyNumberFormat="1" applyFont="1" applyAlignment="1">
      <alignment horizontal="right" vertical="top"/>
    </xf>
    <xf numFmtId="0" fontId="5" fillId="0" borderId="0" xfId="0" applyFont="1" applyAlignment="1">
      <alignment vertical="top"/>
    </xf>
    <xf numFmtId="0" fontId="5" fillId="0" borderId="1" xfId="0" applyFont="1" applyBorder="1" applyAlignment="1">
      <alignment horizontal="left" vertical="top"/>
    </xf>
    <xf numFmtId="172" fontId="4" fillId="0" borderId="0" xfId="0" applyNumberFormat="1" applyFont="1" applyAlignment="1">
      <alignment vertical="top"/>
    </xf>
    <xf numFmtId="172" fontId="4" fillId="0" borderId="1" xfId="0" applyNumberFormat="1" applyFont="1" applyBorder="1" applyAlignment="1">
      <alignment vertical="top"/>
    </xf>
    <xf numFmtId="0" fontId="13" fillId="0" borderId="0" xfId="0" applyFont="1" applyAlignment="1">
      <alignment wrapText="1"/>
    </xf>
    <xf numFmtId="49" fontId="4" fillId="0" borderId="0" xfId="0" applyNumberFormat="1" applyFont="1" applyAlignment="1">
      <alignment horizontal="left"/>
    </xf>
    <xf numFmtId="49" fontId="13" fillId="0" borderId="0" xfId="0" applyNumberFormat="1" applyFont="1" applyAlignment="1">
      <alignment horizontal="left" wrapText="1"/>
    </xf>
    <xf numFmtId="0" fontId="10" fillId="0" borderId="0" xfId="0" applyFont="1" applyAlignment="1">
      <alignment wrapText="1"/>
    </xf>
    <xf numFmtId="49" fontId="4" fillId="0" borderId="5" xfId="0" applyNumberFormat="1" applyFont="1" applyBorder="1" applyAlignment="1">
      <alignment wrapText="1"/>
    </xf>
    <xf numFmtId="0" fontId="0" fillId="0" borderId="5" xfId="0" applyBorder="1" applyAlignment="1">
      <alignment wrapText="1"/>
    </xf>
    <xf numFmtId="0" fontId="4"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xf numFmtId="0" fontId="4" fillId="0" borderId="0" xfId="0" applyFont="1" applyAlignment="1">
      <alignment wrapText="1"/>
    </xf>
    <xf numFmtId="0" fontId="5" fillId="0" borderId="1" xfId="0" applyFont="1" applyBorder="1" applyAlignment="1">
      <alignment horizontal="center"/>
    </xf>
    <xf numFmtId="0" fontId="5" fillId="0" borderId="1" xfId="0" applyFont="1" applyBorder="1" applyAlignment="1">
      <alignment horizontal="center"/>
    </xf>
    <xf numFmtId="0" fontId="5" fillId="0" borderId="0" xfId="0" applyNumberFormat="1" applyFont="1" applyAlignment="1">
      <alignment vertical="top" wrapText="1"/>
    </xf>
    <xf numFmtId="0" fontId="5" fillId="0" borderId="0" xfId="0" applyFont="1" applyAlignment="1">
      <alignment wrapText="1"/>
    </xf>
    <xf numFmtId="0" fontId="5" fillId="0" borderId="4" xfId="0" applyFont="1" applyBorder="1" applyAlignment="1">
      <alignment wrapText="1"/>
    </xf>
    <xf numFmtId="0" fontId="5" fillId="0" borderId="0" xfId="0" applyFont="1" applyBorder="1"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64"/>
  <sheetViews>
    <sheetView tabSelected="1" view="pageBreakPreview" zoomScaleSheetLayoutView="100" workbookViewId="0" topLeftCell="A1">
      <selection activeCell="A3" sqref="A3"/>
    </sheetView>
  </sheetViews>
  <sheetFormatPr defaultColWidth="9.00390625" defaultRowHeight="12.75"/>
  <cols>
    <col min="1" max="1" width="40.125" style="3" customWidth="1"/>
    <col min="2" max="3" width="7.125" style="6" customWidth="1"/>
    <col min="4" max="4" width="8.875" style="6" customWidth="1"/>
    <col min="5" max="5" width="2.375" style="9" customWidth="1"/>
    <col min="6" max="6" width="8.125" style="148" customWidth="1"/>
    <col min="7" max="7" width="6.875" style="133" customWidth="1"/>
    <col min="8" max="8" width="7.125" style="11" customWidth="1"/>
    <col min="9" max="16384" width="10.875" style="1" customWidth="1"/>
  </cols>
  <sheetData>
    <row r="1" ht="18">
      <c r="A1" s="24" t="s">
        <v>26</v>
      </c>
    </row>
    <row r="2" ht="10.5">
      <c r="A2" s="25" t="s">
        <v>332</v>
      </c>
    </row>
    <row r="4" ht="12.75">
      <c r="A4" s="26" t="s">
        <v>12</v>
      </c>
    </row>
    <row r="5" ht="10.5">
      <c r="A5" s="25" t="s">
        <v>13</v>
      </c>
    </row>
    <row r="6" spans="5:8" s="4" customFormat="1" ht="16.5">
      <c r="E6" s="9"/>
      <c r="F6" s="195" t="s">
        <v>166</v>
      </c>
      <c r="G6" s="131" t="s">
        <v>167</v>
      </c>
      <c r="H6" s="129" t="s">
        <v>168</v>
      </c>
    </row>
    <row r="7" spans="1:8" s="4" customFormat="1" ht="8.25">
      <c r="A7" s="13"/>
      <c r="B7" s="13"/>
      <c r="C7" s="13"/>
      <c r="D7" s="13"/>
      <c r="E7" s="14" t="s">
        <v>14</v>
      </c>
      <c r="F7" s="205" t="s">
        <v>15</v>
      </c>
      <c r="G7" s="132" t="s">
        <v>15</v>
      </c>
      <c r="H7" s="14" t="s">
        <v>15</v>
      </c>
    </row>
    <row r="8" ht="10.5">
      <c r="A8" s="27" t="s">
        <v>16</v>
      </c>
    </row>
    <row r="9" spans="1:8" ht="10.5">
      <c r="A9" s="3" t="s">
        <v>17</v>
      </c>
      <c r="E9" s="9" t="s">
        <v>169</v>
      </c>
      <c r="F9" s="243">
        <v>159</v>
      </c>
      <c r="G9" s="244">
        <v>243</v>
      </c>
      <c r="H9" s="245">
        <v>241</v>
      </c>
    </row>
    <row r="10" spans="1:8" ht="10.5">
      <c r="A10" s="15" t="s">
        <v>18</v>
      </c>
      <c r="B10" s="16"/>
      <c r="C10" s="16"/>
      <c r="D10" s="16"/>
      <c r="E10" s="14">
        <v>6</v>
      </c>
      <c r="F10" s="246">
        <v>-15</v>
      </c>
      <c r="G10" s="247">
        <v>183</v>
      </c>
      <c r="H10" s="248">
        <v>245</v>
      </c>
    </row>
    <row r="11" spans="1:8" ht="10.5">
      <c r="A11" s="3" t="s">
        <v>19</v>
      </c>
      <c r="F11" s="243">
        <f>SUM(F9:F10)</f>
        <v>144</v>
      </c>
      <c r="G11" s="244">
        <v>426</v>
      </c>
      <c r="H11" s="245">
        <v>486</v>
      </c>
    </row>
    <row r="12" spans="1:8" ht="10.5">
      <c r="A12" s="3" t="s">
        <v>20</v>
      </c>
      <c r="F12" s="243">
        <v>83</v>
      </c>
      <c r="G12" s="244">
        <v>163</v>
      </c>
      <c r="H12" s="245">
        <v>136</v>
      </c>
    </row>
    <row r="13" spans="1:8" ht="10.5">
      <c r="A13" s="15" t="s">
        <v>21</v>
      </c>
      <c r="B13" s="16"/>
      <c r="C13" s="16"/>
      <c r="D13" s="16"/>
      <c r="E13" s="14"/>
      <c r="F13" s="246">
        <v>13</v>
      </c>
      <c r="G13" s="247">
        <v>44</v>
      </c>
      <c r="H13" s="248">
        <v>61</v>
      </c>
    </row>
    <row r="14" spans="1:8" ht="11.25" thickBot="1">
      <c r="A14" s="18" t="s">
        <v>22</v>
      </c>
      <c r="B14" s="19"/>
      <c r="C14" s="19"/>
      <c r="D14" s="19"/>
      <c r="E14" s="20"/>
      <c r="F14" s="249">
        <f>SUM(F11:F13)</f>
        <v>240</v>
      </c>
      <c r="G14" s="250">
        <v>633</v>
      </c>
      <c r="H14" s="251">
        <v>683</v>
      </c>
    </row>
    <row r="15" spans="1:8" ht="19.5" customHeight="1">
      <c r="A15" s="27" t="s">
        <v>23</v>
      </c>
      <c r="F15" s="243"/>
      <c r="G15" s="244"/>
      <c r="H15" s="245"/>
    </row>
    <row r="16" spans="1:8" ht="10.5">
      <c r="A16" s="3" t="s">
        <v>17</v>
      </c>
      <c r="E16" s="9" t="s">
        <v>169</v>
      </c>
      <c r="F16" s="243">
        <v>95</v>
      </c>
      <c r="G16" s="244">
        <v>211</v>
      </c>
      <c r="H16" s="245">
        <v>145</v>
      </c>
    </row>
    <row r="17" spans="1:8" ht="10.5">
      <c r="A17" s="15" t="s">
        <v>18</v>
      </c>
      <c r="B17" s="16"/>
      <c r="C17" s="16"/>
      <c r="D17" s="16"/>
      <c r="E17" s="14">
        <v>6</v>
      </c>
      <c r="F17" s="246">
        <v>324</v>
      </c>
      <c r="G17" s="247">
        <v>530</v>
      </c>
      <c r="H17" s="248">
        <v>237</v>
      </c>
    </row>
    <row r="18" spans="1:8" ht="10.5">
      <c r="A18" s="3" t="s">
        <v>19</v>
      </c>
      <c r="F18" s="243">
        <f>SUM(F16:F17)</f>
        <v>419</v>
      </c>
      <c r="G18" s="244">
        <v>741</v>
      </c>
      <c r="H18" s="245">
        <v>382</v>
      </c>
    </row>
    <row r="19" spans="1:8" ht="10.5">
      <c r="A19" s="3" t="s">
        <v>24</v>
      </c>
      <c r="F19" s="243">
        <v>18</v>
      </c>
      <c r="G19" s="244">
        <v>24</v>
      </c>
      <c r="H19" s="245">
        <v>15</v>
      </c>
    </row>
    <row r="20" spans="1:8" ht="10.5">
      <c r="A20" s="15" t="s">
        <v>25</v>
      </c>
      <c r="B20" s="16"/>
      <c r="C20" s="16"/>
      <c r="D20" s="16"/>
      <c r="E20" s="14"/>
      <c r="F20" s="246">
        <v>-6</v>
      </c>
      <c r="G20" s="247">
        <v>-10</v>
      </c>
      <c r="H20" s="248">
        <v>-29</v>
      </c>
    </row>
    <row r="21" spans="1:8" ht="11.25" thickBot="1">
      <c r="A21" s="18" t="s">
        <v>22</v>
      </c>
      <c r="B21" s="19"/>
      <c r="C21" s="19"/>
      <c r="D21" s="19"/>
      <c r="E21" s="20"/>
      <c r="F21" s="249">
        <f>SUM(F18:F20)</f>
        <v>431</v>
      </c>
      <c r="G21" s="250">
        <v>755</v>
      </c>
      <c r="H21" s="251">
        <v>368</v>
      </c>
    </row>
    <row r="22" spans="1:8" ht="19.5" customHeight="1">
      <c r="A22" s="27" t="s">
        <v>188</v>
      </c>
      <c r="F22" s="243"/>
      <c r="G22" s="244"/>
      <c r="H22" s="245"/>
    </row>
    <row r="23" spans="1:8" ht="10.5">
      <c r="A23" s="3" t="s">
        <v>17</v>
      </c>
      <c r="E23" s="9" t="s">
        <v>169</v>
      </c>
      <c r="F23" s="243">
        <v>162</v>
      </c>
      <c r="G23" s="244">
        <v>413</v>
      </c>
      <c r="H23" s="245">
        <v>355</v>
      </c>
    </row>
    <row r="24" spans="1:8" ht="10.5">
      <c r="A24" s="15" t="s">
        <v>18</v>
      </c>
      <c r="B24" s="16"/>
      <c r="C24" s="16"/>
      <c r="D24" s="16"/>
      <c r="E24" s="14">
        <v>6</v>
      </c>
      <c r="F24" s="246">
        <v>90</v>
      </c>
      <c r="G24" s="247">
        <v>163</v>
      </c>
      <c r="H24" s="248">
        <v>105</v>
      </c>
    </row>
    <row r="25" spans="1:8" ht="10.5">
      <c r="A25" s="3" t="s">
        <v>19</v>
      </c>
      <c r="F25" s="252">
        <f>SUM(F23:F24)</f>
        <v>252</v>
      </c>
      <c r="G25" s="244">
        <v>576</v>
      </c>
      <c r="H25" s="245">
        <v>460</v>
      </c>
    </row>
    <row r="26" spans="1:8" ht="10.5">
      <c r="A26" s="3" t="s">
        <v>189</v>
      </c>
      <c r="F26" s="243">
        <v>2</v>
      </c>
      <c r="G26" s="244">
        <v>12</v>
      </c>
      <c r="H26" s="245">
        <v>19</v>
      </c>
    </row>
    <row r="27" spans="1:8" ht="10.5">
      <c r="A27" s="15" t="s">
        <v>190</v>
      </c>
      <c r="B27" s="16"/>
      <c r="C27" s="16"/>
      <c r="D27" s="16"/>
      <c r="E27" s="14"/>
      <c r="F27" s="246">
        <v>-8</v>
      </c>
      <c r="G27" s="247">
        <v>-20</v>
      </c>
      <c r="H27" s="248">
        <v>-15</v>
      </c>
    </row>
    <row r="28" spans="1:8" ht="11.25" thickBot="1">
      <c r="A28" s="18" t="s">
        <v>22</v>
      </c>
      <c r="B28" s="19"/>
      <c r="C28" s="19"/>
      <c r="D28" s="19"/>
      <c r="E28" s="20"/>
      <c r="F28" s="249">
        <f>SUM(F25:F27)</f>
        <v>246</v>
      </c>
      <c r="G28" s="250">
        <v>568</v>
      </c>
      <c r="H28" s="251">
        <v>464</v>
      </c>
    </row>
    <row r="29" spans="1:8" ht="19.5" customHeight="1">
      <c r="A29" s="27" t="s">
        <v>191</v>
      </c>
      <c r="F29" s="243"/>
      <c r="G29" s="244"/>
      <c r="H29" s="245"/>
    </row>
    <row r="30" spans="1:8" ht="10.5">
      <c r="A30" s="3" t="s">
        <v>192</v>
      </c>
      <c r="E30" s="9">
        <v>7</v>
      </c>
      <c r="F30" s="243">
        <v>20</v>
      </c>
      <c r="G30" s="244">
        <v>42</v>
      </c>
      <c r="H30" s="245">
        <v>0</v>
      </c>
    </row>
    <row r="31" spans="1:8" ht="10.5">
      <c r="A31" s="3" t="s">
        <v>193</v>
      </c>
      <c r="F31" s="243">
        <v>-84</v>
      </c>
      <c r="G31" s="244">
        <v>-175</v>
      </c>
      <c r="H31" s="245">
        <v>-154</v>
      </c>
    </row>
    <row r="32" spans="1:8" ht="10.5">
      <c r="A32" s="3" t="s">
        <v>194</v>
      </c>
      <c r="F32" s="243"/>
      <c r="G32" s="244"/>
      <c r="H32" s="245"/>
    </row>
    <row r="33" spans="1:8" ht="10.5">
      <c r="A33" s="22" t="s">
        <v>195</v>
      </c>
      <c r="F33" s="243">
        <v>-36</v>
      </c>
      <c r="G33" s="244">
        <v>-70</v>
      </c>
      <c r="H33" s="245">
        <v>-51</v>
      </c>
    </row>
    <row r="34" spans="1:8" ht="10.5">
      <c r="A34" s="22" t="s">
        <v>196</v>
      </c>
      <c r="F34" s="243">
        <v>-14</v>
      </c>
      <c r="G34" s="244">
        <v>-30</v>
      </c>
      <c r="H34" s="245">
        <v>-29</v>
      </c>
    </row>
    <row r="35" spans="1:8" ht="10.5">
      <c r="A35" s="15" t="s">
        <v>197</v>
      </c>
      <c r="B35" s="16"/>
      <c r="C35" s="16"/>
      <c r="D35" s="16"/>
      <c r="E35" s="14"/>
      <c r="F35" s="246">
        <v>-4</v>
      </c>
      <c r="G35" s="247">
        <v>-11</v>
      </c>
      <c r="H35" s="248">
        <v>-7</v>
      </c>
    </row>
    <row r="36" spans="1:8" ht="11.25" thickBot="1">
      <c r="A36" s="18" t="s">
        <v>22</v>
      </c>
      <c r="B36" s="19"/>
      <c r="C36" s="19"/>
      <c r="D36" s="19"/>
      <c r="E36" s="20"/>
      <c r="F36" s="249">
        <f>SUM(F30:F35)</f>
        <v>-118</v>
      </c>
      <c r="G36" s="250">
        <v>-244</v>
      </c>
      <c r="H36" s="251">
        <v>-241</v>
      </c>
    </row>
    <row r="37" spans="1:8" ht="19.5" customHeight="1" thickBot="1">
      <c r="A37" s="36" t="s">
        <v>198</v>
      </c>
      <c r="B37" s="33"/>
      <c r="C37" s="33"/>
      <c r="D37" s="33"/>
      <c r="E37" s="34"/>
      <c r="F37" s="253">
        <f>SUM(F14,F21,F28,F36)</f>
        <v>799</v>
      </c>
      <c r="G37" s="254">
        <v>1712</v>
      </c>
      <c r="H37" s="255">
        <v>1274</v>
      </c>
    </row>
    <row r="38" spans="1:8" ht="10.5">
      <c r="A38" s="3" t="s">
        <v>199</v>
      </c>
      <c r="F38" s="243"/>
      <c r="G38" s="244"/>
      <c r="H38" s="245"/>
    </row>
    <row r="39" spans="1:8" ht="10.5">
      <c r="A39" s="22" t="s">
        <v>17</v>
      </c>
      <c r="E39" s="9" t="s">
        <v>169</v>
      </c>
      <c r="F39" s="243">
        <v>416</v>
      </c>
      <c r="G39" s="244">
        <v>867</v>
      </c>
      <c r="H39" s="245">
        <v>741</v>
      </c>
    </row>
    <row r="40" spans="1:8" ht="10.5">
      <c r="A40" s="23" t="s">
        <v>18</v>
      </c>
      <c r="B40" s="16"/>
      <c r="C40" s="16"/>
      <c r="D40" s="16"/>
      <c r="E40" s="14">
        <v>6</v>
      </c>
      <c r="F40" s="246">
        <v>399</v>
      </c>
      <c r="G40" s="247">
        <v>876</v>
      </c>
      <c r="H40" s="248">
        <v>587</v>
      </c>
    </row>
    <row r="41" spans="1:8" ht="10.5">
      <c r="A41" s="3" t="s">
        <v>19</v>
      </c>
      <c r="F41" s="243">
        <f>SUM(F39:F40)</f>
        <v>815</v>
      </c>
      <c r="G41" s="244">
        <v>1743</v>
      </c>
      <c r="H41" s="245">
        <v>1328</v>
      </c>
    </row>
    <row r="42" spans="1:8" ht="10.5">
      <c r="A42" s="3" t="s">
        <v>200</v>
      </c>
      <c r="F42" s="243">
        <v>-8</v>
      </c>
      <c r="G42" s="244">
        <v>-20</v>
      </c>
      <c r="H42" s="245">
        <v>-15</v>
      </c>
    </row>
    <row r="43" spans="1:8" ht="10.5">
      <c r="A43" s="15" t="s">
        <v>201</v>
      </c>
      <c r="B43" s="16"/>
      <c r="C43" s="16"/>
      <c r="D43" s="16"/>
      <c r="E43" s="14"/>
      <c r="F43" s="246">
        <v>-8</v>
      </c>
      <c r="G43" s="247">
        <v>-11</v>
      </c>
      <c r="H43" s="248">
        <v>-39</v>
      </c>
    </row>
    <row r="44" spans="1:8" ht="11.25" thickBot="1">
      <c r="A44" s="18" t="s">
        <v>22</v>
      </c>
      <c r="B44" s="19"/>
      <c r="C44" s="19"/>
      <c r="D44" s="19"/>
      <c r="E44" s="20"/>
      <c r="F44" s="249">
        <f>SUM(F41:F43)</f>
        <v>799</v>
      </c>
      <c r="G44" s="250">
        <v>1712</v>
      </c>
      <c r="H44" s="251">
        <v>1274</v>
      </c>
    </row>
    <row r="45" spans="1:8" s="43" customFormat="1" ht="9.75" customHeight="1">
      <c r="A45" s="40" t="s">
        <v>557</v>
      </c>
      <c r="B45" s="42"/>
      <c r="C45" s="42"/>
      <c r="D45" s="42"/>
      <c r="E45" s="42"/>
      <c r="F45" s="150"/>
      <c r="G45" s="136"/>
      <c r="H45" s="42"/>
    </row>
    <row r="46" spans="1:7" s="43" customFormat="1" ht="9.75" customHeight="1">
      <c r="A46" s="43" t="s">
        <v>558</v>
      </c>
      <c r="F46" s="151"/>
      <c r="G46" s="137"/>
    </row>
    <row r="47" spans="1:7" s="43" customFormat="1" ht="9.75" customHeight="1">
      <c r="A47" s="43" t="s">
        <v>559</v>
      </c>
      <c r="F47" s="151"/>
      <c r="G47" s="137"/>
    </row>
    <row r="48" spans="1:7" s="43" customFormat="1" ht="9.75" customHeight="1">
      <c r="A48" s="10" t="s">
        <v>232</v>
      </c>
      <c r="F48" s="151"/>
      <c r="G48" s="137"/>
    </row>
    <row r="49" spans="1:7" s="43" customFormat="1" ht="9.75" customHeight="1">
      <c r="A49" s="43" t="s">
        <v>233</v>
      </c>
      <c r="F49" s="151"/>
      <c r="G49" s="137"/>
    </row>
    <row r="50" spans="1:8" ht="12" customHeight="1">
      <c r="A50" s="43"/>
      <c r="B50" s="44"/>
      <c r="C50" s="44"/>
      <c r="D50" s="44"/>
      <c r="E50" s="44"/>
      <c r="F50" s="151"/>
      <c r="G50" s="140"/>
      <c r="H50" s="44"/>
    </row>
    <row r="51" ht="12.75">
      <c r="A51" s="26" t="s">
        <v>202</v>
      </c>
    </row>
    <row r="52" ht="10.5">
      <c r="A52" s="25" t="s">
        <v>332</v>
      </c>
    </row>
    <row r="53" spans="5:8" s="4" customFormat="1" ht="16.5">
      <c r="E53" s="9"/>
      <c r="F53" s="195" t="s">
        <v>166</v>
      </c>
      <c r="G53" s="131" t="s">
        <v>167</v>
      </c>
      <c r="H53" s="129" t="s">
        <v>168</v>
      </c>
    </row>
    <row r="54" spans="1:8" s="4" customFormat="1" ht="8.25">
      <c r="A54" s="13"/>
      <c r="B54" s="13"/>
      <c r="C54" s="13"/>
      <c r="D54" s="13"/>
      <c r="E54" s="14" t="s">
        <v>14</v>
      </c>
      <c r="F54" s="171" t="s">
        <v>15</v>
      </c>
      <c r="G54" s="132" t="s">
        <v>15</v>
      </c>
      <c r="H54" s="14" t="s">
        <v>15</v>
      </c>
    </row>
    <row r="55" ht="10.5">
      <c r="A55" s="27" t="s">
        <v>198</v>
      </c>
    </row>
    <row r="56" spans="1:8" ht="10.5">
      <c r="A56" s="3" t="s">
        <v>203</v>
      </c>
      <c r="F56" s="243">
        <v>144</v>
      </c>
      <c r="G56" s="244">
        <v>426</v>
      </c>
      <c r="H56" s="245">
        <v>486</v>
      </c>
    </row>
    <row r="57" spans="1:8" ht="10.5">
      <c r="A57" s="3" t="s">
        <v>20</v>
      </c>
      <c r="F57" s="243">
        <v>83</v>
      </c>
      <c r="G57" s="244">
        <v>163</v>
      </c>
      <c r="H57" s="245">
        <v>136</v>
      </c>
    </row>
    <row r="58" spans="1:8" ht="10.5">
      <c r="A58" s="15" t="s">
        <v>21</v>
      </c>
      <c r="B58" s="16"/>
      <c r="C58" s="16"/>
      <c r="D58" s="16"/>
      <c r="E58" s="14"/>
      <c r="F58" s="246">
        <v>13</v>
      </c>
      <c r="G58" s="247">
        <v>44</v>
      </c>
      <c r="H58" s="248">
        <v>61</v>
      </c>
    </row>
    <row r="59" spans="1:8" ht="10.5">
      <c r="A59" s="3" t="s">
        <v>16</v>
      </c>
      <c r="F59" s="243">
        <f>SUM(F56:F58)</f>
        <v>240</v>
      </c>
      <c r="G59" s="244">
        <v>633</v>
      </c>
      <c r="H59" s="245">
        <v>683</v>
      </c>
    </row>
    <row r="60" spans="1:8" ht="10.5">
      <c r="A60" s="3" t="s">
        <v>23</v>
      </c>
      <c r="F60" s="243">
        <v>431</v>
      </c>
      <c r="G60" s="244">
        <v>755</v>
      </c>
      <c r="H60" s="245">
        <v>368</v>
      </c>
    </row>
    <row r="61" spans="1:8" ht="10.5">
      <c r="A61" s="3" t="s">
        <v>188</v>
      </c>
      <c r="F61" s="243">
        <v>246</v>
      </c>
      <c r="G61" s="244">
        <v>568</v>
      </c>
      <c r="H61" s="245">
        <v>464</v>
      </c>
    </row>
    <row r="62" spans="1:8" ht="10.5">
      <c r="A62" s="15" t="s">
        <v>191</v>
      </c>
      <c r="B62" s="16"/>
      <c r="C62" s="16"/>
      <c r="D62" s="16"/>
      <c r="E62" s="14"/>
      <c r="F62" s="246">
        <v>-118</v>
      </c>
      <c r="G62" s="247">
        <v>-244</v>
      </c>
      <c r="H62" s="248">
        <v>-241</v>
      </c>
    </row>
    <row r="63" spans="1:8" ht="10.5">
      <c r="A63" s="27" t="s">
        <v>198</v>
      </c>
      <c r="F63" s="243">
        <f>SUM(F59:F62)</f>
        <v>799</v>
      </c>
      <c r="G63" s="244">
        <v>1712</v>
      </c>
      <c r="H63" s="245">
        <v>1274</v>
      </c>
    </row>
    <row r="64" spans="1:8" ht="10.5">
      <c r="A64" s="3" t="s">
        <v>204</v>
      </c>
      <c r="F64" s="243">
        <v>-95</v>
      </c>
      <c r="G64" s="244">
        <v>-120</v>
      </c>
      <c r="H64" s="245" t="s">
        <v>205</v>
      </c>
    </row>
    <row r="65" spans="1:8" ht="10.5">
      <c r="A65" s="3" t="s">
        <v>560</v>
      </c>
      <c r="E65" s="9">
        <v>8</v>
      </c>
      <c r="F65" s="243">
        <v>278</v>
      </c>
      <c r="G65" s="244">
        <v>1001</v>
      </c>
      <c r="H65" s="245">
        <v>570</v>
      </c>
    </row>
    <row r="66" spans="1:8" ht="10.5">
      <c r="A66" s="3" t="s">
        <v>206</v>
      </c>
      <c r="E66" s="9">
        <v>9</v>
      </c>
      <c r="F66" s="243">
        <v>-8</v>
      </c>
      <c r="G66" s="244">
        <v>-47</v>
      </c>
      <c r="H66" s="245">
        <v>-12</v>
      </c>
    </row>
    <row r="67" spans="1:8" ht="10.5">
      <c r="A67" s="15" t="s">
        <v>584</v>
      </c>
      <c r="B67" s="16"/>
      <c r="C67" s="16"/>
      <c r="D67" s="16"/>
      <c r="E67" s="14">
        <v>10</v>
      </c>
      <c r="F67" s="246">
        <v>-143</v>
      </c>
      <c r="G67" s="247">
        <v>-302</v>
      </c>
      <c r="H67" s="248">
        <v>-48</v>
      </c>
    </row>
    <row r="68" spans="1:8" ht="10.5">
      <c r="A68" s="27" t="s">
        <v>425</v>
      </c>
      <c r="F68" s="243">
        <f>SUM(F63:F67)</f>
        <v>831</v>
      </c>
      <c r="G68" s="244">
        <v>2244</v>
      </c>
      <c r="H68" s="245">
        <v>1784</v>
      </c>
    </row>
    <row r="69" spans="1:8" ht="10.5">
      <c r="A69" s="15" t="s">
        <v>426</v>
      </c>
      <c r="B69" s="16"/>
      <c r="C69" s="16"/>
      <c r="D69" s="16"/>
      <c r="E69" s="14">
        <v>11</v>
      </c>
      <c r="F69" s="246">
        <v>-337</v>
      </c>
      <c r="G69" s="247">
        <v>-653</v>
      </c>
      <c r="H69" s="248">
        <v>-553</v>
      </c>
    </row>
    <row r="70" spans="1:8" ht="10.5">
      <c r="A70" s="3" t="s">
        <v>136</v>
      </c>
      <c r="F70" s="243">
        <f>SUM(F68:F69)</f>
        <v>494</v>
      </c>
      <c r="G70" s="244">
        <v>1591</v>
      </c>
      <c r="H70" s="245">
        <v>1231</v>
      </c>
    </row>
    <row r="71" spans="1:8" ht="10.5">
      <c r="A71" s="15" t="s">
        <v>427</v>
      </c>
      <c r="B71" s="16"/>
      <c r="C71" s="16"/>
      <c r="D71" s="16"/>
      <c r="E71" s="14"/>
      <c r="F71" s="246">
        <v>1</v>
      </c>
      <c r="G71" s="247">
        <v>3</v>
      </c>
      <c r="H71" s="248">
        <v>-94</v>
      </c>
    </row>
    <row r="72" spans="1:8" ht="11.25" thickBot="1">
      <c r="A72" s="18" t="s">
        <v>137</v>
      </c>
      <c r="B72" s="19"/>
      <c r="C72" s="19"/>
      <c r="D72" s="19"/>
      <c r="E72" s="20"/>
      <c r="F72" s="249">
        <f>SUM(F70:F71)</f>
        <v>495</v>
      </c>
      <c r="G72" s="250">
        <v>1594</v>
      </c>
      <c r="H72" s="251">
        <v>1137</v>
      </c>
    </row>
    <row r="73" ht="19.5" customHeight="1">
      <c r="A73" s="3" t="s">
        <v>428</v>
      </c>
    </row>
    <row r="74" spans="1:8" ht="10.5">
      <c r="A74" s="22" t="s">
        <v>429</v>
      </c>
      <c r="F74" s="243">
        <v>490</v>
      </c>
      <c r="G74" s="244">
        <v>1582</v>
      </c>
      <c r="H74" s="245">
        <v>1138</v>
      </c>
    </row>
    <row r="75" spans="1:8" ht="10.5">
      <c r="A75" s="23" t="s">
        <v>430</v>
      </c>
      <c r="B75" s="16"/>
      <c r="C75" s="16"/>
      <c r="D75" s="16"/>
      <c r="E75" s="14"/>
      <c r="F75" s="246">
        <v>5</v>
      </c>
      <c r="G75" s="247">
        <v>12</v>
      </c>
      <c r="H75" s="248">
        <v>-1</v>
      </c>
    </row>
    <row r="76" spans="1:8" ht="11.25" thickBot="1">
      <c r="A76" s="18" t="s">
        <v>137</v>
      </c>
      <c r="B76" s="19"/>
      <c r="C76" s="19"/>
      <c r="D76" s="19"/>
      <c r="E76" s="20"/>
      <c r="F76" s="249">
        <f>SUM(F74:F75)</f>
        <v>495</v>
      </c>
      <c r="G76" s="250">
        <v>1594</v>
      </c>
      <c r="H76" s="251">
        <v>1137</v>
      </c>
    </row>
    <row r="77" spans="1:8" s="242" customFormat="1" ht="10.5">
      <c r="A77" s="236"/>
      <c r="B77" s="237"/>
      <c r="C77" s="237"/>
      <c r="D77" s="237"/>
      <c r="E77" s="238"/>
      <c r="F77" s="239"/>
      <c r="G77" s="240"/>
      <c r="H77" s="241"/>
    </row>
    <row r="78" ht="12.75">
      <c r="A78" s="26" t="s">
        <v>431</v>
      </c>
    </row>
    <row r="79" ht="10.5">
      <c r="A79" s="25" t="s">
        <v>332</v>
      </c>
    </row>
    <row r="80" s="4" customFormat="1" ht="8.25">
      <c r="E80" s="9"/>
    </row>
    <row r="81" spans="1:8" s="4" customFormat="1" ht="16.5">
      <c r="A81" s="13"/>
      <c r="B81" s="13"/>
      <c r="C81" s="13"/>
      <c r="D81" s="13"/>
      <c r="E81" s="14" t="s">
        <v>14</v>
      </c>
      <c r="F81" s="196" t="s">
        <v>166</v>
      </c>
      <c r="G81" s="146" t="s">
        <v>167</v>
      </c>
      <c r="H81" s="147" t="s">
        <v>168</v>
      </c>
    </row>
    <row r="82" ht="10.5">
      <c r="A82" s="27" t="s">
        <v>432</v>
      </c>
    </row>
    <row r="83" ht="10.5">
      <c r="A83" s="3" t="s">
        <v>532</v>
      </c>
    </row>
    <row r="84" spans="1:8" ht="10.5">
      <c r="A84" s="23" t="s">
        <v>70</v>
      </c>
      <c r="B84" s="16"/>
      <c r="C84" s="16"/>
      <c r="D84" s="16"/>
      <c r="E84" s="14">
        <v>12</v>
      </c>
      <c r="F84" s="198" t="s">
        <v>235</v>
      </c>
      <c r="G84" s="134" t="s">
        <v>433</v>
      </c>
      <c r="H84" s="17" t="s">
        <v>434</v>
      </c>
    </row>
    <row r="85" spans="1:8" ht="23.25" customHeight="1">
      <c r="A85" s="317" t="s">
        <v>234</v>
      </c>
      <c r="B85" s="318"/>
      <c r="C85" s="318"/>
      <c r="D85" s="318"/>
      <c r="E85" s="47">
        <v>12</v>
      </c>
      <c r="F85" s="199" t="s">
        <v>242</v>
      </c>
      <c r="G85" s="143" t="s">
        <v>435</v>
      </c>
      <c r="H85" s="48" t="s">
        <v>436</v>
      </c>
    </row>
    <row r="86" spans="1:6" ht="10.5">
      <c r="A86" s="27" t="s">
        <v>437</v>
      </c>
      <c r="F86" s="200"/>
    </row>
    <row r="87" spans="1:8" ht="10.5">
      <c r="A87" s="15" t="s">
        <v>252</v>
      </c>
      <c r="B87" s="16"/>
      <c r="C87" s="16"/>
      <c r="D87" s="16"/>
      <c r="E87" s="14"/>
      <c r="F87" s="198" t="s">
        <v>255</v>
      </c>
      <c r="G87" s="134" t="s">
        <v>438</v>
      </c>
      <c r="H87" s="17" t="s">
        <v>439</v>
      </c>
    </row>
    <row r="88" spans="1:8" ht="23.25" customHeight="1">
      <c r="A88" s="317" t="s">
        <v>138</v>
      </c>
      <c r="B88" s="318"/>
      <c r="C88" s="318"/>
      <c r="D88" s="318"/>
      <c r="E88" s="47"/>
      <c r="F88" s="199" t="s">
        <v>242</v>
      </c>
      <c r="G88" s="143" t="s">
        <v>440</v>
      </c>
      <c r="H88" s="48" t="s">
        <v>441</v>
      </c>
    </row>
    <row r="89" spans="1:8" ht="11.25" thickBot="1">
      <c r="A89" s="32" t="s">
        <v>117</v>
      </c>
      <c r="B89" s="33"/>
      <c r="C89" s="33"/>
      <c r="D89" s="33"/>
      <c r="E89" s="34"/>
      <c r="F89" s="149">
        <v>2361</v>
      </c>
      <c r="G89" s="135">
        <v>2365</v>
      </c>
      <c r="H89" s="35">
        <v>2121</v>
      </c>
    </row>
    <row r="90" spans="1:8" ht="10.5">
      <c r="A90" s="28"/>
      <c r="B90" s="29"/>
      <c r="C90" s="29"/>
      <c r="D90" s="29"/>
      <c r="E90" s="30"/>
      <c r="F90" s="152"/>
      <c r="G90" s="142"/>
      <c r="H90" s="31"/>
    </row>
    <row r="91" ht="12.75">
      <c r="A91" s="26" t="s">
        <v>442</v>
      </c>
    </row>
    <row r="92" ht="10.5">
      <c r="A92" s="25" t="s">
        <v>332</v>
      </c>
    </row>
    <row r="93" spans="1:8" s="4" customFormat="1" ht="16.5">
      <c r="A93" s="13"/>
      <c r="B93" s="13"/>
      <c r="C93" s="13"/>
      <c r="D93" s="13"/>
      <c r="E93" s="14"/>
      <c r="F93" s="196" t="s">
        <v>166</v>
      </c>
      <c r="G93" s="146" t="s">
        <v>167</v>
      </c>
      <c r="H93" s="147" t="s">
        <v>168</v>
      </c>
    </row>
    <row r="94" ht="10.5">
      <c r="A94" s="3" t="s">
        <v>165</v>
      </c>
    </row>
    <row r="95" spans="1:8" ht="10.5">
      <c r="A95" s="22" t="s">
        <v>443</v>
      </c>
      <c r="F95" s="148" t="s">
        <v>444</v>
      </c>
      <c r="G95" s="133" t="s">
        <v>444</v>
      </c>
      <c r="H95" s="11" t="s">
        <v>445</v>
      </c>
    </row>
    <row r="96" spans="1:8" ht="10.5">
      <c r="A96" s="23" t="s">
        <v>446</v>
      </c>
      <c r="B96" s="16"/>
      <c r="C96" s="16"/>
      <c r="D96" s="16"/>
      <c r="E96" s="14"/>
      <c r="F96" s="138" t="s">
        <v>333</v>
      </c>
      <c r="G96" s="134" t="s">
        <v>447</v>
      </c>
      <c r="H96" s="17" t="s">
        <v>448</v>
      </c>
    </row>
    <row r="97" spans="1:8" ht="10.5">
      <c r="A97" s="45" t="s">
        <v>22</v>
      </c>
      <c r="B97" s="46"/>
      <c r="C97" s="46"/>
      <c r="D97" s="46"/>
      <c r="E97" s="47"/>
      <c r="F97" s="153" t="s">
        <v>444</v>
      </c>
      <c r="G97" s="143" t="s">
        <v>449</v>
      </c>
      <c r="H97" s="48" t="s">
        <v>450</v>
      </c>
    </row>
    <row r="98" ht="10.5">
      <c r="A98" s="3" t="s">
        <v>451</v>
      </c>
    </row>
    <row r="99" spans="1:8" ht="10.5">
      <c r="A99" s="22" t="s">
        <v>452</v>
      </c>
      <c r="F99" s="148" t="s">
        <v>333</v>
      </c>
      <c r="G99" s="133" t="s">
        <v>444</v>
      </c>
      <c r="H99" s="11" t="s">
        <v>445</v>
      </c>
    </row>
    <row r="100" spans="1:8" ht="10.5">
      <c r="A100" s="23" t="s">
        <v>453</v>
      </c>
      <c r="B100" s="16"/>
      <c r="C100" s="16"/>
      <c r="D100" s="16"/>
      <c r="E100" s="14"/>
      <c r="F100" s="138" t="s">
        <v>448</v>
      </c>
      <c r="G100" s="134" t="s">
        <v>448</v>
      </c>
      <c r="H100" s="17" t="s">
        <v>454</v>
      </c>
    </row>
    <row r="101" spans="1:8" ht="11.25" thickBot="1">
      <c r="A101" s="18" t="s">
        <v>22</v>
      </c>
      <c r="B101" s="19"/>
      <c r="C101" s="19"/>
      <c r="D101" s="19"/>
      <c r="E101" s="20"/>
      <c r="F101" s="139" t="s">
        <v>448</v>
      </c>
      <c r="G101" s="130" t="s">
        <v>455</v>
      </c>
      <c r="H101" s="21" t="s">
        <v>456</v>
      </c>
    </row>
    <row r="103" ht="12.75">
      <c r="A103" s="26" t="s">
        <v>75</v>
      </c>
    </row>
    <row r="104" ht="10.5">
      <c r="A104" s="25" t="s">
        <v>332</v>
      </c>
    </row>
    <row r="105" spans="5:8" s="4" customFormat="1" ht="16.5">
      <c r="E105" s="9"/>
      <c r="F105" s="195" t="s">
        <v>166</v>
      </c>
      <c r="G105" s="131" t="s">
        <v>167</v>
      </c>
      <c r="H105" s="129" t="s">
        <v>168</v>
      </c>
    </row>
    <row r="106" spans="1:8" s="4" customFormat="1" ht="8.25">
      <c r="A106" s="13"/>
      <c r="B106" s="13"/>
      <c r="C106" s="13"/>
      <c r="D106" s="13"/>
      <c r="E106" s="14" t="s">
        <v>14</v>
      </c>
      <c r="F106" s="171" t="s">
        <v>15</v>
      </c>
      <c r="G106" s="132" t="s">
        <v>15</v>
      </c>
      <c r="H106" s="14" t="s">
        <v>15</v>
      </c>
    </row>
    <row r="107" spans="1:8" ht="10.5">
      <c r="A107" s="3" t="s">
        <v>148</v>
      </c>
      <c r="F107" s="243">
        <v>490</v>
      </c>
      <c r="G107" s="244">
        <v>1582</v>
      </c>
      <c r="H107" s="245">
        <v>1138</v>
      </c>
    </row>
    <row r="108" spans="1:8" ht="10.5">
      <c r="A108" s="3" t="s">
        <v>76</v>
      </c>
      <c r="F108" s="243"/>
      <c r="G108" s="244"/>
      <c r="H108" s="245"/>
    </row>
    <row r="109" spans="1:8" ht="10.5">
      <c r="A109" s="22" t="s">
        <v>77</v>
      </c>
      <c r="F109" s="243">
        <v>-25</v>
      </c>
      <c r="G109" s="244">
        <v>-25</v>
      </c>
      <c r="H109" s="245" t="s">
        <v>205</v>
      </c>
    </row>
    <row r="110" spans="1:8" ht="10.5">
      <c r="A110" s="22" t="s">
        <v>547</v>
      </c>
      <c r="F110" s="243">
        <v>4</v>
      </c>
      <c r="G110" s="244">
        <v>-1</v>
      </c>
      <c r="H110" s="245" t="s">
        <v>205</v>
      </c>
    </row>
    <row r="111" spans="1:8" ht="10.5">
      <c r="A111" s="22" t="s">
        <v>548</v>
      </c>
      <c r="F111" s="243">
        <v>-7</v>
      </c>
      <c r="G111" s="244">
        <v>-4</v>
      </c>
      <c r="H111" s="245" t="s">
        <v>205</v>
      </c>
    </row>
    <row r="112" spans="1:8" ht="10.5">
      <c r="A112" s="22" t="s">
        <v>549</v>
      </c>
      <c r="F112" s="243">
        <v>219</v>
      </c>
      <c r="G112" s="244">
        <v>377</v>
      </c>
      <c r="H112" s="245">
        <v>-239</v>
      </c>
    </row>
    <row r="113" spans="1:8" ht="10.5">
      <c r="A113" s="22" t="s">
        <v>550</v>
      </c>
      <c r="F113" s="243">
        <v>30</v>
      </c>
      <c r="G113" s="244">
        <v>65</v>
      </c>
      <c r="H113" s="245">
        <v>-1</v>
      </c>
    </row>
    <row r="114" spans="1:8" ht="10.5">
      <c r="A114" s="22" t="s">
        <v>9</v>
      </c>
      <c r="F114" s="243" t="s">
        <v>205</v>
      </c>
      <c r="G114" s="244" t="s">
        <v>205</v>
      </c>
      <c r="H114" s="245">
        <v>1021</v>
      </c>
    </row>
    <row r="115" spans="1:8" ht="10.5">
      <c r="A115" s="22" t="s">
        <v>10</v>
      </c>
      <c r="F115" s="243">
        <v>40</v>
      </c>
      <c r="G115" s="244">
        <v>55</v>
      </c>
      <c r="H115" s="245">
        <v>119</v>
      </c>
    </row>
    <row r="116" spans="1:8" ht="10.5">
      <c r="A116" s="22" t="s">
        <v>11</v>
      </c>
      <c r="F116" s="243">
        <v>-253</v>
      </c>
      <c r="G116" s="244">
        <v>-380</v>
      </c>
      <c r="H116" s="245">
        <v>-323</v>
      </c>
    </row>
    <row r="117" spans="1:8" ht="10.5">
      <c r="A117" s="22" t="s">
        <v>314</v>
      </c>
      <c r="F117" s="243">
        <v>6</v>
      </c>
      <c r="G117" s="244">
        <v>15</v>
      </c>
      <c r="H117" s="245">
        <v>10</v>
      </c>
    </row>
    <row r="118" spans="1:8" ht="10.5">
      <c r="A118" s="22" t="s">
        <v>315</v>
      </c>
      <c r="F118" s="243"/>
      <c r="G118" s="244"/>
      <c r="H118" s="245"/>
    </row>
    <row r="119" spans="1:8" ht="10.5">
      <c r="A119" s="49" t="s">
        <v>316</v>
      </c>
      <c r="F119" s="243">
        <v>1</v>
      </c>
      <c r="G119" s="244">
        <v>0</v>
      </c>
      <c r="H119" s="245">
        <v>-2</v>
      </c>
    </row>
    <row r="120" spans="1:8" ht="10.5">
      <c r="A120" s="50" t="s">
        <v>317</v>
      </c>
      <c r="B120" s="16"/>
      <c r="C120" s="16"/>
      <c r="D120" s="16"/>
      <c r="E120" s="14"/>
      <c r="F120" s="246">
        <v>-5</v>
      </c>
      <c r="G120" s="247">
        <v>3</v>
      </c>
      <c r="H120" s="248">
        <v>14</v>
      </c>
    </row>
    <row r="121" spans="1:8" ht="10.5">
      <c r="A121" s="45" t="s">
        <v>318</v>
      </c>
      <c r="B121" s="46"/>
      <c r="C121" s="46"/>
      <c r="D121" s="46"/>
      <c r="E121" s="47">
        <v>14</v>
      </c>
      <c r="F121" s="256">
        <f>SUM(F107:F120)</f>
        <v>500</v>
      </c>
      <c r="G121" s="257">
        <v>1687</v>
      </c>
      <c r="H121" s="258">
        <v>1737</v>
      </c>
    </row>
    <row r="122" spans="1:8" ht="10.5">
      <c r="A122" s="3" t="s">
        <v>246</v>
      </c>
      <c r="F122" s="243">
        <v>8614</v>
      </c>
      <c r="G122" s="244">
        <v>8614</v>
      </c>
      <c r="H122" s="245">
        <v>6877</v>
      </c>
    </row>
    <row r="123" spans="1:8" ht="11.25" thickBot="1">
      <c r="A123" s="52" t="s">
        <v>334</v>
      </c>
      <c r="B123" s="19"/>
      <c r="C123" s="19"/>
      <c r="D123" s="19"/>
      <c r="E123" s="20" t="s">
        <v>372</v>
      </c>
      <c r="F123" s="249">
        <f>F122+F121</f>
        <v>9114</v>
      </c>
      <c r="G123" s="250">
        <f>G122+G121</f>
        <v>10301</v>
      </c>
      <c r="H123" s="251">
        <v>8614</v>
      </c>
    </row>
    <row r="124" ht="12" customHeight="1">
      <c r="A124" s="3" t="s">
        <v>319</v>
      </c>
    </row>
    <row r="125" ht="10.5">
      <c r="A125" s="22" t="s">
        <v>320</v>
      </c>
    </row>
    <row r="126" spans="1:8" ht="10.5">
      <c r="A126" s="49" t="s">
        <v>19</v>
      </c>
      <c r="F126" s="243">
        <v>4598</v>
      </c>
      <c r="G126" s="244">
        <v>5132</v>
      </c>
      <c r="H126" s="245">
        <v>4228</v>
      </c>
    </row>
    <row r="127" spans="1:8" ht="10.5">
      <c r="A127" s="49" t="s">
        <v>321</v>
      </c>
      <c r="F127" s="243"/>
      <c r="G127" s="244"/>
      <c r="H127" s="245"/>
    </row>
    <row r="128" spans="1:8" ht="10.5">
      <c r="A128" s="51" t="s">
        <v>322</v>
      </c>
      <c r="F128" s="243">
        <v>272</v>
      </c>
      <c r="G128" s="244">
        <v>245</v>
      </c>
      <c r="H128" s="245">
        <v>297</v>
      </c>
    </row>
    <row r="129" spans="1:8" ht="10.5">
      <c r="A129" s="51" t="s">
        <v>323</v>
      </c>
      <c r="F129" s="243">
        <v>1153</v>
      </c>
      <c r="G129" s="244">
        <v>1153</v>
      </c>
      <c r="H129" s="245">
        <v>1153</v>
      </c>
    </row>
    <row r="130" spans="1:8" ht="10.5">
      <c r="A130" s="49" t="s">
        <v>21</v>
      </c>
      <c r="F130" s="243">
        <v>266</v>
      </c>
      <c r="G130" s="244">
        <v>303</v>
      </c>
      <c r="H130" s="245">
        <v>273</v>
      </c>
    </row>
    <row r="131" spans="1:8" ht="10.5">
      <c r="A131" s="45"/>
      <c r="B131" s="46"/>
      <c r="C131" s="46"/>
      <c r="D131" s="46"/>
      <c r="E131" s="47"/>
      <c r="F131" s="256">
        <f>F126+SUM(F128:F130)</f>
        <v>6289</v>
      </c>
      <c r="G131" s="257">
        <v>6833</v>
      </c>
      <c r="H131" s="258">
        <v>5951</v>
      </c>
    </row>
    <row r="132" spans="1:8" ht="10.5">
      <c r="A132" s="3" t="s">
        <v>23</v>
      </c>
      <c r="F132" s="243">
        <v>3092</v>
      </c>
      <c r="G132" s="244">
        <v>3418</v>
      </c>
      <c r="H132" s="245">
        <v>2570</v>
      </c>
    </row>
    <row r="133" spans="1:8" ht="10.5">
      <c r="A133" s="3" t="s">
        <v>324</v>
      </c>
      <c r="F133" s="243"/>
      <c r="G133" s="244"/>
      <c r="H133" s="245"/>
    </row>
    <row r="134" spans="1:8" ht="10.5">
      <c r="A134" s="22" t="s">
        <v>322</v>
      </c>
      <c r="F134" s="243">
        <v>1692</v>
      </c>
      <c r="G134" s="244">
        <v>2070</v>
      </c>
      <c r="H134" s="245">
        <v>1631</v>
      </c>
    </row>
    <row r="135" spans="1:8" ht="10.5">
      <c r="A135" s="22" t="s">
        <v>323</v>
      </c>
      <c r="F135" s="243">
        <v>197</v>
      </c>
      <c r="G135" s="244">
        <v>172</v>
      </c>
      <c r="H135" s="245">
        <v>292</v>
      </c>
    </row>
    <row r="136" spans="1:8" ht="10.5">
      <c r="A136" s="3" t="s">
        <v>325</v>
      </c>
      <c r="F136" s="243"/>
      <c r="G136" s="244"/>
      <c r="H136" s="245"/>
    </row>
    <row r="137" spans="1:8" ht="10.5">
      <c r="A137" s="22" t="s">
        <v>326</v>
      </c>
      <c r="F137" s="243">
        <v>-1443</v>
      </c>
      <c r="G137" s="244">
        <v>-1724</v>
      </c>
      <c r="H137" s="245">
        <v>-1299</v>
      </c>
    </row>
    <row r="138" spans="1:8" ht="10.5">
      <c r="A138" s="23" t="s">
        <v>327</v>
      </c>
      <c r="B138" s="16"/>
      <c r="C138" s="16"/>
      <c r="D138" s="16"/>
      <c r="E138" s="14"/>
      <c r="F138" s="246">
        <v>-713</v>
      </c>
      <c r="G138" s="247">
        <v>-468</v>
      </c>
      <c r="H138" s="248">
        <v>-531</v>
      </c>
    </row>
    <row r="139" spans="1:8" ht="11.25" thickBot="1">
      <c r="A139" s="32"/>
      <c r="B139" s="33"/>
      <c r="C139" s="33"/>
      <c r="D139" s="33"/>
      <c r="E139" s="34" t="s">
        <v>372</v>
      </c>
      <c r="F139" s="253">
        <f>SUM(F131,F132,F134:F135,F137:F138)</f>
        <v>9114</v>
      </c>
      <c r="G139" s="254">
        <v>10301</v>
      </c>
      <c r="H139" s="255">
        <v>8614</v>
      </c>
    </row>
    <row r="140" spans="1:8" ht="19.5" customHeight="1">
      <c r="A140" s="27" t="s">
        <v>328</v>
      </c>
      <c r="F140" s="243"/>
      <c r="G140" s="244"/>
      <c r="H140" s="245"/>
    </row>
    <row r="141" spans="1:8" ht="10.5">
      <c r="A141" s="3" t="s">
        <v>245</v>
      </c>
      <c r="F141" s="243" t="s">
        <v>236</v>
      </c>
      <c r="G141" s="244" t="s">
        <v>329</v>
      </c>
      <c r="H141" s="245" t="s">
        <v>330</v>
      </c>
    </row>
    <row r="142" spans="1:8" ht="10.5">
      <c r="A142" s="15" t="s">
        <v>335</v>
      </c>
      <c r="B142" s="16"/>
      <c r="C142" s="16"/>
      <c r="D142" s="16"/>
      <c r="E142" s="14"/>
      <c r="F142" s="246">
        <v>2384</v>
      </c>
      <c r="G142" s="247">
        <v>2387</v>
      </c>
      <c r="H142" s="248">
        <v>2375</v>
      </c>
    </row>
    <row r="144" ht="12.75">
      <c r="A144" s="26" t="s">
        <v>207</v>
      </c>
    </row>
    <row r="145" ht="10.5">
      <c r="A145" s="25" t="s">
        <v>139</v>
      </c>
    </row>
    <row r="146" spans="5:8" s="4" customFormat="1" ht="16.5">
      <c r="E146" s="9"/>
      <c r="F146" s="195" t="s">
        <v>166</v>
      </c>
      <c r="G146" s="131" t="s">
        <v>167</v>
      </c>
      <c r="H146" s="129" t="s">
        <v>168</v>
      </c>
    </row>
    <row r="147" spans="1:8" s="4" customFormat="1" ht="8.25">
      <c r="A147" s="13"/>
      <c r="B147" s="13"/>
      <c r="C147" s="13"/>
      <c r="D147" s="13"/>
      <c r="E147" s="14" t="s">
        <v>14</v>
      </c>
      <c r="F147" s="171" t="s">
        <v>15</v>
      </c>
      <c r="G147" s="132" t="s">
        <v>15</v>
      </c>
      <c r="H147" s="14" t="s">
        <v>15</v>
      </c>
    </row>
    <row r="148" spans="1:8" ht="10.5">
      <c r="A148" s="27" t="s">
        <v>573</v>
      </c>
      <c r="F148" s="243">
        <v>160379</v>
      </c>
      <c r="G148" s="244">
        <v>174258</v>
      </c>
      <c r="H148" s="245">
        <v>148682</v>
      </c>
    </row>
    <row r="149" spans="1:8" ht="10.5">
      <c r="A149" s="3" t="s">
        <v>574</v>
      </c>
      <c r="F149" s="243"/>
      <c r="G149" s="244"/>
      <c r="H149" s="245"/>
    </row>
    <row r="150" spans="1:8" ht="10.5">
      <c r="A150" s="22" t="s">
        <v>575</v>
      </c>
      <c r="E150" s="1"/>
      <c r="F150" s="259">
        <v>-155400</v>
      </c>
      <c r="G150" s="244">
        <v>-169064</v>
      </c>
      <c r="H150" s="245">
        <v>-144193</v>
      </c>
    </row>
    <row r="151" spans="1:8" ht="10.5">
      <c r="A151" s="23" t="s">
        <v>576</v>
      </c>
      <c r="B151" s="16"/>
      <c r="C151" s="16"/>
      <c r="D151" s="16"/>
      <c r="E151" s="14"/>
      <c r="F151" s="246">
        <v>4135</v>
      </c>
      <c r="G151" s="247">
        <v>5107</v>
      </c>
      <c r="H151" s="248">
        <v>4125</v>
      </c>
    </row>
    <row r="152" spans="1:8" ht="10.5">
      <c r="A152" s="45"/>
      <c r="B152" s="46"/>
      <c r="C152" s="46"/>
      <c r="D152" s="46"/>
      <c r="E152" s="1"/>
      <c r="F152" s="259">
        <f>SUM(F149:F151)</f>
        <v>-151265</v>
      </c>
      <c r="G152" s="257">
        <v>-163957</v>
      </c>
      <c r="H152" s="258">
        <v>-140068</v>
      </c>
    </row>
    <row r="153" spans="1:8" ht="11.25" thickBot="1">
      <c r="A153" s="52" t="s">
        <v>577</v>
      </c>
      <c r="B153" s="19"/>
      <c r="C153" s="19"/>
      <c r="D153" s="19"/>
      <c r="E153" s="20" t="s">
        <v>39</v>
      </c>
      <c r="F153" s="249">
        <f>F148+F152</f>
        <v>9114</v>
      </c>
      <c r="G153" s="250">
        <v>10301</v>
      </c>
      <c r="H153" s="251">
        <v>8614</v>
      </c>
    </row>
    <row r="154" spans="1:8" ht="19.5" customHeight="1">
      <c r="A154" s="3" t="s">
        <v>578</v>
      </c>
      <c r="F154" s="243">
        <v>119</v>
      </c>
      <c r="G154" s="244">
        <v>119</v>
      </c>
      <c r="H154" s="245">
        <v>119</v>
      </c>
    </row>
    <row r="155" spans="1:8" ht="10.5">
      <c r="A155" s="3" t="s">
        <v>579</v>
      </c>
      <c r="F155" s="243">
        <v>1561</v>
      </c>
      <c r="G155" s="244">
        <v>1564</v>
      </c>
      <c r="H155" s="245">
        <v>1558</v>
      </c>
    </row>
    <row r="156" spans="1:8" ht="10.5">
      <c r="A156" s="3" t="s">
        <v>580</v>
      </c>
      <c r="F156" s="243">
        <v>3299</v>
      </c>
      <c r="G156" s="244">
        <v>3511</v>
      </c>
      <c r="H156" s="245">
        <v>2812</v>
      </c>
    </row>
    <row r="157" spans="1:8" ht="10.5">
      <c r="A157" s="15" t="s">
        <v>581</v>
      </c>
      <c r="B157" s="16"/>
      <c r="C157" s="16"/>
      <c r="D157" s="16"/>
      <c r="E157" s="14"/>
      <c r="F157" s="246">
        <v>4135</v>
      </c>
      <c r="G157" s="247">
        <v>5107</v>
      </c>
      <c r="H157" s="248">
        <v>4125</v>
      </c>
    </row>
    <row r="158" spans="1:9" ht="11.25" thickBot="1">
      <c r="A158" s="52" t="s">
        <v>582</v>
      </c>
      <c r="B158" s="19"/>
      <c r="C158" s="19"/>
      <c r="D158" s="19"/>
      <c r="E158" s="20" t="s">
        <v>39</v>
      </c>
      <c r="F158" s="249">
        <f>SUM(F154:F157)</f>
        <v>9114</v>
      </c>
      <c r="G158" s="250">
        <v>10301</v>
      </c>
      <c r="H158" s="251">
        <v>8614</v>
      </c>
      <c r="I158" s="2"/>
    </row>
    <row r="159" spans="1:8" s="5" customFormat="1" ht="10.5">
      <c r="A159" s="4" t="s">
        <v>583</v>
      </c>
      <c r="B159" s="7"/>
      <c r="C159" s="7"/>
      <c r="D159" s="7"/>
      <c r="E159" s="9"/>
      <c r="F159" s="148"/>
      <c r="G159" s="144"/>
      <c r="H159" s="12"/>
    </row>
    <row r="160" ht="10.5">
      <c r="E160" s="8"/>
    </row>
    <row r="164" spans="1:8" s="54" customFormat="1" ht="10.5">
      <c r="A164" s="27"/>
      <c r="B164" s="53"/>
      <c r="C164" s="53"/>
      <c r="D164" s="53"/>
      <c r="E164" s="39"/>
      <c r="F164" s="148"/>
      <c r="G164" s="133"/>
      <c r="H164" s="38"/>
    </row>
  </sheetData>
  <mergeCells count="2">
    <mergeCell ref="A85:D85"/>
    <mergeCell ref="A88:D88"/>
  </mergeCells>
  <printOptions horizontalCentered="1"/>
  <pageMargins left="0.5511811023622047" right="0.5511811023622047" top="0.5511811023622047" bottom="0.5511811023622047" header="0.5118110236220472" footer="0.11811023622047245"/>
  <pageSetup firstPageNumber="1" useFirstPageNumber="1" orientation="portrait" paperSize="9" scale="91" r:id="rId1"/>
  <headerFooter alignWithMargins="0">
    <oddFooter>&amp;C&amp;8Page &amp;P</oddFooter>
  </headerFooter>
  <rowBreaks count="3" manualBreakCount="3">
    <brk id="50" max="255" man="1"/>
    <brk id="102" max="255" man="1"/>
    <brk id="143" max="255" man="1"/>
  </rowBreaks>
</worksheet>
</file>

<file path=xl/worksheets/sheet2.xml><?xml version="1.0" encoding="utf-8"?>
<worksheet xmlns="http://schemas.openxmlformats.org/spreadsheetml/2006/main" xmlns:r="http://schemas.openxmlformats.org/officeDocument/2006/relationships">
  <dimension ref="A1:M316"/>
  <sheetViews>
    <sheetView view="pageBreakPreview" zoomScaleSheetLayoutView="100" workbookViewId="0" topLeftCell="A219">
      <selection activeCell="A251" sqref="A251"/>
    </sheetView>
  </sheetViews>
  <sheetFormatPr defaultColWidth="9.00390625" defaultRowHeight="12.75"/>
  <cols>
    <col min="1" max="1" width="17.00390625" style="55" customWidth="1"/>
    <col min="2" max="10" width="5.625" style="55" customWidth="1"/>
    <col min="11" max="11" width="5.00390625" style="55" customWidth="1"/>
    <col min="12" max="12" width="5.25390625" style="55" customWidth="1"/>
    <col min="13" max="13" width="6.125" style="55" customWidth="1"/>
    <col min="14" max="16384" width="10.875" style="55" customWidth="1"/>
  </cols>
  <sheetData>
    <row r="1" ht="18">
      <c r="A1" s="57" t="s">
        <v>421</v>
      </c>
    </row>
    <row r="2" ht="18">
      <c r="A2" s="57"/>
    </row>
    <row r="3" ht="12.75">
      <c r="A3" s="59" t="s">
        <v>384</v>
      </c>
    </row>
    <row r="4" ht="12.75">
      <c r="A4" s="59"/>
    </row>
    <row r="5" spans="1:13" ht="33" customHeight="1">
      <c r="A5" s="319" t="s">
        <v>385</v>
      </c>
      <c r="B5" s="319"/>
      <c r="C5" s="319"/>
      <c r="D5" s="319"/>
      <c r="E5" s="319"/>
      <c r="F5" s="319"/>
      <c r="G5" s="319"/>
      <c r="H5" s="319"/>
      <c r="I5" s="319"/>
      <c r="J5" s="319"/>
      <c r="K5" s="319"/>
      <c r="L5" s="319"/>
      <c r="M5" s="319"/>
    </row>
    <row r="6" ht="12.75">
      <c r="A6" s="59"/>
    </row>
    <row r="7" spans="1:13" ht="33" customHeight="1">
      <c r="A7" s="319" t="s">
        <v>228</v>
      </c>
      <c r="B7" s="319"/>
      <c r="C7" s="319"/>
      <c r="D7" s="319"/>
      <c r="E7" s="319"/>
      <c r="F7" s="319"/>
      <c r="G7" s="319"/>
      <c r="H7" s="319"/>
      <c r="I7" s="319"/>
      <c r="J7" s="319"/>
      <c r="K7" s="319"/>
      <c r="L7" s="319"/>
      <c r="M7" s="319"/>
    </row>
    <row r="9" spans="1:13" ht="24" customHeight="1">
      <c r="A9" s="319" t="s">
        <v>49</v>
      </c>
      <c r="B9" s="319"/>
      <c r="C9" s="319"/>
      <c r="D9" s="319"/>
      <c r="E9" s="319"/>
      <c r="F9" s="319"/>
      <c r="G9" s="319"/>
      <c r="H9" s="319"/>
      <c r="I9" s="319"/>
      <c r="J9" s="319"/>
      <c r="K9" s="319"/>
      <c r="L9" s="319"/>
      <c r="M9" s="319"/>
    </row>
    <row r="11" spans="1:13" ht="51" customHeight="1">
      <c r="A11" s="319" t="s">
        <v>508</v>
      </c>
      <c r="B11" s="319"/>
      <c r="C11" s="319"/>
      <c r="D11" s="319"/>
      <c r="E11" s="319"/>
      <c r="F11" s="319"/>
      <c r="G11" s="319"/>
      <c r="H11" s="319"/>
      <c r="I11" s="319"/>
      <c r="J11" s="319"/>
      <c r="K11" s="319"/>
      <c r="L11" s="319"/>
      <c r="M11" s="319"/>
    </row>
    <row r="13" spans="1:13" ht="51" customHeight="1">
      <c r="A13" s="319" t="s">
        <v>339</v>
      </c>
      <c r="B13" s="319"/>
      <c r="C13" s="319"/>
      <c r="D13" s="319"/>
      <c r="E13" s="319"/>
      <c r="F13" s="319"/>
      <c r="G13" s="319"/>
      <c r="H13" s="319"/>
      <c r="I13" s="319"/>
      <c r="J13" s="319"/>
      <c r="K13" s="319"/>
      <c r="L13" s="319"/>
      <c r="M13" s="319"/>
    </row>
    <row r="15" ht="10.5">
      <c r="A15" s="55" t="s">
        <v>340</v>
      </c>
    </row>
    <row r="17" spans="1:13" ht="48.75" customHeight="1">
      <c r="A17" s="319" t="s">
        <v>420</v>
      </c>
      <c r="B17" s="319"/>
      <c r="C17" s="319"/>
      <c r="D17" s="319"/>
      <c r="E17" s="319"/>
      <c r="F17" s="319"/>
      <c r="G17" s="319"/>
      <c r="H17" s="319"/>
      <c r="I17" s="319"/>
      <c r="J17" s="319"/>
      <c r="K17" s="319"/>
      <c r="L17" s="319"/>
      <c r="M17" s="319"/>
    </row>
    <row r="19" ht="12.75">
      <c r="A19" s="59" t="s">
        <v>512</v>
      </c>
    </row>
    <row r="20" ht="10.5">
      <c r="A20" s="61" t="s">
        <v>513</v>
      </c>
    </row>
    <row r="21" ht="10.5">
      <c r="A21" s="63" t="s">
        <v>514</v>
      </c>
    </row>
    <row r="22" spans="1:13" ht="32.25" customHeight="1">
      <c r="A22" s="319" t="s">
        <v>170</v>
      </c>
      <c r="B22" s="319"/>
      <c r="C22" s="319"/>
      <c r="D22" s="319"/>
      <c r="E22" s="319"/>
      <c r="F22" s="319"/>
      <c r="G22" s="319"/>
      <c r="H22" s="319"/>
      <c r="I22" s="319"/>
      <c r="J22" s="319"/>
      <c r="K22" s="319"/>
      <c r="L22" s="319"/>
      <c r="M22" s="319"/>
    </row>
    <row r="24" spans="1:13" ht="24" customHeight="1">
      <c r="A24" s="319" t="s">
        <v>171</v>
      </c>
      <c r="B24" s="319"/>
      <c r="C24" s="319"/>
      <c r="D24" s="319"/>
      <c r="E24" s="319"/>
      <c r="F24" s="319"/>
      <c r="G24" s="319"/>
      <c r="H24" s="319"/>
      <c r="I24" s="319"/>
      <c r="J24" s="319"/>
      <c r="K24" s="319"/>
      <c r="L24" s="319"/>
      <c r="M24" s="319"/>
    </row>
    <row r="26" ht="10.5">
      <c r="A26" s="55" t="s">
        <v>172</v>
      </c>
    </row>
    <row r="28" ht="10.5">
      <c r="A28" s="55" t="s">
        <v>173</v>
      </c>
    </row>
    <row r="30" ht="10.5">
      <c r="A30" s="55" t="s">
        <v>174</v>
      </c>
    </row>
    <row r="32" spans="1:13" ht="24" customHeight="1">
      <c r="A32" s="319" t="s">
        <v>223</v>
      </c>
      <c r="B32" s="319"/>
      <c r="C32" s="319"/>
      <c r="D32" s="319"/>
      <c r="E32" s="319"/>
      <c r="F32" s="319"/>
      <c r="G32" s="319"/>
      <c r="H32" s="319"/>
      <c r="I32" s="319"/>
      <c r="J32" s="319"/>
      <c r="K32" s="319"/>
      <c r="L32" s="319"/>
      <c r="M32" s="319"/>
    </row>
    <row r="34" ht="10.5">
      <c r="A34" s="63" t="s">
        <v>224</v>
      </c>
    </row>
    <row r="35" spans="1:13" ht="48.75" customHeight="1">
      <c r="A35" s="319" t="s">
        <v>225</v>
      </c>
      <c r="B35" s="319"/>
      <c r="C35" s="319"/>
      <c r="D35" s="319"/>
      <c r="E35" s="319"/>
      <c r="F35" s="319"/>
      <c r="G35" s="319"/>
      <c r="H35" s="319"/>
      <c r="I35" s="319"/>
      <c r="J35" s="319"/>
      <c r="K35" s="319"/>
      <c r="L35" s="319"/>
      <c r="M35" s="319"/>
    </row>
    <row r="37" spans="1:13" ht="60.75" customHeight="1">
      <c r="A37" s="319" t="s">
        <v>561</v>
      </c>
      <c r="B37" s="319"/>
      <c r="C37" s="319"/>
      <c r="D37" s="319"/>
      <c r="E37" s="319"/>
      <c r="F37" s="319"/>
      <c r="G37" s="319"/>
      <c r="H37" s="319"/>
      <c r="I37" s="319"/>
      <c r="J37" s="319"/>
      <c r="K37" s="319"/>
      <c r="L37" s="319"/>
      <c r="M37" s="319"/>
    </row>
    <row r="39" ht="10.5">
      <c r="A39" s="63" t="s">
        <v>304</v>
      </c>
    </row>
    <row r="40" spans="1:13" ht="36.75" customHeight="1">
      <c r="A40" s="319" t="s">
        <v>331</v>
      </c>
      <c r="B40" s="319"/>
      <c r="C40" s="319"/>
      <c r="D40" s="319"/>
      <c r="E40" s="319"/>
      <c r="F40" s="319"/>
      <c r="G40" s="319"/>
      <c r="H40" s="319"/>
      <c r="I40" s="319"/>
      <c r="J40" s="319"/>
      <c r="K40" s="319"/>
      <c r="L40" s="319"/>
      <c r="M40" s="319"/>
    </row>
    <row r="42" spans="1:13" ht="24" customHeight="1">
      <c r="A42" s="319" t="s">
        <v>554</v>
      </c>
      <c r="B42" s="319"/>
      <c r="C42" s="319"/>
      <c r="D42" s="319"/>
      <c r="E42" s="319"/>
      <c r="F42" s="319"/>
      <c r="G42" s="319"/>
      <c r="H42" s="319"/>
      <c r="I42" s="319"/>
      <c r="J42" s="319"/>
      <c r="K42" s="319"/>
      <c r="L42" s="319"/>
      <c r="M42" s="319"/>
    </row>
    <row r="44" spans="1:13" ht="36.75" customHeight="1">
      <c r="A44" s="319" t="s">
        <v>509</v>
      </c>
      <c r="B44" s="319"/>
      <c r="C44" s="319"/>
      <c r="D44" s="319"/>
      <c r="E44" s="319"/>
      <c r="F44" s="319"/>
      <c r="G44" s="319"/>
      <c r="H44" s="319"/>
      <c r="I44" s="319"/>
      <c r="J44" s="319"/>
      <c r="K44" s="319"/>
      <c r="L44" s="319"/>
      <c r="M44" s="319"/>
    </row>
    <row r="46" ht="10.5">
      <c r="A46" s="63" t="s">
        <v>510</v>
      </c>
    </row>
    <row r="47" ht="10.5">
      <c r="A47" s="58" t="s">
        <v>511</v>
      </c>
    </row>
    <row r="48" ht="10.5">
      <c r="A48" s="62" t="s">
        <v>203</v>
      </c>
    </row>
    <row r="49" spans="1:13" ht="42.75" customHeight="1">
      <c r="A49" s="319" t="s">
        <v>410</v>
      </c>
      <c r="B49" s="319"/>
      <c r="C49" s="319"/>
      <c r="D49" s="319"/>
      <c r="E49" s="319"/>
      <c r="F49" s="319"/>
      <c r="G49" s="319"/>
      <c r="H49" s="319"/>
      <c r="I49" s="319"/>
      <c r="J49" s="319"/>
      <c r="K49" s="319"/>
      <c r="L49" s="319"/>
      <c r="M49" s="319"/>
    </row>
    <row r="51" spans="1:13" ht="33" customHeight="1">
      <c r="A51" s="319" t="s">
        <v>369</v>
      </c>
      <c r="B51" s="319"/>
      <c r="C51" s="319"/>
      <c r="D51" s="319"/>
      <c r="E51" s="319"/>
      <c r="F51" s="319"/>
      <c r="G51" s="319"/>
      <c r="H51" s="319"/>
      <c r="I51" s="319"/>
      <c r="J51" s="319"/>
      <c r="K51" s="319"/>
      <c r="L51" s="319"/>
      <c r="M51" s="319"/>
    </row>
    <row r="53" ht="10.5">
      <c r="A53" s="62" t="s">
        <v>475</v>
      </c>
    </row>
    <row r="54" spans="1:13" ht="24" customHeight="1">
      <c r="A54" s="319" t="s">
        <v>370</v>
      </c>
      <c r="B54" s="319"/>
      <c r="C54" s="319"/>
      <c r="D54" s="319"/>
      <c r="E54" s="319"/>
      <c r="F54" s="319"/>
      <c r="G54" s="319"/>
      <c r="H54" s="319"/>
      <c r="I54" s="319"/>
      <c r="J54" s="319"/>
      <c r="K54" s="319"/>
      <c r="L54" s="319"/>
      <c r="M54" s="319"/>
    </row>
    <row r="56" spans="1:13" ht="54" customHeight="1">
      <c r="A56" s="319" t="s">
        <v>237</v>
      </c>
      <c r="B56" s="319"/>
      <c r="C56" s="319"/>
      <c r="D56" s="319"/>
      <c r="E56" s="319"/>
      <c r="F56" s="319"/>
      <c r="G56" s="319"/>
      <c r="H56" s="319"/>
      <c r="I56" s="319"/>
      <c r="J56" s="319"/>
      <c r="K56" s="319"/>
      <c r="L56" s="319"/>
      <c r="M56" s="319"/>
    </row>
    <row r="58" spans="1:13" ht="24" customHeight="1">
      <c r="A58" s="319" t="s">
        <v>371</v>
      </c>
      <c r="B58" s="319"/>
      <c r="C58" s="319"/>
      <c r="D58" s="319"/>
      <c r="E58" s="319"/>
      <c r="F58" s="319"/>
      <c r="G58" s="319"/>
      <c r="H58" s="319"/>
      <c r="I58" s="319"/>
      <c r="J58" s="319"/>
      <c r="K58" s="319"/>
      <c r="L58" s="319"/>
      <c r="M58" s="319"/>
    </row>
    <row r="60" spans="1:13" ht="43.5" customHeight="1">
      <c r="A60" s="319" t="s">
        <v>187</v>
      </c>
      <c r="B60" s="319"/>
      <c r="C60" s="319"/>
      <c r="D60" s="319"/>
      <c r="E60" s="319"/>
      <c r="F60" s="319"/>
      <c r="G60" s="319"/>
      <c r="H60" s="319"/>
      <c r="I60" s="319"/>
      <c r="J60" s="319"/>
      <c r="K60" s="319"/>
      <c r="L60" s="319"/>
      <c r="M60" s="319"/>
    </row>
    <row r="62" ht="10.5">
      <c r="A62" s="55" t="s">
        <v>408</v>
      </c>
    </row>
    <row r="64" spans="1:13" ht="42.75" customHeight="1">
      <c r="A64" s="319" t="s">
        <v>409</v>
      </c>
      <c r="B64" s="319"/>
      <c r="C64" s="319"/>
      <c r="D64" s="319"/>
      <c r="E64" s="319"/>
      <c r="F64" s="319"/>
      <c r="G64" s="319"/>
      <c r="H64" s="319"/>
      <c r="I64" s="319"/>
      <c r="J64" s="319"/>
      <c r="K64" s="319"/>
      <c r="L64" s="319"/>
      <c r="M64" s="319"/>
    </row>
    <row r="66" ht="10.5">
      <c r="A66" s="62" t="s">
        <v>188</v>
      </c>
    </row>
    <row r="67" spans="1:13" ht="36.75" customHeight="1">
      <c r="A67" s="319" t="s">
        <v>585</v>
      </c>
      <c r="B67" s="319"/>
      <c r="C67" s="319"/>
      <c r="D67" s="319"/>
      <c r="E67" s="319"/>
      <c r="F67" s="319"/>
      <c r="G67" s="319"/>
      <c r="H67" s="319"/>
      <c r="I67" s="319"/>
      <c r="J67" s="319"/>
      <c r="K67" s="319"/>
      <c r="L67" s="319"/>
      <c r="M67" s="319"/>
    </row>
    <row r="69" spans="1:13" ht="85.5" customHeight="1">
      <c r="A69" s="319" t="s">
        <v>366</v>
      </c>
      <c r="B69" s="319"/>
      <c r="C69" s="319"/>
      <c r="D69" s="319"/>
      <c r="E69" s="319"/>
      <c r="F69" s="319"/>
      <c r="G69" s="319"/>
      <c r="H69" s="319"/>
      <c r="I69" s="319"/>
      <c r="J69" s="319"/>
      <c r="K69" s="319"/>
      <c r="L69" s="319"/>
      <c r="M69" s="319"/>
    </row>
    <row r="71" ht="10.5">
      <c r="A71" s="62" t="s">
        <v>367</v>
      </c>
    </row>
    <row r="72" spans="1:13" ht="24" customHeight="1">
      <c r="A72" s="319" t="s">
        <v>368</v>
      </c>
      <c r="B72" s="319"/>
      <c r="C72" s="319"/>
      <c r="D72" s="319"/>
      <c r="E72" s="319"/>
      <c r="F72" s="319"/>
      <c r="G72" s="319"/>
      <c r="H72" s="319"/>
      <c r="I72" s="319"/>
      <c r="J72" s="319"/>
      <c r="K72" s="319"/>
      <c r="L72" s="319"/>
      <c r="M72" s="319"/>
    </row>
    <row r="74" spans="1:13" ht="36" customHeight="1">
      <c r="A74" s="319" t="s">
        <v>556</v>
      </c>
      <c r="B74" s="319"/>
      <c r="C74" s="319"/>
      <c r="D74" s="319"/>
      <c r="E74" s="319"/>
      <c r="F74" s="319"/>
      <c r="G74" s="319"/>
      <c r="H74" s="319"/>
      <c r="I74" s="319"/>
      <c r="J74" s="319"/>
      <c r="K74" s="319"/>
      <c r="L74" s="319"/>
      <c r="M74" s="319"/>
    </row>
    <row r="76" spans="1:13" ht="66" customHeight="1">
      <c r="A76" s="319" t="s">
        <v>537</v>
      </c>
      <c r="B76" s="319"/>
      <c r="C76" s="319"/>
      <c r="D76" s="319"/>
      <c r="E76" s="319"/>
      <c r="F76" s="319"/>
      <c r="G76" s="319"/>
      <c r="H76" s="319"/>
      <c r="I76" s="319"/>
      <c r="J76" s="319"/>
      <c r="K76" s="319"/>
      <c r="L76" s="319"/>
      <c r="M76" s="319"/>
    </row>
    <row r="78" ht="10.5">
      <c r="A78" s="61" t="s">
        <v>538</v>
      </c>
    </row>
    <row r="79" spans="1:13" ht="51.75" customHeight="1">
      <c r="A79" s="319" t="s">
        <v>406</v>
      </c>
      <c r="B79" s="319"/>
      <c r="C79" s="319"/>
      <c r="D79" s="319"/>
      <c r="E79" s="319"/>
      <c r="F79" s="319"/>
      <c r="G79" s="319"/>
      <c r="H79" s="319"/>
      <c r="I79" s="319"/>
      <c r="J79" s="319"/>
      <c r="K79" s="319"/>
      <c r="L79" s="319"/>
      <c r="M79" s="319"/>
    </row>
    <row r="81" spans="1:13" ht="24" customHeight="1">
      <c r="A81" s="319" t="s">
        <v>407</v>
      </c>
      <c r="B81" s="319"/>
      <c r="C81" s="319"/>
      <c r="D81" s="319"/>
      <c r="E81" s="319"/>
      <c r="F81" s="319"/>
      <c r="G81" s="319"/>
      <c r="H81" s="319"/>
      <c r="I81" s="319"/>
      <c r="J81" s="319"/>
      <c r="K81" s="319"/>
      <c r="L81" s="319"/>
      <c r="M81" s="319"/>
    </row>
    <row r="83" spans="1:13" ht="36.75" customHeight="1">
      <c r="A83" s="319" t="s">
        <v>496</v>
      </c>
      <c r="B83" s="319"/>
      <c r="C83" s="319"/>
      <c r="D83" s="319"/>
      <c r="E83" s="319"/>
      <c r="F83" s="319"/>
      <c r="G83" s="319"/>
      <c r="H83" s="319"/>
      <c r="I83" s="319"/>
      <c r="J83" s="319"/>
      <c r="K83" s="319"/>
      <c r="L83" s="319"/>
      <c r="M83" s="319"/>
    </row>
    <row r="85" spans="1:13" ht="36.75" customHeight="1">
      <c r="A85" s="319" t="s">
        <v>497</v>
      </c>
      <c r="B85" s="319"/>
      <c r="C85" s="319"/>
      <c r="D85" s="319"/>
      <c r="E85" s="319"/>
      <c r="F85" s="319"/>
      <c r="G85" s="319"/>
      <c r="H85" s="319"/>
      <c r="I85" s="319"/>
      <c r="J85" s="319"/>
      <c r="K85" s="319"/>
      <c r="L85" s="319"/>
      <c r="M85" s="319"/>
    </row>
    <row r="87" ht="10.5">
      <c r="A87" s="55" t="s">
        <v>498</v>
      </c>
    </row>
    <row r="88" ht="7.5" customHeight="1"/>
    <row r="89" ht="10.5">
      <c r="K89" s="309" t="s">
        <v>141</v>
      </c>
    </row>
    <row r="90" spans="1:13" s="60" customFormat="1" ht="8.25">
      <c r="A90" s="64"/>
      <c r="B90" s="64"/>
      <c r="C90" s="64"/>
      <c r="D90" s="64"/>
      <c r="E90" s="64"/>
      <c r="F90" s="64"/>
      <c r="G90" s="64"/>
      <c r="H90" s="64"/>
      <c r="I90" s="64"/>
      <c r="J90" s="64"/>
      <c r="K90" s="310" t="s">
        <v>140</v>
      </c>
      <c r="L90" s="64"/>
      <c r="M90" s="64"/>
    </row>
    <row r="91" spans="1:11" ht="10.5">
      <c r="A91" s="55" t="s">
        <v>499</v>
      </c>
      <c r="K91" s="55" t="s">
        <v>500</v>
      </c>
    </row>
    <row r="92" spans="1:11" ht="10.5">
      <c r="A92" s="55" t="s">
        <v>501</v>
      </c>
      <c r="K92" s="55" t="s">
        <v>500</v>
      </c>
    </row>
    <row r="93" spans="1:11" ht="10.5">
      <c r="A93" s="55" t="s">
        <v>475</v>
      </c>
      <c r="K93" s="55" t="s">
        <v>502</v>
      </c>
    </row>
    <row r="94" spans="1:13" ht="10.5">
      <c r="A94" s="65" t="s">
        <v>188</v>
      </c>
      <c r="B94" s="65"/>
      <c r="C94" s="65"/>
      <c r="D94" s="65"/>
      <c r="E94" s="65"/>
      <c r="F94" s="65"/>
      <c r="G94" s="65"/>
      <c r="H94" s="65"/>
      <c r="I94" s="65"/>
      <c r="J94" s="65"/>
      <c r="K94" s="65" t="s">
        <v>503</v>
      </c>
      <c r="L94" s="65"/>
      <c r="M94" s="65"/>
    </row>
    <row r="96" ht="10.5">
      <c r="A96" s="61" t="s">
        <v>504</v>
      </c>
    </row>
    <row r="97" ht="10.5">
      <c r="A97" s="63" t="s">
        <v>514</v>
      </c>
    </row>
    <row r="98" spans="1:13" ht="54" customHeight="1">
      <c r="A98" s="319" t="s">
        <v>505</v>
      </c>
      <c r="B98" s="321"/>
      <c r="C98" s="321"/>
      <c r="D98" s="321"/>
      <c r="E98" s="321"/>
      <c r="F98" s="321"/>
      <c r="G98" s="321"/>
      <c r="H98" s="321"/>
      <c r="I98" s="321"/>
      <c r="J98" s="321"/>
      <c r="K98" s="321"/>
      <c r="L98" s="321"/>
      <c r="M98" s="321"/>
    </row>
    <row r="100" spans="1:13" ht="24" customHeight="1">
      <c r="A100" s="319" t="s">
        <v>586</v>
      </c>
      <c r="B100" s="319"/>
      <c r="C100" s="319"/>
      <c r="D100" s="319"/>
      <c r="E100" s="319"/>
      <c r="F100" s="319"/>
      <c r="G100" s="319"/>
      <c r="H100" s="319"/>
      <c r="I100" s="319"/>
      <c r="J100" s="319"/>
      <c r="K100" s="319"/>
      <c r="L100" s="319"/>
      <c r="M100" s="319"/>
    </row>
    <row r="102" spans="1:13" ht="36.75" customHeight="1">
      <c r="A102" s="319" t="s">
        <v>485</v>
      </c>
      <c r="B102" s="319"/>
      <c r="C102" s="319"/>
      <c r="D102" s="319"/>
      <c r="E102" s="319"/>
      <c r="F102" s="319"/>
      <c r="G102" s="319"/>
      <c r="H102" s="319"/>
      <c r="I102" s="319"/>
      <c r="J102" s="319"/>
      <c r="K102" s="319"/>
      <c r="L102" s="319"/>
      <c r="M102" s="319"/>
    </row>
    <row r="104" ht="10.5">
      <c r="A104" s="63" t="s">
        <v>486</v>
      </c>
    </row>
    <row r="105" ht="10.5">
      <c r="A105" s="55" t="s">
        <v>154</v>
      </c>
    </row>
    <row r="107" ht="10.5">
      <c r="A107" s="58" t="s">
        <v>155</v>
      </c>
    </row>
    <row r="108" ht="10.5">
      <c r="A108" s="55" t="s">
        <v>156</v>
      </c>
    </row>
    <row r="110" ht="10.5">
      <c r="A110" s="55" t="s">
        <v>157</v>
      </c>
    </row>
    <row r="112" ht="10.5">
      <c r="A112" s="55" t="s">
        <v>158</v>
      </c>
    </row>
    <row r="114" spans="1:13" ht="33" customHeight="1">
      <c r="A114" s="319" t="s">
        <v>159</v>
      </c>
      <c r="B114" s="319"/>
      <c r="C114" s="319"/>
      <c r="D114" s="319"/>
      <c r="E114" s="319"/>
      <c r="F114" s="319"/>
      <c r="G114" s="319"/>
      <c r="H114" s="319"/>
      <c r="I114" s="319"/>
      <c r="J114" s="319"/>
      <c r="K114" s="319"/>
      <c r="L114" s="319"/>
      <c r="M114" s="319"/>
    </row>
    <row r="116" spans="1:13" ht="24" customHeight="1">
      <c r="A116" s="319" t="s">
        <v>569</v>
      </c>
      <c r="B116" s="319"/>
      <c r="C116" s="319"/>
      <c r="D116" s="319"/>
      <c r="E116" s="319"/>
      <c r="F116" s="319"/>
      <c r="G116" s="319"/>
      <c r="H116" s="319"/>
      <c r="I116" s="319"/>
      <c r="J116" s="319"/>
      <c r="K116" s="319"/>
      <c r="L116" s="319"/>
      <c r="M116" s="319"/>
    </row>
    <row r="118" spans="1:13" ht="24" customHeight="1">
      <c r="A118" s="319" t="s">
        <v>238</v>
      </c>
      <c r="B118" s="319"/>
      <c r="C118" s="319"/>
      <c r="D118" s="319"/>
      <c r="E118" s="319"/>
      <c r="F118" s="319"/>
      <c r="G118" s="319"/>
      <c r="H118" s="319"/>
      <c r="I118" s="319"/>
      <c r="J118" s="319"/>
      <c r="K118" s="319"/>
      <c r="L118" s="319"/>
      <c r="M118" s="319"/>
    </row>
    <row r="120" ht="10.5">
      <c r="A120" s="58" t="s">
        <v>570</v>
      </c>
    </row>
    <row r="121" spans="1:13" ht="24" customHeight="1">
      <c r="A121" s="319" t="s">
        <v>571</v>
      </c>
      <c r="B121" s="319"/>
      <c r="C121" s="319"/>
      <c r="D121" s="319"/>
      <c r="E121" s="319"/>
      <c r="F121" s="319"/>
      <c r="G121" s="319"/>
      <c r="H121" s="319"/>
      <c r="I121" s="319"/>
      <c r="J121" s="319"/>
      <c r="K121" s="319"/>
      <c r="L121" s="319"/>
      <c r="M121" s="319"/>
    </row>
    <row r="123" ht="10.5">
      <c r="A123" s="58" t="s">
        <v>572</v>
      </c>
    </row>
    <row r="124" spans="1:13" ht="31.5" customHeight="1">
      <c r="A124" s="319" t="s">
        <v>539</v>
      </c>
      <c r="B124" s="319"/>
      <c r="C124" s="319"/>
      <c r="D124" s="319"/>
      <c r="E124" s="319"/>
      <c r="F124" s="319"/>
      <c r="G124" s="319"/>
      <c r="H124" s="319"/>
      <c r="I124" s="319"/>
      <c r="J124" s="319"/>
      <c r="K124" s="319"/>
      <c r="L124" s="319"/>
      <c r="M124" s="319"/>
    </row>
    <row r="126" spans="1:13" ht="24" customHeight="1">
      <c r="A126" s="319" t="s">
        <v>540</v>
      </c>
      <c r="B126" s="319"/>
      <c r="C126" s="319"/>
      <c r="D126" s="319"/>
      <c r="E126" s="319"/>
      <c r="F126" s="319"/>
      <c r="G126" s="319"/>
      <c r="H126" s="319"/>
      <c r="I126" s="319"/>
      <c r="J126" s="319"/>
      <c r="K126" s="319"/>
      <c r="L126" s="319"/>
      <c r="M126" s="319"/>
    </row>
    <row r="128" ht="10.5">
      <c r="A128" s="61" t="s">
        <v>541</v>
      </c>
    </row>
    <row r="129" spans="1:13" ht="24" customHeight="1">
      <c r="A129" s="319" t="s">
        <v>42</v>
      </c>
      <c r="B129" s="319"/>
      <c r="C129" s="319"/>
      <c r="D129" s="319"/>
      <c r="E129" s="319"/>
      <c r="F129" s="319"/>
      <c r="G129" s="319"/>
      <c r="H129" s="319"/>
      <c r="I129" s="319"/>
      <c r="J129" s="319"/>
      <c r="K129" s="319"/>
      <c r="L129" s="319"/>
      <c r="M129" s="319"/>
    </row>
    <row r="131" ht="10.5">
      <c r="A131" s="55" t="s">
        <v>43</v>
      </c>
    </row>
    <row r="133" ht="10.5">
      <c r="A133" s="55" t="s">
        <v>44</v>
      </c>
    </row>
    <row r="135" ht="10.5">
      <c r="A135" s="55" t="s">
        <v>45</v>
      </c>
    </row>
    <row r="137" spans="1:13" ht="24" customHeight="1">
      <c r="A137" s="319" t="s">
        <v>46</v>
      </c>
      <c r="B137" s="319"/>
      <c r="C137" s="319"/>
      <c r="D137" s="319"/>
      <c r="E137" s="319"/>
      <c r="F137" s="319"/>
      <c r="G137" s="319"/>
      <c r="H137" s="319"/>
      <c r="I137" s="319"/>
      <c r="J137" s="319"/>
      <c r="K137" s="319"/>
      <c r="L137" s="319"/>
      <c r="M137" s="319"/>
    </row>
    <row r="139" spans="1:13" ht="36.75" customHeight="1">
      <c r="A139" s="319" t="s">
        <v>47</v>
      </c>
      <c r="B139" s="319"/>
      <c r="C139" s="319"/>
      <c r="D139" s="319"/>
      <c r="E139" s="319"/>
      <c r="F139" s="319"/>
      <c r="G139" s="319"/>
      <c r="H139" s="319"/>
      <c r="I139" s="319"/>
      <c r="J139" s="319"/>
      <c r="K139" s="319"/>
      <c r="L139" s="319"/>
      <c r="M139" s="319"/>
    </row>
    <row r="141" ht="10.5">
      <c r="A141" s="61" t="s">
        <v>48</v>
      </c>
    </row>
    <row r="142" spans="1:13" ht="36.75" customHeight="1">
      <c r="A142" s="319" t="s">
        <v>40</v>
      </c>
      <c r="B142" s="319"/>
      <c r="C142" s="319"/>
      <c r="D142" s="319"/>
      <c r="E142" s="319"/>
      <c r="F142" s="319"/>
      <c r="G142" s="319"/>
      <c r="H142" s="319"/>
      <c r="I142" s="319"/>
      <c r="J142" s="319"/>
      <c r="K142" s="319"/>
      <c r="L142" s="319"/>
      <c r="M142" s="319"/>
    </row>
    <row r="144" ht="10.5">
      <c r="A144" s="61" t="s">
        <v>50</v>
      </c>
    </row>
    <row r="145" spans="1:13" ht="24" customHeight="1">
      <c r="A145" s="319" t="s">
        <v>484</v>
      </c>
      <c r="B145" s="319"/>
      <c r="C145" s="319"/>
      <c r="D145" s="319"/>
      <c r="E145" s="319"/>
      <c r="F145" s="319"/>
      <c r="G145" s="319"/>
      <c r="H145" s="319"/>
      <c r="I145" s="319"/>
      <c r="J145" s="319"/>
      <c r="K145" s="319"/>
      <c r="L145" s="319"/>
      <c r="M145" s="319"/>
    </row>
    <row r="147" spans="1:13" ht="36.75" customHeight="1">
      <c r="A147" s="319" t="s">
        <v>248</v>
      </c>
      <c r="B147" s="319"/>
      <c r="C147" s="319"/>
      <c r="D147" s="319"/>
      <c r="E147" s="319"/>
      <c r="F147" s="319"/>
      <c r="G147" s="319"/>
      <c r="H147" s="319"/>
      <c r="I147" s="319"/>
      <c r="J147" s="319"/>
      <c r="K147" s="319"/>
      <c r="L147" s="319"/>
      <c r="M147" s="319"/>
    </row>
    <row r="149" spans="1:13" ht="63.75" customHeight="1">
      <c r="A149" s="319" t="s">
        <v>51</v>
      </c>
      <c r="B149" s="319"/>
      <c r="C149" s="319"/>
      <c r="D149" s="319"/>
      <c r="E149" s="319"/>
      <c r="F149" s="319"/>
      <c r="G149" s="319"/>
      <c r="H149" s="319"/>
      <c r="I149" s="319"/>
      <c r="J149" s="319"/>
      <c r="K149" s="319"/>
      <c r="L149" s="319"/>
      <c r="M149" s="319"/>
    </row>
    <row r="151" spans="1:13" ht="48.75" customHeight="1">
      <c r="A151" s="319" t="s">
        <v>487</v>
      </c>
      <c r="B151" s="319"/>
      <c r="C151" s="319"/>
      <c r="D151" s="319"/>
      <c r="E151" s="319"/>
      <c r="F151" s="319"/>
      <c r="G151" s="319"/>
      <c r="H151" s="319"/>
      <c r="I151" s="319"/>
      <c r="J151" s="319"/>
      <c r="K151" s="319"/>
      <c r="L151" s="319"/>
      <c r="M151" s="319"/>
    </row>
    <row r="153" spans="1:13" ht="24" customHeight="1">
      <c r="A153" s="319" t="s">
        <v>160</v>
      </c>
      <c r="B153" s="319"/>
      <c r="C153" s="319"/>
      <c r="D153" s="319"/>
      <c r="E153" s="319"/>
      <c r="F153" s="319"/>
      <c r="G153" s="319"/>
      <c r="H153" s="319"/>
      <c r="I153" s="319"/>
      <c r="J153" s="319"/>
      <c r="K153" s="319"/>
      <c r="L153" s="319"/>
      <c r="M153" s="319"/>
    </row>
    <row r="155" ht="10.5">
      <c r="A155" s="61" t="s">
        <v>161</v>
      </c>
    </row>
    <row r="156" ht="10.5">
      <c r="A156" s="55" t="s">
        <v>422</v>
      </c>
    </row>
    <row r="158" ht="12.75">
      <c r="A158" s="59" t="s">
        <v>423</v>
      </c>
    </row>
    <row r="159" ht="10.5">
      <c r="A159" s="61" t="s">
        <v>424</v>
      </c>
    </row>
    <row r="160" spans="1:13" ht="36.75" customHeight="1">
      <c r="A160" s="319" t="s">
        <v>41</v>
      </c>
      <c r="B160" s="319"/>
      <c r="C160" s="319"/>
      <c r="D160" s="319"/>
      <c r="E160" s="319"/>
      <c r="F160" s="319"/>
      <c r="G160" s="319"/>
      <c r="H160" s="319"/>
      <c r="I160" s="319"/>
      <c r="J160" s="319"/>
      <c r="K160" s="319"/>
      <c r="L160" s="319"/>
      <c r="M160" s="319"/>
    </row>
    <row r="162" spans="1:13" ht="36.75" customHeight="1">
      <c r="A162" s="319" t="s">
        <v>66</v>
      </c>
      <c r="B162" s="319"/>
      <c r="C162" s="319"/>
      <c r="D162" s="319"/>
      <c r="E162" s="319"/>
      <c r="F162" s="319"/>
      <c r="G162" s="319"/>
      <c r="H162" s="319"/>
      <c r="I162" s="319"/>
      <c r="J162" s="319"/>
      <c r="K162" s="319"/>
      <c r="L162" s="319"/>
      <c r="M162" s="319"/>
    </row>
    <row r="164" ht="10.5">
      <c r="A164" s="61" t="s">
        <v>67</v>
      </c>
    </row>
    <row r="165" ht="10.5">
      <c r="A165" s="63" t="s">
        <v>68</v>
      </c>
    </row>
    <row r="166" spans="1:13" ht="48.75" customHeight="1">
      <c r="A166" s="319" t="s">
        <v>506</v>
      </c>
      <c r="B166" s="319"/>
      <c r="C166" s="319"/>
      <c r="D166" s="319"/>
      <c r="E166" s="319"/>
      <c r="F166" s="319"/>
      <c r="G166" s="319"/>
      <c r="H166" s="319"/>
      <c r="I166" s="319"/>
      <c r="J166" s="319"/>
      <c r="K166" s="319"/>
      <c r="L166" s="319"/>
      <c r="M166" s="319"/>
    </row>
    <row r="168" spans="1:13" ht="36.75" customHeight="1">
      <c r="A168" s="319" t="s">
        <v>80</v>
      </c>
      <c r="B168" s="319"/>
      <c r="C168" s="319"/>
      <c r="D168" s="319"/>
      <c r="E168" s="319"/>
      <c r="F168" s="319"/>
      <c r="G168" s="319"/>
      <c r="H168" s="319"/>
      <c r="I168" s="319"/>
      <c r="J168" s="319"/>
      <c r="K168" s="319"/>
      <c r="L168" s="319"/>
      <c r="M168" s="319"/>
    </row>
    <row r="170" spans="1:13" ht="67.5" customHeight="1">
      <c r="A170" s="319" t="s">
        <v>239</v>
      </c>
      <c r="B170" s="319"/>
      <c r="C170" s="319"/>
      <c r="D170" s="319"/>
      <c r="E170" s="319"/>
      <c r="F170" s="319"/>
      <c r="G170" s="319"/>
      <c r="H170" s="319"/>
      <c r="I170" s="319"/>
      <c r="J170" s="319"/>
      <c r="K170" s="319"/>
      <c r="L170" s="319"/>
      <c r="M170" s="319"/>
    </row>
    <row r="172" spans="1:13" ht="24" customHeight="1">
      <c r="A172" s="319" t="s">
        <v>81</v>
      </c>
      <c r="B172" s="319"/>
      <c r="C172" s="319"/>
      <c r="D172" s="319"/>
      <c r="E172" s="319"/>
      <c r="F172" s="319"/>
      <c r="G172" s="319"/>
      <c r="H172" s="319"/>
      <c r="I172" s="319"/>
      <c r="J172" s="319"/>
      <c r="K172" s="319"/>
      <c r="L172" s="319"/>
      <c r="M172" s="319"/>
    </row>
    <row r="174" ht="10.5">
      <c r="A174" s="55" t="s">
        <v>82</v>
      </c>
    </row>
    <row r="175" spans="9:13" s="68" customFormat="1" ht="8.25">
      <c r="I175" s="308" t="s">
        <v>458</v>
      </c>
      <c r="K175" s="201" t="s">
        <v>176</v>
      </c>
      <c r="L175" s="69"/>
      <c r="M175" s="69" t="s">
        <v>177</v>
      </c>
    </row>
    <row r="176" spans="1:13" s="68" customFormat="1" ht="8.25">
      <c r="A176" s="70"/>
      <c r="B176" s="70"/>
      <c r="C176" s="70"/>
      <c r="D176" s="70"/>
      <c r="E176" s="70"/>
      <c r="F176" s="70"/>
      <c r="G176" s="70"/>
      <c r="H176" s="70"/>
      <c r="I176" s="210" t="s">
        <v>468</v>
      </c>
      <c r="J176" s="70"/>
      <c r="K176" s="202" t="s">
        <v>468</v>
      </c>
      <c r="L176" s="71"/>
      <c r="M176" s="71" t="s">
        <v>468</v>
      </c>
    </row>
    <row r="177" spans="1:13" ht="10.5">
      <c r="A177" s="58" t="s">
        <v>203</v>
      </c>
      <c r="I177" s="166"/>
      <c r="K177" s="161"/>
      <c r="M177" s="66"/>
    </row>
    <row r="178" spans="1:13" ht="10.5">
      <c r="A178" s="55" t="s">
        <v>374</v>
      </c>
      <c r="I178" s="166"/>
      <c r="K178" s="161"/>
      <c r="M178" s="66"/>
    </row>
    <row r="179" spans="1:13" ht="10.5">
      <c r="A179" s="72" t="s">
        <v>17</v>
      </c>
      <c r="I179" s="166">
        <v>7.4</v>
      </c>
      <c r="K179" s="157">
        <v>7.55</v>
      </c>
      <c r="M179" s="66">
        <v>7.1</v>
      </c>
    </row>
    <row r="180" spans="1:13" ht="10.5">
      <c r="A180" s="72" t="s">
        <v>375</v>
      </c>
      <c r="I180" s="166">
        <v>6.9</v>
      </c>
      <c r="K180" s="157">
        <v>7.7</v>
      </c>
      <c r="M180" s="66">
        <v>7.1</v>
      </c>
    </row>
    <row r="181" spans="1:13" ht="10.5">
      <c r="A181" s="55" t="s">
        <v>376</v>
      </c>
      <c r="I181" s="166"/>
      <c r="K181" s="157"/>
      <c r="M181" s="66"/>
    </row>
    <row r="182" spans="1:13" ht="10.5">
      <c r="A182" s="72" t="s">
        <v>377</v>
      </c>
      <c r="I182" s="166">
        <v>7.2</v>
      </c>
      <c r="K182" s="157">
        <v>8.1</v>
      </c>
      <c r="M182" s="66">
        <v>7.6</v>
      </c>
    </row>
    <row r="183" spans="1:13" ht="10.5">
      <c r="A183" s="72" t="s">
        <v>378</v>
      </c>
      <c r="I183" s="164" t="s">
        <v>226</v>
      </c>
      <c r="K183" s="157" t="s">
        <v>379</v>
      </c>
      <c r="M183" s="66" t="s">
        <v>380</v>
      </c>
    </row>
    <row r="184" spans="1:13" ht="10.5">
      <c r="A184" s="72" t="s">
        <v>381</v>
      </c>
      <c r="I184" s="166">
        <v>6.5</v>
      </c>
      <c r="K184" s="157">
        <v>6.4</v>
      </c>
      <c r="M184" s="66">
        <v>6.3</v>
      </c>
    </row>
    <row r="185" spans="1:13" ht="10.5">
      <c r="A185" s="72" t="s">
        <v>382</v>
      </c>
      <c r="I185" s="166">
        <v>4.2</v>
      </c>
      <c r="K185" s="157">
        <v>4.1</v>
      </c>
      <c r="M185" s="66">
        <v>4.6</v>
      </c>
    </row>
    <row r="186" spans="1:13" ht="10.5">
      <c r="A186" s="72" t="s">
        <v>383</v>
      </c>
      <c r="I186" s="166">
        <v>5.1</v>
      </c>
      <c r="K186" s="157">
        <v>4.9</v>
      </c>
      <c r="M186" s="66">
        <v>5.5</v>
      </c>
    </row>
    <row r="187" spans="1:13" ht="10.5">
      <c r="A187" s="72" t="s">
        <v>52</v>
      </c>
      <c r="I187" s="166">
        <v>2.8</v>
      </c>
      <c r="K187" s="157">
        <v>2.9</v>
      </c>
      <c r="M187" s="66">
        <v>2.9</v>
      </c>
    </row>
    <row r="188" spans="1:13" ht="10.5">
      <c r="A188" s="55" t="s">
        <v>488</v>
      </c>
      <c r="I188" s="166"/>
      <c r="K188" s="157"/>
      <c r="M188" s="66"/>
    </row>
    <row r="189" spans="1:13" ht="10.5">
      <c r="A189" s="72" t="s">
        <v>489</v>
      </c>
      <c r="I189" s="166">
        <v>6.6</v>
      </c>
      <c r="K189" s="157">
        <v>7.1</v>
      </c>
      <c r="M189" s="66">
        <v>6.8</v>
      </c>
    </row>
    <row r="190" spans="1:13" ht="10.5">
      <c r="A190" s="72" t="s">
        <v>490</v>
      </c>
      <c r="I190" s="166">
        <v>5.8</v>
      </c>
      <c r="K190" s="157">
        <v>6.3</v>
      </c>
      <c r="M190" s="66">
        <v>5.9</v>
      </c>
    </row>
    <row r="191" spans="1:13" s="74" customFormat="1" ht="19.5" customHeight="1">
      <c r="A191" s="73" t="s">
        <v>53</v>
      </c>
      <c r="I191" s="204"/>
      <c r="K191" s="203"/>
      <c r="M191" s="75"/>
    </row>
    <row r="192" spans="1:13" ht="10.5">
      <c r="A192" s="55" t="s">
        <v>374</v>
      </c>
      <c r="I192" s="166"/>
      <c r="K192" s="157"/>
      <c r="M192" s="66"/>
    </row>
    <row r="193" spans="1:13" ht="10.5">
      <c r="A193" s="72" t="s">
        <v>17</v>
      </c>
      <c r="I193" s="166">
        <v>5.8</v>
      </c>
      <c r="K193" s="157">
        <v>6.9</v>
      </c>
      <c r="M193" s="66">
        <v>6.1</v>
      </c>
    </row>
    <row r="194" spans="1:13" ht="10.5">
      <c r="A194" s="72" t="s">
        <v>375</v>
      </c>
      <c r="I194" s="166">
        <v>5.3</v>
      </c>
      <c r="K194" s="157">
        <v>6.1</v>
      </c>
      <c r="M194" s="66">
        <v>5.8</v>
      </c>
    </row>
    <row r="195" spans="1:13" ht="10.5">
      <c r="A195" s="76" t="s">
        <v>179</v>
      </c>
      <c r="I195" s="166"/>
      <c r="K195" s="157"/>
      <c r="M195" s="66"/>
    </row>
    <row r="196" spans="1:13" ht="10.5">
      <c r="A196" s="72" t="s">
        <v>178</v>
      </c>
      <c r="I196" s="166">
        <v>1.75</v>
      </c>
      <c r="K196" s="157">
        <v>1.75</v>
      </c>
      <c r="M196" s="66">
        <v>1.75</v>
      </c>
    </row>
    <row r="197" spans="1:13" ht="10.5">
      <c r="A197" s="55" t="s">
        <v>54</v>
      </c>
      <c r="I197" s="227">
        <v>4</v>
      </c>
      <c r="K197" s="157">
        <v>4.4</v>
      </c>
      <c r="M197" s="66">
        <v>4.3</v>
      </c>
    </row>
    <row r="198" spans="1:13" ht="10.5">
      <c r="A198" s="55" t="s">
        <v>55</v>
      </c>
      <c r="I198" s="227">
        <v>7</v>
      </c>
      <c r="K198" s="157">
        <v>8.4</v>
      </c>
      <c r="M198" s="66">
        <v>7.3</v>
      </c>
    </row>
    <row r="199" spans="1:13" ht="10.5">
      <c r="A199" s="65" t="s">
        <v>52</v>
      </c>
      <c r="B199" s="65"/>
      <c r="C199" s="65"/>
      <c r="D199" s="65"/>
      <c r="E199" s="65"/>
      <c r="F199" s="65"/>
      <c r="G199" s="65"/>
      <c r="H199" s="65"/>
      <c r="I199" s="167">
        <v>2.2</v>
      </c>
      <c r="J199" s="65"/>
      <c r="K199" s="160">
        <v>2.4</v>
      </c>
      <c r="L199" s="65"/>
      <c r="M199" s="77">
        <v>2.6</v>
      </c>
    </row>
    <row r="200" spans="1:13" ht="10.5">
      <c r="A200" s="78"/>
      <c r="B200" s="78"/>
      <c r="C200" s="78"/>
      <c r="D200" s="78"/>
      <c r="E200" s="78"/>
      <c r="F200" s="78"/>
      <c r="G200" s="78"/>
      <c r="H200" s="78"/>
      <c r="I200" s="78"/>
      <c r="J200" s="78"/>
      <c r="K200" s="79"/>
      <c r="L200" s="78"/>
      <c r="M200" s="80"/>
    </row>
    <row r="201" spans="1:13" ht="10.5">
      <c r="A201" s="58" t="s">
        <v>188</v>
      </c>
      <c r="H201" s="78"/>
      <c r="I201" s="78"/>
      <c r="J201" s="78"/>
      <c r="K201" s="79"/>
      <c r="L201" s="78"/>
      <c r="M201" s="80"/>
    </row>
    <row r="202" spans="1:13" ht="10.5">
      <c r="A202" s="81"/>
      <c r="B202" s="162"/>
      <c r="C202" s="162" t="s">
        <v>274</v>
      </c>
      <c r="D202" s="162"/>
      <c r="E202" s="162"/>
      <c r="F202" s="162"/>
      <c r="G202" s="162"/>
      <c r="H202" s="162"/>
      <c r="I202" s="162"/>
      <c r="J202" s="162"/>
      <c r="K202" s="162" t="s">
        <v>278</v>
      </c>
      <c r="L202" s="162"/>
      <c r="M202" s="162"/>
    </row>
    <row r="203" spans="1:13" ht="10.5">
      <c r="A203" s="218"/>
      <c r="B203" s="162" t="s">
        <v>56</v>
      </c>
      <c r="C203" s="162" t="s">
        <v>57</v>
      </c>
      <c r="D203" s="162" t="s">
        <v>481</v>
      </c>
      <c r="E203" s="162" t="s">
        <v>58</v>
      </c>
      <c r="F203" s="162" t="s">
        <v>275</v>
      </c>
      <c r="G203" s="162" t="s">
        <v>469</v>
      </c>
      <c r="H203" s="162" t="s">
        <v>276</v>
      </c>
      <c r="I203" s="162" t="s">
        <v>60</v>
      </c>
      <c r="J203" s="162" t="s">
        <v>277</v>
      </c>
      <c r="K203" s="162" t="s">
        <v>306</v>
      </c>
      <c r="L203" s="162" t="s">
        <v>61</v>
      </c>
      <c r="M203" s="162" t="s">
        <v>62</v>
      </c>
    </row>
    <row r="204" spans="1:13" ht="10.5">
      <c r="A204" s="81"/>
      <c r="B204" s="206">
        <v>37436</v>
      </c>
      <c r="C204" s="206">
        <v>37436</v>
      </c>
      <c r="D204" s="206">
        <v>37436</v>
      </c>
      <c r="E204" s="206">
        <v>37436</v>
      </c>
      <c r="F204" s="206">
        <v>37436</v>
      </c>
      <c r="G204" s="206">
        <v>37436</v>
      </c>
      <c r="H204" s="206">
        <v>37436</v>
      </c>
      <c r="I204" s="206">
        <v>37436</v>
      </c>
      <c r="J204" s="206">
        <v>37436</v>
      </c>
      <c r="K204" s="206">
        <v>37436</v>
      </c>
      <c r="L204" s="206">
        <v>37436</v>
      </c>
      <c r="M204" s="206">
        <v>37436</v>
      </c>
    </row>
    <row r="205" spans="1:13" ht="10.5">
      <c r="A205" s="81"/>
      <c r="B205" s="162">
        <v>2005</v>
      </c>
      <c r="C205" s="162">
        <v>2005</v>
      </c>
      <c r="D205" s="162">
        <v>2005</v>
      </c>
      <c r="E205" s="162">
        <v>2005</v>
      </c>
      <c r="F205" s="162">
        <v>2005</v>
      </c>
      <c r="G205" s="162">
        <v>2005</v>
      </c>
      <c r="H205" s="162">
        <v>2005</v>
      </c>
      <c r="I205" s="162">
        <v>2005</v>
      </c>
      <c r="J205" s="162">
        <v>2005</v>
      </c>
      <c r="K205" s="162">
        <v>2005</v>
      </c>
      <c r="L205" s="162">
        <v>2005</v>
      </c>
      <c r="M205" s="162">
        <v>2005</v>
      </c>
    </row>
    <row r="206" spans="1:13" ht="10.5">
      <c r="A206" s="83"/>
      <c r="B206" s="163" t="s">
        <v>468</v>
      </c>
      <c r="C206" s="163" t="s">
        <v>468</v>
      </c>
      <c r="D206" s="163" t="s">
        <v>468</v>
      </c>
      <c r="E206" s="163" t="s">
        <v>468</v>
      </c>
      <c r="F206" s="163" t="s">
        <v>468</v>
      </c>
      <c r="G206" s="163" t="s">
        <v>468</v>
      </c>
      <c r="H206" s="163" t="s">
        <v>468</v>
      </c>
      <c r="I206" s="163" t="s">
        <v>468</v>
      </c>
      <c r="J206" s="163" t="s">
        <v>468</v>
      </c>
      <c r="K206" s="163" t="s">
        <v>468</v>
      </c>
      <c r="L206" s="163" t="s">
        <v>468</v>
      </c>
      <c r="M206" s="163" t="s">
        <v>468</v>
      </c>
    </row>
    <row r="207" spans="1:13" ht="10.5">
      <c r="A207" s="55" t="s">
        <v>374</v>
      </c>
      <c r="B207" s="164"/>
      <c r="C207" s="164"/>
      <c r="D207" s="164"/>
      <c r="E207" s="164"/>
      <c r="F207" s="164"/>
      <c r="G207" s="164"/>
      <c r="H207" s="164"/>
      <c r="I207" s="164"/>
      <c r="J207" s="164"/>
      <c r="K207" s="164"/>
      <c r="L207" s="164"/>
      <c r="M207" s="164"/>
    </row>
    <row r="208" spans="1:13" ht="10.5">
      <c r="A208" s="72" t="s">
        <v>17</v>
      </c>
      <c r="B208" s="223">
        <v>10</v>
      </c>
      <c r="C208" s="221">
        <v>4.7</v>
      </c>
      <c r="D208" s="223">
        <v>16</v>
      </c>
      <c r="E208" s="221">
        <v>18.75</v>
      </c>
      <c r="F208" s="223">
        <v>4.9</v>
      </c>
      <c r="G208" s="221">
        <v>7.5</v>
      </c>
      <c r="H208" s="226">
        <v>9.15</v>
      </c>
      <c r="I208" s="221">
        <v>16.25</v>
      </c>
      <c r="J208" s="223">
        <v>6.39</v>
      </c>
      <c r="K208" s="223">
        <v>9.67</v>
      </c>
      <c r="L208" s="221">
        <v>13.5</v>
      </c>
      <c r="M208" s="221">
        <v>15.5</v>
      </c>
    </row>
    <row r="209" spans="1:13" ht="10.5">
      <c r="A209" s="72" t="s">
        <v>375</v>
      </c>
      <c r="B209" s="223">
        <v>10</v>
      </c>
      <c r="C209" s="221">
        <v>5.1</v>
      </c>
      <c r="D209" s="223">
        <v>16</v>
      </c>
      <c r="E209" s="221">
        <v>18.75</v>
      </c>
      <c r="F209" s="223">
        <v>4.9</v>
      </c>
      <c r="G209" s="221">
        <v>7.5</v>
      </c>
      <c r="H209" s="223">
        <v>8.72</v>
      </c>
      <c r="I209" s="221">
        <v>16.25</v>
      </c>
      <c r="J209" s="226">
        <v>6.65</v>
      </c>
      <c r="K209" s="223">
        <v>9.48</v>
      </c>
      <c r="L209" s="221">
        <v>13.5</v>
      </c>
      <c r="M209" s="221">
        <v>15.5</v>
      </c>
    </row>
    <row r="210" spans="1:13" ht="10.5">
      <c r="A210" s="55" t="s">
        <v>182</v>
      </c>
      <c r="B210" s="223"/>
      <c r="C210" s="221"/>
      <c r="D210" s="221"/>
      <c r="E210" s="221"/>
      <c r="F210" s="223"/>
      <c r="G210" s="221"/>
      <c r="H210" s="223"/>
      <c r="I210" s="221"/>
      <c r="J210" s="221"/>
      <c r="K210" s="221"/>
      <c r="L210" s="221"/>
      <c r="M210" s="221"/>
    </row>
    <row r="211" spans="1:13" ht="10.5">
      <c r="A211" s="72" t="s">
        <v>181</v>
      </c>
      <c r="B211" s="223">
        <v>3</v>
      </c>
      <c r="C211" s="221">
        <v>2.25</v>
      </c>
      <c r="D211" s="221">
        <v>5.25</v>
      </c>
      <c r="E211" s="221">
        <v>7.75</v>
      </c>
      <c r="F211" s="223">
        <v>0</v>
      </c>
      <c r="G211" s="221">
        <v>2.75</v>
      </c>
      <c r="H211" s="223">
        <v>3</v>
      </c>
      <c r="I211" s="221">
        <v>5.25</v>
      </c>
      <c r="J211" s="221">
        <v>2.25</v>
      </c>
      <c r="K211" s="221">
        <v>2.25</v>
      </c>
      <c r="L211" s="221">
        <v>3.75</v>
      </c>
      <c r="M211" s="221">
        <v>4.5</v>
      </c>
    </row>
    <row r="212" spans="1:13" ht="10.5">
      <c r="A212" s="65" t="s">
        <v>59</v>
      </c>
      <c r="B212" s="224">
        <v>7.25</v>
      </c>
      <c r="C212" s="225">
        <v>4.9</v>
      </c>
      <c r="D212" s="222">
        <v>10.25</v>
      </c>
      <c r="E212" s="225">
        <v>13</v>
      </c>
      <c r="F212" s="225">
        <v>1.71</v>
      </c>
      <c r="G212" s="225">
        <v>4.37</v>
      </c>
      <c r="H212" s="225">
        <v>7</v>
      </c>
      <c r="I212" s="222">
        <v>10.5</v>
      </c>
      <c r="J212" s="225">
        <v>5</v>
      </c>
      <c r="K212" s="222">
        <v>5.5</v>
      </c>
      <c r="L212" s="222">
        <v>7.75</v>
      </c>
      <c r="M212" s="222">
        <v>9.75</v>
      </c>
    </row>
    <row r="213" spans="2:13" ht="10.5">
      <c r="B213" s="166"/>
      <c r="C213" s="166"/>
      <c r="D213" s="166"/>
      <c r="E213" s="166"/>
      <c r="F213" s="166"/>
      <c r="G213" s="166"/>
      <c r="H213" s="78"/>
      <c r="I213" s="78"/>
      <c r="J213" s="78"/>
      <c r="K213" s="79"/>
      <c r="L213" s="78"/>
      <c r="M213" s="80"/>
    </row>
    <row r="214" ht="10.5">
      <c r="A214" s="58"/>
    </row>
    <row r="215" spans="2:13" s="81" customFormat="1" ht="8.25">
      <c r="B215" s="155"/>
      <c r="C215" s="155" t="s">
        <v>274</v>
      </c>
      <c r="D215" s="155"/>
      <c r="E215" s="155"/>
      <c r="F215" s="155"/>
      <c r="G215" s="155"/>
      <c r="H215" s="155"/>
      <c r="I215" s="155"/>
      <c r="J215" s="155"/>
      <c r="K215" s="155" t="s">
        <v>278</v>
      </c>
      <c r="L215" s="155"/>
      <c r="M215" s="155"/>
    </row>
    <row r="216" spans="2:13" s="81" customFormat="1" ht="8.25">
      <c r="B216" s="155" t="s">
        <v>56</v>
      </c>
      <c r="C216" s="155" t="s">
        <v>57</v>
      </c>
      <c r="D216" s="155" t="s">
        <v>481</v>
      </c>
      <c r="E216" s="155" t="s">
        <v>58</v>
      </c>
      <c r="F216" s="155" t="s">
        <v>275</v>
      </c>
      <c r="G216" s="155" t="s">
        <v>469</v>
      </c>
      <c r="H216" s="155" t="s">
        <v>276</v>
      </c>
      <c r="I216" s="155" t="s">
        <v>60</v>
      </c>
      <c r="J216" s="155" t="s">
        <v>277</v>
      </c>
      <c r="K216" s="155" t="s">
        <v>306</v>
      </c>
      <c r="L216" s="155" t="s">
        <v>61</v>
      </c>
      <c r="M216" s="155" t="s">
        <v>62</v>
      </c>
    </row>
    <row r="217" spans="2:13" s="81" customFormat="1" ht="8.25">
      <c r="B217" s="155" t="s">
        <v>180</v>
      </c>
      <c r="C217" s="155" t="s">
        <v>180</v>
      </c>
      <c r="D217" s="155" t="s">
        <v>180</v>
      </c>
      <c r="E217" s="155" t="s">
        <v>180</v>
      </c>
      <c r="F217" s="155" t="s">
        <v>180</v>
      </c>
      <c r="G217" s="155" t="s">
        <v>180</v>
      </c>
      <c r="H217" s="155" t="s">
        <v>180</v>
      </c>
      <c r="I217" s="155" t="s">
        <v>180</v>
      </c>
      <c r="J217" s="155" t="s">
        <v>180</v>
      </c>
      <c r="K217" s="155" t="s">
        <v>180</v>
      </c>
      <c r="L217" s="155" t="s">
        <v>180</v>
      </c>
      <c r="M217" s="155" t="s">
        <v>180</v>
      </c>
    </row>
    <row r="218" spans="2:13" s="81" customFormat="1" ht="8.25">
      <c r="B218" s="155">
        <v>2005</v>
      </c>
      <c r="C218" s="155">
        <v>2005</v>
      </c>
      <c r="D218" s="155">
        <v>2005</v>
      </c>
      <c r="E218" s="155">
        <v>2005</v>
      </c>
      <c r="F218" s="155">
        <v>2005</v>
      </c>
      <c r="G218" s="155">
        <v>2005</v>
      </c>
      <c r="H218" s="155">
        <v>2005</v>
      </c>
      <c r="I218" s="155">
        <v>2005</v>
      </c>
      <c r="J218" s="155">
        <v>2005</v>
      </c>
      <c r="K218" s="155">
        <v>2005</v>
      </c>
      <c r="L218" s="155">
        <v>2005</v>
      </c>
      <c r="M218" s="155">
        <v>2005</v>
      </c>
    </row>
    <row r="219" spans="1:13" s="81" customFormat="1" ht="8.25">
      <c r="A219" s="83"/>
      <c r="B219" s="156" t="s">
        <v>468</v>
      </c>
      <c r="C219" s="156" t="s">
        <v>468</v>
      </c>
      <c r="D219" s="156" t="s">
        <v>468</v>
      </c>
      <c r="E219" s="156" t="s">
        <v>468</v>
      </c>
      <c r="F219" s="156" t="s">
        <v>468</v>
      </c>
      <c r="G219" s="156" t="s">
        <v>468</v>
      </c>
      <c r="H219" s="156" t="s">
        <v>468</v>
      </c>
      <c r="I219" s="156" t="s">
        <v>468</v>
      </c>
      <c r="J219" s="156" t="s">
        <v>468</v>
      </c>
      <c r="K219" s="156" t="s">
        <v>468</v>
      </c>
      <c r="L219" s="156" t="s">
        <v>468</v>
      </c>
      <c r="M219" s="156" t="s">
        <v>468</v>
      </c>
    </row>
    <row r="220" spans="1:13" ht="10.5">
      <c r="A220" s="55" t="s">
        <v>374</v>
      </c>
      <c r="B220" s="157"/>
      <c r="C220" s="157"/>
      <c r="D220" s="157"/>
      <c r="E220" s="157"/>
      <c r="F220" s="157"/>
      <c r="G220" s="157"/>
      <c r="H220" s="157"/>
      <c r="I220" s="157"/>
      <c r="J220" s="157"/>
      <c r="K220" s="157"/>
      <c r="L220" s="157"/>
      <c r="M220" s="157"/>
    </row>
    <row r="221" spans="1:13" ht="10.5">
      <c r="A221" s="72" t="s">
        <v>17</v>
      </c>
      <c r="B221" s="158">
        <v>12</v>
      </c>
      <c r="C221" s="231">
        <v>5.9</v>
      </c>
      <c r="D221" s="157">
        <v>16.5</v>
      </c>
      <c r="E221" s="157">
        <v>17.5</v>
      </c>
      <c r="F221" s="158">
        <v>5</v>
      </c>
      <c r="G221" s="157">
        <v>10.3</v>
      </c>
      <c r="H221" s="157">
        <v>9.4</v>
      </c>
      <c r="I221" s="157">
        <v>16.5</v>
      </c>
      <c r="J221" s="157">
        <v>6.7</v>
      </c>
      <c r="K221" s="158">
        <v>9</v>
      </c>
      <c r="L221" s="157">
        <v>13.75</v>
      </c>
      <c r="M221" s="157">
        <v>16.5</v>
      </c>
    </row>
    <row r="222" spans="1:13" ht="10.5">
      <c r="A222" s="72" t="s">
        <v>375</v>
      </c>
      <c r="B222" s="158">
        <v>12</v>
      </c>
      <c r="C222" s="231">
        <v>6.15</v>
      </c>
      <c r="D222" s="157">
        <v>16.5</v>
      </c>
      <c r="E222" s="157">
        <v>17.5</v>
      </c>
      <c r="F222" s="158">
        <v>5</v>
      </c>
      <c r="G222" s="157">
        <v>10.3</v>
      </c>
      <c r="H222" s="158">
        <v>9</v>
      </c>
      <c r="I222" s="157">
        <v>16.5</v>
      </c>
      <c r="J222" s="157">
        <v>6.8</v>
      </c>
      <c r="K222" s="157">
        <v>9.4</v>
      </c>
      <c r="L222" s="157">
        <v>13.75</v>
      </c>
      <c r="M222" s="157">
        <v>16.5</v>
      </c>
    </row>
    <row r="223" spans="1:13" ht="10.5">
      <c r="A223" s="55" t="s">
        <v>182</v>
      </c>
      <c r="B223" s="158"/>
      <c r="C223" s="157"/>
      <c r="D223" s="157"/>
      <c r="E223" s="157"/>
      <c r="F223" s="158"/>
      <c r="G223" s="157"/>
      <c r="H223" s="158"/>
      <c r="I223" s="157"/>
      <c r="J223" s="157"/>
      <c r="K223" s="157"/>
      <c r="L223" s="157"/>
      <c r="M223" s="157"/>
    </row>
    <row r="224" spans="1:13" ht="10.5">
      <c r="A224" s="72" t="s">
        <v>181</v>
      </c>
      <c r="B224" s="158">
        <v>4</v>
      </c>
      <c r="C224" s="157">
        <v>2.25</v>
      </c>
      <c r="D224" s="157">
        <v>5.5</v>
      </c>
      <c r="E224" s="157">
        <v>6.5</v>
      </c>
      <c r="F224" s="158">
        <v>0</v>
      </c>
      <c r="G224" s="157">
        <v>2.75</v>
      </c>
      <c r="H224" s="158">
        <v>3</v>
      </c>
      <c r="I224" s="157">
        <v>5.5</v>
      </c>
      <c r="J224" s="157">
        <v>1.75</v>
      </c>
      <c r="K224" s="157">
        <v>2.25</v>
      </c>
      <c r="L224" s="157">
        <v>3.75</v>
      </c>
      <c r="M224" s="157">
        <v>5.5</v>
      </c>
    </row>
    <row r="225" spans="1:13" ht="10.5">
      <c r="A225" s="65" t="s">
        <v>59</v>
      </c>
      <c r="B225" s="159">
        <v>9</v>
      </c>
      <c r="C225" s="160">
        <v>4.8</v>
      </c>
      <c r="D225" s="160">
        <v>10.5</v>
      </c>
      <c r="E225" s="160">
        <v>11.5</v>
      </c>
      <c r="F225" s="160">
        <v>1.8</v>
      </c>
      <c r="G225" s="160">
        <v>5.8</v>
      </c>
      <c r="H225" s="160">
        <v>7.5</v>
      </c>
      <c r="I225" s="160">
        <v>10.5</v>
      </c>
      <c r="J225" s="160">
        <v>4.5</v>
      </c>
      <c r="K225" s="160">
        <v>5.5</v>
      </c>
      <c r="L225" s="160">
        <v>7.75</v>
      </c>
      <c r="M225" s="160">
        <v>10.5</v>
      </c>
    </row>
    <row r="226" spans="2:7" ht="10.5">
      <c r="B226" s="161"/>
      <c r="C226" s="161"/>
      <c r="D226" s="161"/>
      <c r="E226" s="161"/>
      <c r="F226" s="161"/>
      <c r="G226" s="161"/>
    </row>
    <row r="227" spans="2:13" s="81" customFormat="1" ht="8.25">
      <c r="B227" s="82"/>
      <c r="C227" s="82" t="s">
        <v>274</v>
      </c>
      <c r="D227" s="82"/>
      <c r="E227" s="82"/>
      <c r="F227" s="82"/>
      <c r="G227" s="82"/>
      <c r="H227" s="82"/>
      <c r="I227" s="82"/>
      <c r="J227" s="82"/>
      <c r="K227" s="82" t="s">
        <v>278</v>
      </c>
      <c r="L227" s="82"/>
      <c r="M227" s="82"/>
    </row>
    <row r="228" spans="2:13" s="81" customFormat="1" ht="8.25">
      <c r="B228" s="82" t="s">
        <v>56</v>
      </c>
      <c r="C228" s="82" t="s">
        <v>57</v>
      </c>
      <c r="D228" s="82" t="s">
        <v>481</v>
      </c>
      <c r="E228" s="82" t="s">
        <v>58</v>
      </c>
      <c r="F228" s="82" t="s">
        <v>275</v>
      </c>
      <c r="G228" s="82" t="s">
        <v>469</v>
      </c>
      <c r="H228" s="82" t="s">
        <v>276</v>
      </c>
      <c r="I228" s="82" t="s">
        <v>60</v>
      </c>
      <c r="J228" s="82" t="s">
        <v>277</v>
      </c>
      <c r="K228" s="82" t="s">
        <v>306</v>
      </c>
      <c r="L228" s="82" t="s">
        <v>61</v>
      </c>
      <c r="M228" s="82" t="s">
        <v>62</v>
      </c>
    </row>
    <row r="229" spans="2:13" s="81" customFormat="1" ht="8.25">
      <c r="B229" s="82" t="s">
        <v>180</v>
      </c>
      <c r="C229" s="82" t="s">
        <v>180</v>
      </c>
      <c r="D229" s="82" t="s">
        <v>180</v>
      </c>
      <c r="E229" s="82" t="s">
        <v>180</v>
      </c>
      <c r="F229" s="82" t="s">
        <v>180</v>
      </c>
      <c r="G229" s="82" t="s">
        <v>180</v>
      </c>
      <c r="H229" s="82" t="s">
        <v>180</v>
      </c>
      <c r="I229" s="82" t="s">
        <v>180</v>
      </c>
      <c r="J229" s="82" t="s">
        <v>180</v>
      </c>
      <c r="K229" s="82" t="s">
        <v>180</v>
      </c>
      <c r="L229" s="82" t="s">
        <v>180</v>
      </c>
      <c r="M229" s="82" t="s">
        <v>180</v>
      </c>
    </row>
    <row r="230" spans="2:13" s="81" customFormat="1" ht="8.25">
      <c r="B230" s="82">
        <v>2004</v>
      </c>
      <c r="C230" s="82">
        <v>2004</v>
      </c>
      <c r="D230" s="82">
        <v>2004</v>
      </c>
      <c r="E230" s="82">
        <v>2004</v>
      </c>
      <c r="F230" s="82">
        <v>2004</v>
      </c>
      <c r="G230" s="82">
        <v>2004</v>
      </c>
      <c r="H230" s="82">
        <v>2004</v>
      </c>
      <c r="I230" s="82">
        <v>2004</v>
      </c>
      <c r="J230" s="82">
        <v>2004</v>
      </c>
      <c r="K230" s="82">
        <v>2004</v>
      </c>
      <c r="L230" s="82">
        <v>2004</v>
      </c>
      <c r="M230" s="82">
        <v>2004</v>
      </c>
    </row>
    <row r="231" spans="1:13" s="81" customFormat="1" ht="8.25">
      <c r="A231" s="83"/>
      <c r="B231" s="84" t="s">
        <v>468</v>
      </c>
      <c r="C231" s="84" t="s">
        <v>468</v>
      </c>
      <c r="D231" s="84" t="s">
        <v>468</v>
      </c>
      <c r="E231" s="84" t="s">
        <v>468</v>
      </c>
      <c r="F231" s="84" t="s">
        <v>468</v>
      </c>
      <c r="G231" s="84" t="s">
        <v>468</v>
      </c>
      <c r="H231" s="84" t="s">
        <v>468</v>
      </c>
      <c r="I231" s="84" t="s">
        <v>468</v>
      </c>
      <c r="J231" s="84" t="s">
        <v>468</v>
      </c>
      <c r="K231" s="84" t="s">
        <v>468</v>
      </c>
      <c r="L231" s="84" t="s">
        <v>468</v>
      </c>
      <c r="M231" s="84" t="s">
        <v>468</v>
      </c>
    </row>
    <row r="232" spans="1:13" ht="10.5">
      <c r="A232" s="55" t="s">
        <v>374</v>
      </c>
      <c r="B232" s="66"/>
      <c r="C232" s="66"/>
      <c r="D232" s="66"/>
      <c r="E232" s="66"/>
      <c r="F232" s="66"/>
      <c r="G232" s="66"/>
      <c r="H232" s="66"/>
      <c r="I232" s="66"/>
      <c r="J232" s="66"/>
      <c r="K232" s="66"/>
      <c r="L232" s="66"/>
      <c r="M232" s="66"/>
    </row>
    <row r="233" spans="1:13" ht="10.5">
      <c r="A233" s="72" t="s">
        <v>17</v>
      </c>
      <c r="B233" s="125">
        <v>10</v>
      </c>
      <c r="C233" s="232">
        <v>4.7</v>
      </c>
      <c r="D233" s="125">
        <v>16</v>
      </c>
      <c r="E233" s="66">
        <v>18.75</v>
      </c>
      <c r="F233" s="125">
        <v>5</v>
      </c>
      <c r="G233" s="66">
        <v>7.1</v>
      </c>
      <c r="H233" s="125">
        <v>9</v>
      </c>
      <c r="I233" s="66">
        <v>16.25</v>
      </c>
      <c r="J233" s="66">
        <v>6.3</v>
      </c>
      <c r="K233" s="66">
        <v>7.1</v>
      </c>
      <c r="L233" s="66">
        <v>13.5</v>
      </c>
      <c r="M233" s="66">
        <v>15.5</v>
      </c>
    </row>
    <row r="234" spans="1:13" ht="10.5">
      <c r="A234" s="72" t="s">
        <v>375</v>
      </c>
      <c r="B234" s="125">
        <v>10</v>
      </c>
      <c r="C234" s="233">
        <v>5</v>
      </c>
      <c r="D234" s="125">
        <v>16</v>
      </c>
      <c r="E234" s="66">
        <v>18.75</v>
      </c>
      <c r="F234" s="125">
        <v>5</v>
      </c>
      <c r="G234" s="66">
        <v>7.1</v>
      </c>
      <c r="H234" s="66">
        <v>8.7</v>
      </c>
      <c r="I234" s="66">
        <v>16.25</v>
      </c>
      <c r="J234" s="66">
        <v>6.4</v>
      </c>
      <c r="K234" s="66">
        <v>8.2</v>
      </c>
      <c r="L234" s="66">
        <v>13.5</v>
      </c>
      <c r="M234" s="66">
        <v>15.5</v>
      </c>
    </row>
    <row r="235" spans="1:13" ht="10.5">
      <c r="A235" s="55" t="s">
        <v>182</v>
      </c>
      <c r="B235" s="125"/>
      <c r="C235" s="232"/>
      <c r="D235" s="66"/>
      <c r="E235" s="66"/>
      <c r="F235" s="125"/>
      <c r="G235" s="66"/>
      <c r="H235" s="66"/>
      <c r="I235" s="66"/>
      <c r="J235" s="66"/>
      <c r="K235" s="66"/>
      <c r="L235" s="66"/>
      <c r="M235" s="66"/>
    </row>
    <row r="236" spans="1:13" ht="10.5">
      <c r="A236" s="72" t="s">
        <v>181</v>
      </c>
      <c r="B236" s="125">
        <v>3</v>
      </c>
      <c r="C236" s="66">
        <v>2.25</v>
      </c>
      <c r="D236" s="66">
        <v>5.25</v>
      </c>
      <c r="E236" s="66">
        <v>7.75</v>
      </c>
      <c r="F236" s="125">
        <v>0</v>
      </c>
      <c r="G236" s="66">
        <v>2.75</v>
      </c>
      <c r="H236" s="125">
        <v>3</v>
      </c>
      <c r="I236" s="66">
        <v>5.25</v>
      </c>
      <c r="J236" s="66">
        <v>2.25</v>
      </c>
      <c r="K236" s="66">
        <v>2.25</v>
      </c>
      <c r="L236" s="66">
        <v>3.75</v>
      </c>
      <c r="M236" s="66">
        <v>4.5</v>
      </c>
    </row>
    <row r="237" spans="1:13" ht="10.5">
      <c r="A237" s="65" t="s">
        <v>59</v>
      </c>
      <c r="B237" s="77">
        <v>7.25</v>
      </c>
      <c r="C237" s="77">
        <v>4.9</v>
      </c>
      <c r="D237" s="77">
        <v>10.25</v>
      </c>
      <c r="E237" s="126">
        <v>13</v>
      </c>
      <c r="F237" s="77">
        <v>1.9</v>
      </c>
      <c r="G237" s="77">
        <v>3.9</v>
      </c>
      <c r="H237" s="126">
        <v>7</v>
      </c>
      <c r="I237" s="77">
        <v>10.5</v>
      </c>
      <c r="J237" s="126">
        <v>5</v>
      </c>
      <c r="K237" s="77">
        <v>5.5</v>
      </c>
      <c r="L237" s="77">
        <v>7.75</v>
      </c>
      <c r="M237" s="77">
        <v>9.75</v>
      </c>
    </row>
    <row r="239" spans="3:13" s="81" customFormat="1" ht="8.25">
      <c r="C239" s="162"/>
      <c r="E239" s="155"/>
      <c r="F239" s="82"/>
      <c r="G239" s="82"/>
      <c r="I239" s="162" t="s">
        <v>63</v>
      </c>
      <c r="K239" s="155" t="s">
        <v>63</v>
      </c>
      <c r="L239" s="82"/>
      <c r="M239" s="82" t="s">
        <v>63</v>
      </c>
    </row>
    <row r="240" spans="3:13" s="81" customFormat="1" ht="8.25">
      <c r="C240" s="162"/>
      <c r="E240" s="155"/>
      <c r="F240" s="82"/>
      <c r="G240" s="82"/>
      <c r="I240" s="162" t="s">
        <v>459</v>
      </c>
      <c r="K240" s="155" t="s">
        <v>180</v>
      </c>
      <c r="L240" s="82"/>
      <c r="M240" s="82" t="s">
        <v>180</v>
      </c>
    </row>
    <row r="241" spans="3:13" s="81" customFormat="1" ht="8.25">
      <c r="C241" s="162"/>
      <c r="E241" s="155"/>
      <c r="F241" s="82"/>
      <c r="G241" s="82"/>
      <c r="I241" s="162" t="s">
        <v>460</v>
      </c>
      <c r="K241" s="155">
        <v>2005</v>
      </c>
      <c r="L241" s="82"/>
      <c r="M241" s="82">
        <v>2004</v>
      </c>
    </row>
    <row r="242" spans="1:13" s="81" customFormat="1" ht="8.25">
      <c r="A242" s="83"/>
      <c r="B242" s="83"/>
      <c r="C242" s="163"/>
      <c r="D242" s="83"/>
      <c r="E242" s="156"/>
      <c r="F242" s="84"/>
      <c r="G242" s="84"/>
      <c r="H242" s="83"/>
      <c r="I242" s="163" t="s">
        <v>468</v>
      </c>
      <c r="J242" s="83"/>
      <c r="K242" s="156" t="s">
        <v>468</v>
      </c>
      <c r="L242" s="84"/>
      <c r="M242" s="84" t="s">
        <v>468</v>
      </c>
    </row>
    <row r="243" spans="1:13" ht="10.5">
      <c r="A243" s="55" t="s">
        <v>64</v>
      </c>
      <c r="C243" s="166"/>
      <c r="E243" s="157"/>
      <c r="F243" s="66"/>
      <c r="G243" s="66"/>
      <c r="I243" s="166"/>
      <c r="K243" s="157"/>
      <c r="L243" s="66"/>
      <c r="M243" s="66"/>
    </row>
    <row r="244" spans="1:13" ht="10.5">
      <c r="A244" s="72" t="s">
        <v>17</v>
      </c>
      <c r="C244" s="166"/>
      <c r="E244" s="157"/>
      <c r="F244" s="66"/>
      <c r="G244" s="125"/>
      <c r="I244" s="164">
        <v>9.4</v>
      </c>
      <c r="K244" s="157">
        <v>9.8</v>
      </c>
      <c r="L244" s="66"/>
      <c r="M244" s="125">
        <v>8</v>
      </c>
    </row>
    <row r="245" spans="1:13" ht="10.5">
      <c r="A245" s="85" t="s">
        <v>375</v>
      </c>
      <c r="B245" s="65"/>
      <c r="C245" s="167"/>
      <c r="D245" s="65"/>
      <c r="E245" s="160"/>
      <c r="F245" s="77"/>
      <c r="G245" s="77"/>
      <c r="H245" s="65"/>
      <c r="I245" s="165">
        <v>7.2</v>
      </c>
      <c r="J245" s="65"/>
      <c r="K245" s="160">
        <v>8.4</v>
      </c>
      <c r="L245" s="77"/>
      <c r="M245" s="77">
        <v>7.9</v>
      </c>
    </row>
    <row r="246" s="60" customFormat="1" ht="8.25"/>
    <row r="247" s="60" customFormat="1" ht="8.25">
      <c r="A247" s="86" t="s">
        <v>600</v>
      </c>
    </row>
    <row r="248" spans="1:13" s="60" customFormat="1" ht="19.5" customHeight="1">
      <c r="A248" s="320" t="s">
        <v>65</v>
      </c>
      <c r="B248" s="320"/>
      <c r="C248" s="320"/>
      <c r="D248" s="320"/>
      <c r="E248" s="320"/>
      <c r="F248" s="320"/>
      <c r="G248" s="320"/>
      <c r="H248" s="320"/>
      <c r="I248" s="320"/>
      <c r="J248" s="320"/>
      <c r="K248" s="320"/>
      <c r="L248" s="320"/>
      <c r="M248" s="320"/>
    </row>
    <row r="249" s="60" customFormat="1" ht="3.75" customHeight="1"/>
    <row r="250" spans="1:13" s="60" customFormat="1" ht="56.25" customHeight="1">
      <c r="A250" s="320" t="s">
        <v>405</v>
      </c>
      <c r="B250" s="320"/>
      <c r="C250" s="320"/>
      <c r="D250" s="320"/>
      <c r="E250" s="320"/>
      <c r="F250" s="320"/>
      <c r="G250" s="320"/>
      <c r="H250" s="320"/>
      <c r="I250" s="320"/>
      <c r="J250" s="320"/>
      <c r="K250" s="320"/>
      <c r="L250" s="320"/>
      <c r="M250" s="320"/>
    </row>
    <row r="251" spans="1:13" s="60" customFormat="1" ht="10.5" customHeight="1">
      <c r="A251" s="235" t="s">
        <v>401</v>
      </c>
      <c r="B251" s="235"/>
      <c r="C251" s="235"/>
      <c r="D251" s="235"/>
      <c r="E251" s="235"/>
      <c r="F251" s="235"/>
      <c r="G251" s="235"/>
      <c r="H251" s="235"/>
      <c r="I251" s="235"/>
      <c r="J251" s="235"/>
      <c r="K251" s="235"/>
      <c r="L251" s="235"/>
      <c r="M251" s="235"/>
    </row>
    <row r="252" s="60" customFormat="1" ht="8.25"/>
    <row r="253" s="60" customFormat="1" ht="8.25">
      <c r="A253" s="60" t="s">
        <v>261</v>
      </c>
    </row>
    <row r="254" s="60" customFormat="1" ht="8.25"/>
    <row r="255" s="60" customFormat="1" ht="8.25">
      <c r="A255" s="60" t="s">
        <v>247</v>
      </c>
    </row>
    <row r="256" spans="1:13" s="60" customFormat="1" ht="39.75" customHeight="1">
      <c r="A256" s="320" t="s">
        <v>507</v>
      </c>
      <c r="B256" s="320"/>
      <c r="C256" s="320"/>
      <c r="D256" s="320"/>
      <c r="E256" s="320"/>
      <c r="F256" s="320"/>
      <c r="G256" s="320"/>
      <c r="H256" s="320"/>
      <c r="I256" s="320"/>
      <c r="J256" s="320"/>
      <c r="K256" s="320"/>
      <c r="L256" s="320"/>
      <c r="M256" s="320"/>
    </row>
    <row r="258" ht="10.5">
      <c r="A258" s="58" t="s">
        <v>373</v>
      </c>
    </row>
    <row r="259" spans="1:13" ht="60.75" customHeight="1">
      <c r="A259" s="319" t="s">
        <v>587</v>
      </c>
      <c r="B259" s="319"/>
      <c r="C259" s="319"/>
      <c r="D259" s="319"/>
      <c r="E259" s="319"/>
      <c r="F259" s="319"/>
      <c r="G259" s="319"/>
      <c r="H259" s="319"/>
      <c r="I259" s="319"/>
      <c r="J259" s="319"/>
      <c r="K259" s="319"/>
      <c r="L259" s="319"/>
      <c r="M259" s="319"/>
    </row>
    <row r="261" ht="10.5">
      <c r="A261" s="55" t="s">
        <v>588</v>
      </c>
    </row>
    <row r="263" ht="10.5">
      <c r="A263" s="58" t="s">
        <v>203</v>
      </c>
    </row>
    <row r="264" ht="10.5">
      <c r="A264" s="55" t="s">
        <v>589</v>
      </c>
    </row>
    <row r="266" ht="10.5">
      <c r="A266" s="55" t="s">
        <v>590</v>
      </c>
    </row>
    <row r="268" spans="1:13" ht="24" customHeight="1">
      <c r="A268" s="319" t="s">
        <v>591</v>
      </c>
      <c r="B268" s="319"/>
      <c r="C268" s="319"/>
      <c r="D268" s="319"/>
      <c r="E268" s="319"/>
      <c r="F268" s="319"/>
      <c r="G268" s="319"/>
      <c r="H268" s="319"/>
      <c r="I268" s="319"/>
      <c r="J268" s="319"/>
      <c r="K268" s="319"/>
      <c r="L268" s="319"/>
      <c r="M268" s="319"/>
    </row>
    <row r="270" spans="1:13" ht="24" customHeight="1">
      <c r="A270" s="319" t="s">
        <v>592</v>
      </c>
      <c r="B270" s="319"/>
      <c r="C270" s="319"/>
      <c r="D270" s="319"/>
      <c r="E270" s="319"/>
      <c r="F270" s="319"/>
      <c r="G270" s="319"/>
      <c r="H270" s="319"/>
      <c r="I270" s="319"/>
      <c r="J270" s="319"/>
      <c r="K270" s="319"/>
      <c r="L270" s="319"/>
      <c r="M270" s="319"/>
    </row>
    <row r="272" ht="10.5">
      <c r="A272" s="55" t="s">
        <v>593</v>
      </c>
    </row>
    <row r="274" ht="10.5">
      <c r="A274" s="55" t="s">
        <v>594</v>
      </c>
    </row>
    <row r="276" spans="1:13" ht="40.5" customHeight="1">
      <c r="A276" s="319" t="s">
        <v>411</v>
      </c>
      <c r="B276" s="319"/>
      <c r="C276" s="319"/>
      <c r="D276" s="319"/>
      <c r="E276" s="319"/>
      <c r="F276" s="319"/>
      <c r="G276" s="319"/>
      <c r="H276" s="319"/>
      <c r="I276" s="319"/>
      <c r="J276" s="319"/>
      <c r="K276" s="319"/>
      <c r="L276" s="319"/>
      <c r="M276" s="319"/>
    </row>
    <row r="277" spans="1:13" ht="15" customHeight="1">
      <c r="A277" s="56"/>
      <c r="B277" s="56"/>
      <c r="C277" s="56"/>
      <c r="D277" s="56"/>
      <c r="E277" s="56"/>
      <c r="F277" s="56"/>
      <c r="G277" s="56"/>
      <c r="H277" s="56"/>
      <c r="I277" s="56"/>
      <c r="J277" s="56"/>
      <c r="K277" s="56"/>
      <c r="L277" s="56"/>
      <c r="M277" s="56"/>
    </row>
    <row r="278" s="60" customFormat="1" ht="11.25" customHeight="1">
      <c r="M278" s="67" t="s">
        <v>412</v>
      </c>
    </row>
    <row r="279" spans="1:13" s="60" customFormat="1" ht="24.75">
      <c r="A279" s="64"/>
      <c r="B279" s="64"/>
      <c r="C279" s="64"/>
      <c r="D279" s="64"/>
      <c r="E279" s="64"/>
      <c r="F279" s="64"/>
      <c r="G279" s="64"/>
      <c r="H279" s="64"/>
      <c r="I279" s="64"/>
      <c r="J279" s="64"/>
      <c r="K279" s="64"/>
      <c r="L279" s="197"/>
      <c r="M279" s="213" t="s">
        <v>142</v>
      </c>
    </row>
    <row r="280" spans="1:13" ht="10.5">
      <c r="A280" s="55" t="s">
        <v>59</v>
      </c>
      <c r="L280" s="214"/>
      <c r="M280" s="311">
        <v>2</v>
      </c>
    </row>
    <row r="281" spans="1:13" ht="10.5">
      <c r="A281" s="55" t="s">
        <v>413</v>
      </c>
      <c r="L281" s="214"/>
      <c r="M281" s="311">
        <v>5.5</v>
      </c>
    </row>
    <row r="282" spans="1:13" ht="10.5">
      <c r="A282" s="55" t="s">
        <v>414</v>
      </c>
      <c r="L282" s="214"/>
      <c r="M282" s="311"/>
    </row>
    <row r="283" spans="1:13" ht="10.5">
      <c r="A283" s="72" t="s">
        <v>343</v>
      </c>
      <c r="L283" s="214"/>
      <c r="M283" s="311">
        <v>18</v>
      </c>
    </row>
    <row r="284" spans="1:13" ht="10.5">
      <c r="A284" s="72" t="s">
        <v>415</v>
      </c>
      <c r="L284" s="214"/>
      <c r="M284" s="311">
        <v>16</v>
      </c>
    </row>
    <row r="285" spans="1:13" ht="10.5">
      <c r="A285" s="65" t="s">
        <v>381</v>
      </c>
      <c r="B285" s="65"/>
      <c r="C285" s="65"/>
      <c r="D285" s="65"/>
      <c r="E285" s="65"/>
      <c r="F285" s="65"/>
      <c r="G285" s="65"/>
      <c r="H285" s="65"/>
      <c r="I285" s="65"/>
      <c r="J285" s="65"/>
      <c r="K285" s="65"/>
      <c r="L285" s="215"/>
      <c r="M285" s="312">
        <v>15</v>
      </c>
    </row>
    <row r="287" ht="10.5">
      <c r="A287" s="58" t="s">
        <v>475</v>
      </c>
    </row>
    <row r="288" ht="10.5">
      <c r="A288" s="55" t="s">
        <v>27</v>
      </c>
    </row>
    <row r="290" spans="1:13" ht="24" customHeight="1">
      <c r="A290" s="319" t="s">
        <v>28</v>
      </c>
      <c r="B290" s="319"/>
      <c r="C290" s="319"/>
      <c r="D290" s="319"/>
      <c r="E290" s="319"/>
      <c r="F290" s="319"/>
      <c r="G290" s="319"/>
      <c r="H290" s="319"/>
      <c r="I290" s="319"/>
      <c r="J290" s="319"/>
      <c r="K290" s="319"/>
      <c r="L290" s="319"/>
      <c r="M290" s="319"/>
    </row>
    <row r="292" spans="1:13" ht="44.25" customHeight="1">
      <c r="A292" s="319" t="s">
        <v>32</v>
      </c>
      <c r="B292" s="319"/>
      <c r="C292" s="319"/>
      <c r="D292" s="319"/>
      <c r="E292" s="319"/>
      <c r="F292" s="319"/>
      <c r="G292" s="319"/>
      <c r="H292" s="319"/>
      <c r="I292" s="319"/>
      <c r="J292" s="319"/>
      <c r="K292" s="319"/>
      <c r="L292" s="319"/>
      <c r="M292" s="319"/>
    </row>
    <row r="294" ht="10.5">
      <c r="A294" s="58" t="s">
        <v>188</v>
      </c>
    </row>
    <row r="295" spans="1:13" ht="36.75" customHeight="1">
      <c r="A295" s="319" t="s">
        <v>29</v>
      </c>
      <c r="B295" s="319"/>
      <c r="C295" s="319"/>
      <c r="D295" s="319"/>
      <c r="E295" s="319"/>
      <c r="F295" s="319"/>
      <c r="G295" s="319"/>
      <c r="H295" s="319"/>
      <c r="I295" s="319"/>
      <c r="J295" s="319"/>
      <c r="K295" s="319"/>
      <c r="L295" s="319"/>
      <c r="M295" s="319"/>
    </row>
    <row r="297" ht="10.5">
      <c r="A297" s="55" t="s">
        <v>30</v>
      </c>
    </row>
    <row r="299" spans="1:13" ht="31.5" customHeight="1">
      <c r="A299" s="319" t="s">
        <v>568</v>
      </c>
      <c r="B299" s="319"/>
      <c r="C299" s="319"/>
      <c r="D299" s="319"/>
      <c r="E299" s="319"/>
      <c r="F299" s="319"/>
      <c r="G299" s="319"/>
      <c r="H299" s="319"/>
      <c r="I299" s="319"/>
      <c r="J299" s="319"/>
      <c r="K299" s="319"/>
      <c r="L299" s="319"/>
      <c r="M299" s="319"/>
    </row>
    <row r="301" ht="10.5">
      <c r="A301" s="61" t="s">
        <v>31</v>
      </c>
    </row>
    <row r="302" spans="1:13" ht="36.75" customHeight="1">
      <c r="A302" s="319" t="s">
        <v>336</v>
      </c>
      <c r="B302" s="319"/>
      <c r="C302" s="319"/>
      <c r="D302" s="319"/>
      <c r="E302" s="319"/>
      <c r="F302" s="319"/>
      <c r="G302" s="319"/>
      <c r="H302" s="319"/>
      <c r="I302" s="319"/>
      <c r="J302" s="319"/>
      <c r="K302" s="319"/>
      <c r="L302" s="319"/>
      <c r="M302" s="319"/>
    </row>
    <row r="304" ht="10.5">
      <c r="A304" s="61" t="s">
        <v>337</v>
      </c>
    </row>
    <row r="305" spans="1:13" ht="36" customHeight="1">
      <c r="A305" s="319" t="s">
        <v>184</v>
      </c>
      <c r="B305" s="319"/>
      <c r="C305" s="319"/>
      <c r="D305" s="319"/>
      <c r="E305" s="319"/>
      <c r="F305" s="319"/>
      <c r="G305" s="319"/>
      <c r="H305" s="319"/>
      <c r="I305" s="319"/>
      <c r="J305" s="319"/>
      <c r="K305" s="319"/>
      <c r="L305" s="319"/>
      <c r="M305" s="319"/>
    </row>
    <row r="307" spans="1:13" ht="48.75" customHeight="1">
      <c r="A307" s="319" t="s">
        <v>185</v>
      </c>
      <c r="B307" s="319"/>
      <c r="C307" s="319"/>
      <c r="D307" s="319"/>
      <c r="E307" s="319"/>
      <c r="F307" s="319"/>
      <c r="G307" s="319"/>
      <c r="H307" s="319"/>
      <c r="I307" s="319"/>
      <c r="J307" s="319"/>
      <c r="K307" s="319"/>
      <c r="L307" s="319"/>
      <c r="M307" s="319"/>
    </row>
    <row r="309" ht="10.5">
      <c r="A309" s="61" t="s">
        <v>186</v>
      </c>
    </row>
    <row r="310" spans="1:13" ht="24" customHeight="1">
      <c r="A310" s="319" t="s">
        <v>542</v>
      </c>
      <c r="B310" s="319"/>
      <c r="C310" s="319"/>
      <c r="D310" s="319"/>
      <c r="E310" s="319"/>
      <c r="F310" s="319"/>
      <c r="G310" s="319"/>
      <c r="H310" s="319"/>
      <c r="I310" s="319"/>
      <c r="J310" s="319"/>
      <c r="K310" s="319"/>
      <c r="L310" s="319"/>
      <c r="M310" s="319"/>
    </row>
    <row r="312" ht="10.5">
      <c r="A312" s="61" t="s">
        <v>543</v>
      </c>
    </row>
    <row r="313" spans="1:13" ht="24" customHeight="1">
      <c r="A313" s="319" t="s">
        <v>544</v>
      </c>
      <c r="B313" s="319"/>
      <c r="C313" s="319"/>
      <c r="D313" s="319"/>
      <c r="E313" s="319"/>
      <c r="F313" s="319"/>
      <c r="G313" s="319"/>
      <c r="H313" s="319"/>
      <c r="I313" s="319"/>
      <c r="J313" s="319"/>
      <c r="K313" s="319"/>
      <c r="L313" s="319"/>
      <c r="M313" s="319"/>
    </row>
    <row r="315" ht="10.5">
      <c r="A315" s="61" t="s">
        <v>545</v>
      </c>
    </row>
    <row r="316" spans="1:13" ht="24" customHeight="1">
      <c r="A316" s="319" t="s">
        <v>546</v>
      </c>
      <c r="B316" s="319"/>
      <c r="C316" s="319"/>
      <c r="D316" s="319"/>
      <c r="E316" s="319"/>
      <c r="F316" s="319"/>
      <c r="G316" s="319"/>
      <c r="H316" s="319"/>
      <c r="I316" s="319"/>
      <c r="J316" s="319"/>
      <c r="K316" s="319"/>
      <c r="L316" s="319"/>
      <c r="M316" s="319"/>
    </row>
  </sheetData>
  <mergeCells count="71">
    <mergeCell ref="A5:M5"/>
    <mergeCell ref="A7:M7"/>
    <mergeCell ref="A9:M9"/>
    <mergeCell ref="A11:M11"/>
    <mergeCell ref="A13:M13"/>
    <mergeCell ref="A17:M17"/>
    <mergeCell ref="A22:M22"/>
    <mergeCell ref="A24:M24"/>
    <mergeCell ref="A32:M32"/>
    <mergeCell ref="A35:M35"/>
    <mergeCell ref="A37:M37"/>
    <mergeCell ref="A40:M40"/>
    <mergeCell ref="A42:M42"/>
    <mergeCell ref="A44:M44"/>
    <mergeCell ref="A49:M49"/>
    <mergeCell ref="A51:M51"/>
    <mergeCell ref="A54:M54"/>
    <mergeCell ref="A56:M56"/>
    <mergeCell ref="A58:M58"/>
    <mergeCell ref="A60:M60"/>
    <mergeCell ref="A64:M64"/>
    <mergeCell ref="A67:M67"/>
    <mergeCell ref="A69:M69"/>
    <mergeCell ref="A72:M72"/>
    <mergeCell ref="A74:M74"/>
    <mergeCell ref="A76:M76"/>
    <mergeCell ref="A79:M79"/>
    <mergeCell ref="A81:M81"/>
    <mergeCell ref="A83:M83"/>
    <mergeCell ref="A85:M85"/>
    <mergeCell ref="A98:M98"/>
    <mergeCell ref="A100:M100"/>
    <mergeCell ref="A102:M102"/>
    <mergeCell ref="A114:M114"/>
    <mergeCell ref="A116:M116"/>
    <mergeCell ref="A118:M118"/>
    <mergeCell ref="A121:M121"/>
    <mergeCell ref="A124:M124"/>
    <mergeCell ref="A126:M126"/>
    <mergeCell ref="A129:M129"/>
    <mergeCell ref="A137:M137"/>
    <mergeCell ref="A139:M139"/>
    <mergeCell ref="A142:M142"/>
    <mergeCell ref="A145:M145"/>
    <mergeCell ref="A147:M147"/>
    <mergeCell ref="A149:M149"/>
    <mergeCell ref="A151:M151"/>
    <mergeCell ref="A153:M153"/>
    <mergeCell ref="A160:M160"/>
    <mergeCell ref="A162:M162"/>
    <mergeCell ref="A166:M166"/>
    <mergeCell ref="A168:M168"/>
    <mergeCell ref="A170:M170"/>
    <mergeCell ref="A172:M172"/>
    <mergeCell ref="A248:M248"/>
    <mergeCell ref="A250:M250"/>
    <mergeCell ref="A256:M256"/>
    <mergeCell ref="A259:M259"/>
    <mergeCell ref="A268:M268"/>
    <mergeCell ref="A270:M270"/>
    <mergeCell ref="A276:M276"/>
    <mergeCell ref="A290:M290"/>
    <mergeCell ref="A292:M292"/>
    <mergeCell ref="A295:M295"/>
    <mergeCell ref="A310:M310"/>
    <mergeCell ref="A313:M313"/>
    <mergeCell ref="A316:M316"/>
    <mergeCell ref="A299:M299"/>
    <mergeCell ref="A302:M302"/>
    <mergeCell ref="A305:M305"/>
    <mergeCell ref="A307:M307"/>
  </mergeCells>
  <printOptions horizontalCentered="1"/>
  <pageMargins left="0.5511811023622047" right="0.5511811023622047" top="0.5905511811023623" bottom="0.5905511811023623" header="0.5118110236220472" footer="0.11811023622047245"/>
  <pageSetup firstPageNumber="5" useFirstPageNumber="1" orientation="portrait" paperSize="9" scale="92" r:id="rId1"/>
  <headerFooter alignWithMargins="0">
    <oddFooter>&amp;C&amp;8Page &amp;P</oddFooter>
  </headerFooter>
  <rowBreaks count="6" manualBreakCount="6">
    <brk id="38" max="12" man="1"/>
    <brk id="70" max="12" man="1"/>
    <brk id="157" max="12" man="1"/>
    <brk id="199" max="12" man="1"/>
    <brk id="259" max="12" man="1"/>
    <brk id="307" max="12" man="1"/>
  </rowBreaks>
</worksheet>
</file>

<file path=xl/worksheets/sheet3.xml><?xml version="1.0" encoding="utf-8"?>
<worksheet xmlns="http://schemas.openxmlformats.org/spreadsheetml/2006/main" xmlns:r="http://schemas.openxmlformats.org/officeDocument/2006/relationships">
  <dimension ref="A1:N647"/>
  <sheetViews>
    <sheetView view="pageBreakPreview" zoomScaleNormal="85" zoomScaleSheetLayoutView="100" workbookViewId="0" topLeftCell="A233">
      <selection activeCell="A263" sqref="A263"/>
    </sheetView>
  </sheetViews>
  <sheetFormatPr defaultColWidth="9.00390625" defaultRowHeight="12.75"/>
  <cols>
    <col min="1" max="1" width="19.875" style="1" customWidth="1"/>
    <col min="2" max="2" width="6.75390625" style="1" customWidth="1"/>
    <col min="3" max="3" width="9.50390625" style="1" customWidth="1"/>
    <col min="4" max="4" width="7.375" style="1" customWidth="1"/>
    <col min="5" max="5" width="1.4921875" style="1" customWidth="1"/>
    <col min="6" max="6" width="7.125" style="1" customWidth="1"/>
    <col min="7" max="7" width="7.625" style="1" customWidth="1"/>
    <col min="8" max="8" width="7.375" style="1" customWidth="1"/>
    <col min="9" max="9" width="1.00390625" style="1" customWidth="1"/>
    <col min="10" max="10" width="7.125" style="1" customWidth="1"/>
    <col min="11" max="11" width="1.00390625" style="1" customWidth="1"/>
    <col min="12" max="13" width="7.125" style="1" customWidth="1"/>
    <col min="14" max="16384" width="10.875" style="1" customWidth="1"/>
  </cols>
  <sheetData>
    <row r="1" spans="1:4" ht="12.75">
      <c r="A1" s="92" t="s">
        <v>338</v>
      </c>
      <c r="B1" s="92"/>
      <c r="C1" s="92"/>
      <c r="D1" s="92"/>
    </row>
    <row r="2" spans="1:4" ht="10.5">
      <c r="A2" s="93" t="s">
        <v>311</v>
      </c>
      <c r="B2" s="93"/>
      <c r="C2" s="93"/>
      <c r="D2" s="93"/>
    </row>
    <row r="3" spans="1:13" ht="51.75" customHeight="1">
      <c r="A3" s="319" t="s">
        <v>143</v>
      </c>
      <c r="B3" s="319"/>
      <c r="C3" s="319"/>
      <c r="D3" s="319"/>
      <c r="E3" s="319"/>
      <c r="F3" s="319"/>
      <c r="G3" s="319"/>
      <c r="H3" s="319"/>
      <c r="I3" s="319"/>
      <c r="J3" s="319"/>
      <c r="K3" s="319"/>
      <c r="L3" s="319"/>
      <c r="M3" s="319"/>
    </row>
    <row r="5" spans="1:4" ht="10.5">
      <c r="A5" s="93" t="s">
        <v>312</v>
      </c>
      <c r="B5" s="93"/>
      <c r="C5" s="93"/>
      <c r="D5" s="93"/>
    </row>
    <row r="6" spans="1:4" ht="10.5">
      <c r="A6" s="124" t="s">
        <v>313</v>
      </c>
      <c r="B6" s="124"/>
      <c r="C6" s="124"/>
      <c r="D6" s="124"/>
    </row>
    <row r="7" spans="1:13" ht="23.25" customHeight="1">
      <c r="A7" s="322" t="s">
        <v>144</v>
      </c>
      <c r="B7" s="322"/>
      <c r="C7" s="322"/>
      <c r="D7" s="322"/>
      <c r="E7" s="322"/>
      <c r="F7" s="322"/>
      <c r="G7" s="322"/>
      <c r="H7" s="322"/>
      <c r="I7" s="322"/>
      <c r="J7" s="322"/>
      <c r="K7" s="322"/>
      <c r="L7" s="322"/>
      <c r="M7" s="322"/>
    </row>
    <row r="9" spans="1:13" ht="81.75" customHeight="1">
      <c r="A9" s="322" t="s">
        <v>229</v>
      </c>
      <c r="B9" s="322"/>
      <c r="C9" s="322"/>
      <c r="D9" s="322"/>
      <c r="E9" s="322"/>
      <c r="F9" s="322"/>
      <c r="G9" s="322"/>
      <c r="H9" s="322"/>
      <c r="I9" s="322"/>
      <c r="J9" s="322"/>
      <c r="K9" s="322"/>
      <c r="L9" s="322"/>
      <c r="M9" s="322"/>
    </row>
    <row r="11" spans="1:13" ht="24" customHeight="1">
      <c r="A11" s="322" t="s">
        <v>230</v>
      </c>
      <c r="B11" s="322"/>
      <c r="C11" s="322"/>
      <c r="D11" s="322"/>
      <c r="E11" s="322"/>
      <c r="F11" s="322"/>
      <c r="G11" s="322"/>
      <c r="H11" s="322"/>
      <c r="I11" s="322"/>
      <c r="J11" s="322"/>
      <c r="K11" s="322"/>
      <c r="L11" s="322"/>
      <c r="M11" s="322"/>
    </row>
    <row r="13" spans="1:4" ht="10.5">
      <c r="A13" s="124" t="s">
        <v>231</v>
      </c>
      <c r="B13" s="124"/>
      <c r="C13" s="124"/>
      <c r="D13" s="124"/>
    </row>
    <row r="14" spans="1:13" ht="48.75" customHeight="1">
      <c r="A14" s="319" t="s">
        <v>310</v>
      </c>
      <c r="B14" s="319"/>
      <c r="C14" s="319"/>
      <c r="D14" s="319"/>
      <c r="E14" s="319"/>
      <c r="F14" s="319"/>
      <c r="G14" s="319"/>
      <c r="H14" s="319"/>
      <c r="I14" s="319"/>
      <c r="J14" s="319"/>
      <c r="K14" s="319"/>
      <c r="L14" s="319"/>
      <c r="M14" s="319"/>
    </row>
    <row r="16" spans="1:13" ht="43.5" customHeight="1">
      <c r="A16" s="319" t="s">
        <v>78</v>
      </c>
      <c r="B16" s="319"/>
      <c r="C16" s="319"/>
      <c r="D16" s="319"/>
      <c r="E16" s="319"/>
      <c r="F16" s="319"/>
      <c r="G16" s="319"/>
      <c r="H16" s="319"/>
      <c r="I16" s="319"/>
      <c r="J16" s="319"/>
      <c r="K16" s="319"/>
      <c r="L16" s="319"/>
      <c r="M16" s="319"/>
    </row>
    <row r="18" spans="1:4" ht="10.5">
      <c r="A18" s="93" t="s">
        <v>79</v>
      </c>
      <c r="B18" s="93"/>
      <c r="C18" s="93"/>
      <c r="D18" s="93"/>
    </row>
    <row r="19" spans="1:4" ht="10.5">
      <c r="A19" s="124" t="s">
        <v>313</v>
      </c>
      <c r="B19" s="124"/>
      <c r="C19" s="124"/>
      <c r="D19" s="124"/>
    </row>
    <row r="20" spans="1:13" ht="48.75" customHeight="1">
      <c r="A20" s="319" t="s">
        <v>145</v>
      </c>
      <c r="B20" s="319"/>
      <c r="C20" s="319"/>
      <c r="D20" s="319"/>
      <c r="E20" s="319"/>
      <c r="F20" s="319"/>
      <c r="G20" s="319"/>
      <c r="H20" s="319"/>
      <c r="I20" s="319"/>
      <c r="J20" s="319"/>
      <c r="K20" s="319"/>
      <c r="L20" s="319"/>
      <c r="M20" s="319"/>
    </row>
    <row r="22" spans="1:4" ht="10.5">
      <c r="A22" s="124" t="s">
        <v>355</v>
      </c>
      <c r="B22" s="124"/>
      <c r="C22" s="124"/>
      <c r="D22" s="124"/>
    </row>
    <row r="23" ht="10.5">
      <c r="A23" s="1" t="s">
        <v>356</v>
      </c>
    </row>
    <row r="25" ht="10.5">
      <c r="A25" s="1" t="s">
        <v>134</v>
      </c>
    </row>
    <row r="27" ht="10.5">
      <c r="A27" s="1" t="s">
        <v>135</v>
      </c>
    </row>
    <row r="29" ht="10.5">
      <c r="A29" s="1" t="s">
        <v>162</v>
      </c>
    </row>
    <row r="31" spans="1:13" ht="12" customHeight="1">
      <c r="A31" s="322" t="s">
        <v>357</v>
      </c>
      <c r="B31" s="322"/>
      <c r="C31" s="322"/>
      <c r="D31" s="322"/>
      <c r="E31" s="322"/>
      <c r="F31" s="322"/>
      <c r="G31" s="322"/>
      <c r="H31" s="322"/>
      <c r="I31" s="322"/>
      <c r="J31" s="322"/>
      <c r="K31" s="322"/>
      <c r="L31" s="322"/>
      <c r="M31" s="322"/>
    </row>
    <row r="33" spans="1:13" ht="24" customHeight="1">
      <c r="A33" s="322" t="s">
        <v>262</v>
      </c>
      <c r="B33" s="322"/>
      <c r="C33" s="322"/>
      <c r="D33" s="322"/>
      <c r="E33" s="322"/>
      <c r="F33" s="322"/>
      <c r="G33" s="322"/>
      <c r="H33" s="322"/>
      <c r="I33" s="322"/>
      <c r="J33" s="322"/>
      <c r="K33" s="322"/>
      <c r="L33" s="322"/>
      <c r="M33" s="322"/>
    </row>
    <row r="35" spans="1:4" ht="10.5">
      <c r="A35" s="93" t="s">
        <v>107</v>
      </c>
      <c r="B35" s="93"/>
      <c r="C35" s="93"/>
      <c r="D35" s="93"/>
    </row>
    <row r="36" spans="1:13" ht="32.25" customHeight="1">
      <c r="A36" s="319" t="s">
        <v>149</v>
      </c>
      <c r="B36" s="319"/>
      <c r="C36" s="319"/>
      <c r="D36" s="319"/>
      <c r="E36" s="319"/>
      <c r="F36" s="319"/>
      <c r="G36" s="319"/>
      <c r="H36" s="319"/>
      <c r="I36" s="319"/>
      <c r="J36" s="319"/>
      <c r="K36" s="319"/>
      <c r="L36" s="319"/>
      <c r="M36" s="319"/>
    </row>
    <row r="38" spans="1:4" ht="10.5">
      <c r="A38" s="93" t="s">
        <v>402</v>
      </c>
      <c r="B38" s="93"/>
      <c r="C38" s="93"/>
      <c r="D38" s="93"/>
    </row>
    <row r="39" spans="1:13" ht="45" customHeight="1">
      <c r="A39" s="319" t="s">
        <v>146</v>
      </c>
      <c r="B39" s="319"/>
      <c r="C39" s="319"/>
      <c r="D39" s="319"/>
      <c r="E39" s="319"/>
      <c r="F39" s="319"/>
      <c r="G39" s="319"/>
      <c r="H39" s="319"/>
      <c r="I39" s="319"/>
      <c r="J39" s="319"/>
      <c r="K39" s="319"/>
      <c r="L39" s="319"/>
      <c r="M39" s="319"/>
    </row>
    <row r="41" spans="1:4" ht="10.5">
      <c r="A41" s="93" t="s">
        <v>358</v>
      </c>
      <c r="B41" s="93"/>
      <c r="C41" s="93"/>
      <c r="D41" s="93"/>
    </row>
    <row r="42" spans="1:13" ht="53.25" customHeight="1">
      <c r="A42" s="319" t="s">
        <v>566</v>
      </c>
      <c r="B42" s="319"/>
      <c r="C42" s="319"/>
      <c r="D42" s="319"/>
      <c r="E42" s="319"/>
      <c r="F42" s="319"/>
      <c r="G42" s="319"/>
      <c r="H42" s="319"/>
      <c r="I42" s="319"/>
      <c r="J42" s="319"/>
      <c r="K42" s="319"/>
      <c r="L42" s="319"/>
      <c r="M42" s="319"/>
    </row>
    <row r="44" spans="1:4" ht="10.5">
      <c r="A44" s="93" t="s">
        <v>567</v>
      </c>
      <c r="B44" s="93"/>
      <c r="C44" s="93"/>
      <c r="D44" s="93"/>
    </row>
    <row r="45" spans="1:13" ht="44.25" customHeight="1">
      <c r="A45" s="319" t="s">
        <v>147</v>
      </c>
      <c r="B45" s="319"/>
      <c r="C45" s="319"/>
      <c r="D45" s="319"/>
      <c r="E45" s="319"/>
      <c r="F45" s="319"/>
      <c r="G45" s="319"/>
      <c r="H45" s="319"/>
      <c r="I45" s="319"/>
      <c r="J45" s="319"/>
      <c r="K45" s="319"/>
      <c r="L45" s="319"/>
      <c r="M45" s="319"/>
    </row>
    <row r="47" spans="1:4" ht="10.5">
      <c r="A47" s="93" t="s">
        <v>153</v>
      </c>
      <c r="B47" s="93"/>
      <c r="C47" s="93"/>
      <c r="D47" s="93"/>
    </row>
    <row r="48" spans="1:13" ht="42.75" customHeight="1">
      <c r="A48" s="319" t="s">
        <v>71</v>
      </c>
      <c r="B48" s="319"/>
      <c r="C48" s="319"/>
      <c r="D48" s="319"/>
      <c r="E48" s="319"/>
      <c r="F48" s="319"/>
      <c r="G48" s="319"/>
      <c r="H48" s="319"/>
      <c r="I48" s="319"/>
      <c r="J48" s="319"/>
      <c r="K48" s="319"/>
      <c r="L48" s="319"/>
      <c r="M48" s="319"/>
    </row>
    <row r="50" ht="10.5">
      <c r="A50" s="1" t="s">
        <v>271</v>
      </c>
    </row>
    <row r="51" spans="4:13" s="4" customFormat="1" ht="8.25">
      <c r="D51" s="170" t="s">
        <v>73</v>
      </c>
      <c r="F51" s="211" t="s">
        <v>72</v>
      </c>
      <c r="G51" s="141" t="s">
        <v>272</v>
      </c>
      <c r="H51" s="141" t="s">
        <v>72</v>
      </c>
      <c r="I51" s="9"/>
      <c r="J51" s="9" t="s">
        <v>272</v>
      </c>
      <c r="K51" s="9"/>
      <c r="L51" s="9" t="s">
        <v>72</v>
      </c>
      <c r="M51" s="9" t="s">
        <v>535</v>
      </c>
    </row>
    <row r="52" spans="1:13" s="4" customFormat="1" ht="8.25">
      <c r="A52" s="13" t="s">
        <v>273</v>
      </c>
      <c r="B52" s="13"/>
      <c r="C52" s="13"/>
      <c r="D52" s="171" t="s">
        <v>458</v>
      </c>
      <c r="E52" s="13"/>
      <c r="F52" s="171" t="s">
        <v>166</v>
      </c>
      <c r="G52" s="132" t="s">
        <v>176</v>
      </c>
      <c r="H52" s="132" t="s">
        <v>167</v>
      </c>
      <c r="I52" s="14"/>
      <c r="J52" s="14" t="s">
        <v>177</v>
      </c>
      <c r="K52" s="14"/>
      <c r="L52" s="14" t="s">
        <v>240</v>
      </c>
      <c r="M52" s="14" t="s">
        <v>534</v>
      </c>
    </row>
    <row r="53" spans="1:13" ht="10.5">
      <c r="A53" s="1" t="s">
        <v>274</v>
      </c>
      <c r="D53" s="172">
        <v>13.93</v>
      </c>
      <c r="F53" s="172">
        <v>14.6</v>
      </c>
      <c r="G53" s="168">
        <v>13.31</v>
      </c>
      <c r="H53" s="168">
        <v>14.15</v>
      </c>
      <c r="I53" s="127"/>
      <c r="J53" s="127">
        <v>14.92</v>
      </c>
      <c r="K53" s="127"/>
      <c r="L53" s="127">
        <v>14.27</v>
      </c>
      <c r="M53" s="127">
        <v>13.9</v>
      </c>
    </row>
    <row r="54" spans="1:13" ht="10.5">
      <c r="A54" s="1" t="s">
        <v>275</v>
      </c>
      <c r="D54" s="172">
        <v>198.62</v>
      </c>
      <c r="F54" s="172">
        <v>198.56</v>
      </c>
      <c r="G54" s="168">
        <v>202.63</v>
      </c>
      <c r="H54" s="168">
        <v>200.13</v>
      </c>
      <c r="I54" s="127"/>
      <c r="J54" s="127">
        <v>196.73</v>
      </c>
      <c r="K54" s="127"/>
      <c r="L54" s="127">
        <v>198.08</v>
      </c>
      <c r="M54" s="127">
        <v>191.85</v>
      </c>
    </row>
    <row r="55" spans="1:13" ht="10.5">
      <c r="A55" s="1" t="s">
        <v>276</v>
      </c>
      <c r="D55" s="172">
        <v>6.81</v>
      </c>
      <c r="F55" s="172">
        <v>7.12</v>
      </c>
      <c r="G55" s="168">
        <v>6.49</v>
      </c>
      <c r="H55" s="168">
        <v>6.89</v>
      </c>
      <c r="I55" s="127"/>
      <c r="J55" s="127">
        <v>7.3</v>
      </c>
      <c r="K55" s="127"/>
      <c r="L55" s="127">
        <v>6.96</v>
      </c>
      <c r="M55" s="127">
        <v>6.8</v>
      </c>
    </row>
    <row r="56" spans="1:13" ht="10.5">
      <c r="A56" s="1" t="s">
        <v>277</v>
      </c>
      <c r="D56" s="172">
        <v>3.02</v>
      </c>
      <c r="F56" s="172">
        <v>3.08</v>
      </c>
      <c r="G56" s="168">
        <v>2.85</v>
      </c>
      <c r="H56" s="168">
        <v>3.03</v>
      </c>
      <c r="I56" s="127"/>
      <c r="J56" s="127">
        <v>3.13</v>
      </c>
      <c r="K56" s="127"/>
      <c r="L56" s="127">
        <v>3.1</v>
      </c>
      <c r="M56" s="127">
        <v>3.04</v>
      </c>
    </row>
    <row r="57" spans="1:13" ht="10.5">
      <c r="A57" s="1" t="s">
        <v>278</v>
      </c>
      <c r="D57" s="172">
        <v>56.67</v>
      </c>
      <c r="F57" s="172">
        <v>58.88</v>
      </c>
      <c r="G57" s="168">
        <v>56.38</v>
      </c>
      <c r="H57" s="168">
        <v>58.47</v>
      </c>
      <c r="I57" s="127"/>
      <c r="J57" s="127">
        <v>60.84</v>
      </c>
      <c r="K57" s="127"/>
      <c r="L57" s="127">
        <v>61.1</v>
      </c>
      <c r="M57" s="127">
        <v>60.78</v>
      </c>
    </row>
    <row r="58" spans="1:13" ht="10.5">
      <c r="A58" s="90" t="s">
        <v>279</v>
      </c>
      <c r="B58" s="90"/>
      <c r="C58" s="90"/>
      <c r="D58" s="173">
        <v>1.79</v>
      </c>
      <c r="E58" s="90"/>
      <c r="F58" s="173">
        <v>1.87</v>
      </c>
      <c r="G58" s="169">
        <v>1.72</v>
      </c>
      <c r="H58" s="169">
        <v>1.82</v>
      </c>
      <c r="I58" s="128"/>
      <c r="J58" s="128">
        <v>1.92</v>
      </c>
      <c r="K58" s="128"/>
      <c r="L58" s="128">
        <v>1.83</v>
      </c>
      <c r="M58" s="128">
        <v>1.79</v>
      </c>
    </row>
    <row r="60" spans="1:4" ht="12.75">
      <c r="A60" s="92" t="s">
        <v>280</v>
      </c>
      <c r="B60" s="92"/>
      <c r="C60" s="92"/>
      <c r="D60" s="92"/>
    </row>
    <row r="61" spans="1:4" ht="10.5">
      <c r="A61" s="93" t="s">
        <v>281</v>
      </c>
      <c r="B61" s="93"/>
      <c r="C61" s="93"/>
      <c r="D61" s="93"/>
    </row>
    <row r="62" spans="1:13" s="5" customFormat="1" ht="8.25">
      <c r="A62" s="192"/>
      <c r="B62" s="191"/>
      <c r="C62" s="194" t="s">
        <v>166</v>
      </c>
      <c r="D62" s="181"/>
      <c r="E62" s="192"/>
      <c r="F62" s="174"/>
      <c r="G62" s="175" t="s">
        <v>167</v>
      </c>
      <c r="H62" s="176"/>
      <c r="I62" s="89"/>
      <c r="J62" s="94"/>
      <c r="K62" s="95"/>
      <c r="L62" s="102" t="s">
        <v>168</v>
      </c>
      <c r="M62" s="95"/>
    </row>
    <row r="63" spans="1:13" s="5" customFormat="1" ht="8.25">
      <c r="A63" s="192"/>
      <c r="B63" s="187" t="s">
        <v>282</v>
      </c>
      <c r="C63" s="187" t="s">
        <v>426</v>
      </c>
      <c r="D63" s="187" t="s">
        <v>283</v>
      </c>
      <c r="E63" s="192"/>
      <c r="F63" s="177" t="s">
        <v>282</v>
      </c>
      <c r="G63" s="177" t="s">
        <v>426</v>
      </c>
      <c r="H63" s="177" t="s">
        <v>283</v>
      </c>
      <c r="I63" s="89"/>
      <c r="J63" s="89" t="s">
        <v>282</v>
      </c>
      <c r="K63" s="89"/>
      <c r="L63" s="89" t="s">
        <v>426</v>
      </c>
      <c r="M63" s="89" t="s">
        <v>283</v>
      </c>
    </row>
    <row r="64" spans="1:13" s="5" customFormat="1" ht="8.25">
      <c r="A64" s="193"/>
      <c r="B64" s="181" t="s">
        <v>15</v>
      </c>
      <c r="C64" s="181" t="s">
        <v>15</v>
      </c>
      <c r="D64" s="181" t="s">
        <v>15</v>
      </c>
      <c r="E64" s="193"/>
      <c r="F64" s="176" t="s">
        <v>15</v>
      </c>
      <c r="G64" s="176" t="s">
        <v>15</v>
      </c>
      <c r="H64" s="176" t="s">
        <v>15</v>
      </c>
      <c r="I64" s="95"/>
      <c r="J64" s="95" t="s">
        <v>15</v>
      </c>
      <c r="K64" s="95"/>
      <c r="L64" s="95" t="s">
        <v>15</v>
      </c>
      <c r="M64" s="95" t="s">
        <v>15</v>
      </c>
    </row>
    <row r="65" spans="1:13" ht="10.5">
      <c r="A65" s="1" t="s">
        <v>203</v>
      </c>
      <c r="B65" s="259">
        <v>159</v>
      </c>
      <c r="C65" s="259">
        <v>-48</v>
      </c>
      <c r="D65" s="259">
        <v>111</v>
      </c>
      <c r="E65" s="260"/>
      <c r="F65" s="261">
        <v>243</v>
      </c>
      <c r="G65" s="261">
        <v>-73</v>
      </c>
      <c r="H65" s="261">
        <v>170</v>
      </c>
      <c r="I65" s="260"/>
      <c r="J65" s="260">
        <v>241</v>
      </c>
      <c r="K65" s="260"/>
      <c r="L65" s="260">
        <v>-72</v>
      </c>
      <c r="M65" s="260">
        <v>169</v>
      </c>
    </row>
    <row r="66" spans="1:13" ht="10.5">
      <c r="A66" s="1" t="s">
        <v>284</v>
      </c>
      <c r="B66" s="259">
        <v>95</v>
      </c>
      <c r="C66" s="259">
        <v>-33</v>
      </c>
      <c r="D66" s="259">
        <v>62</v>
      </c>
      <c r="E66" s="260"/>
      <c r="F66" s="261">
        <v>211</v>
      </c>
      <c r="G66" s="261">
        <v>-74</v>
      </c>
      <c r="H66" s="261">
        <v>137</v>
      </c>
      <c r="I66" s="260"/>
      <c r="J66" s="260">
        <v>145</v>
      </c>
      <c r="K66" s="260"/>
      <c r="L66" s="260">
        <v>-51</v>
      </c>
      <c r="M66" s="260">
        <v>94</v>
      </c>
    </row>
    <row r="67" spans="1:13" ht="10.5">
      <c r="A67" s="90" t="s">
        <v>188</v>
      </c>
      <c r="B67" s="262">
        <v>162</v>
      </c>
      <c r="C67" s="262">
        <v>-52</v>
      </c>
      <c r="D67" s="262">
        <v>110</v>
      </c>
      <c r="E67" s="263"/>
      <c r="F67" s="264">
        <v>413</v>
      </c>
      <c r="G67" s="264">
        <v>-124</v>
      </c>
      <c r="H67" s="264">
        <v>289</v>
      </c>
      <c r="I67" s="263"/>
      <c r="J67" s="263">
        <v>355</v>
      </c>
      <c r="K67" s="263"/>
      <c r="L67" s="263">
        <v>-105</v>
      </c>
      <c r="M67" s="263">
        <v>250</v>
      </c>
    </row>
    <row r="68" spans="1:13" ht="11.25" thickBot="1">
      <c r="A68" s="96" t="s">
        <v>22</v>
      </c>
      <c r="B68" s="265">
        <f>SUM(B65:B67)</f>
        <v>416</v>
      </c>
      <c r="C68" s="265">
        <f>SUM(C65:C67)</f>
        <v>-133</v>
      </c>
      <c r="D68" s="265">
        <f>SUM(D65:D67)</f>
        <v>283</v>
      </c>
      <c r="E68" s="266"/>
      <c r="F68" s="267">
        <v>867</v>
      </c>
      <c r="G68" s="267">
        <v>-271</v>
      </c>
      <c r="H68" s="267">
        <v>596</v>
      </c>
      <c r="I68" s="266"/>
      <c r="J68" s="266">
        <v>741</v>
      </c>
      <c r="K68" s="266"/>
      <c r="L68" s="266">
        <v>-228</v>
      </c>
      <c r="M68" s="266">
        <v>513</v>
      </c>
    </row>
    <row r="69" spans="1:13" s="5" customFormat="1" ht="10.5">
      <c r="A69" s="190" t="s">
        <v>285</v>
      </c>
      <c r="B69" s="259"/>
      <c r="C69" s="259"/>
      <c r="D69" s="259"/>
      <c r="E69" s="261"/>
      <c r="F69" s="261"/>
      <c r="G69" s="261"/>
      <c r="H69" s="261"/>
      <c r="I69" s="261"/>
      <c r="J69" s="261"/>
      <c r="K69" s="261"/>
      <c r="L69" s="261"/>
      <c r="M69" s="261"/>
    </row>
    <row r="70" spans="1:13" s="5" customFormat="1" ht="10.5">
      <c r="A70" s="190" t="s">
        <v>286</v>
      </c>
      <c r="B70" s="259"/>
      <c r="C70" s="259"/>
      <c r="D70" s="259">
        <v>68</v>
      </c>
      <c r="E70" s="261"/>
      <c r="F70" s="261"/>
      <c r="G70" s="261"/>
      <c r="H70" s="261">
        <v>150</v>
      </c>
      <c r="I70" s="261"/>
      <c r="J70" s="261"/>
      <c r="K70" s="261"/>
      <c r="L70" s="261"/>
      <c r="M70" s="261">
        <v>106</v>
      </c>
    </row>
    <row r="71" spans="1:13" s="5" customFormat="1" ht="10.5">
      <c r="A71" s="207" t="s">
        <v>287</v>
      </c>
      <c r="B71" s="262"/>
      <c r="C71" s="262"/>
      <c r="D71" s="262">
        <v>-6</v>
      </c>
      <c r="E71" s="264"/>
      <c r="F71" s="264"/>
      <c r="G71" s="264"/>
      <c r="H71" s="264">
        <v>-13</v>
      </c>
      <c r="I71" s="264"/>
      <c r="J71" s="264"/>
      <c r="K71" s="264"/>
      <c r="L71" s="264"/>
      <c r="M71" s="264">
        <v>-12</v>
      </c>
    </row>
    <row r="72" spans="1:13" s="5" customFormat="1" ht="11.25" thickBot="1">
      <c r="A72" s="208" t="s">
        <v>288</v>
      </c>
      <c r="B72" s="265"/>
      <c r="C72" s="265"/>
      <c r="D72" s="265">
        <f>SUM(D70:D71)</f>
        <v>62</v>
      </c>
      <c r="E72" s="267"/>
      <c r="F72" s="267"/>
      <c r="G72" s="267"/>
      <c r="H72" s="267">
        <v>137</v>
      </c>
      <c r="I72" s="267"/>
      <c r="J72" s="267"/>
      <c r="K72" s="267"/>
      <c r="L72" s="267"/>
      <c r="M72" s="267">
        <v>94</v>
      </c>
    </row>
    <row r="74" spans="1:13" ht="24" customHeight="1">
      <c r="A74" s="322" t="s">
        <v>392</v>
      </c>
      <c r="B74" s="322"/>
      <c r="C74" s="322"/>
      <c r="D74" s="322"/>
      <c r="E74" s="322"/>
      <c r="F74" s="322"/>
      <c r="G74" s="322"/>
      <c r="H74" s="322"/>
      <c r="I74" s="322"/>
      <c r="J74" s="322"/>
      <c r="K74" s="322"/>
      <c r="L74" s="322"/>
      <c r="M74" s="322"/>
    </row>
    <row r="76" spans="1:13" ht="24" customHeight="1">
      <c r="A76" s="322" t="s">
        <v>474</v>
      </c>
      <c r="B76" s="322"/>
      <c r="C76" s="322"/>
      <c r="D76" s="322"/>
      <c r="E76" s="322"/>
      <c r="F76" s="322"/>
      <c r="G76" s="322"/>
      <c r="H76" s="322"/>
      <c r="I76" s="322"/>
      <c r="J76" s="322"/>
      <c r="K76" s="322"/>
      <c r="L76" s="322"/>
      <c r="M76" s="322"/>
    </row>
    <row r="77" spans="10:13" s="5" customFormat="1" ht="16.5">
      <c r="J77" s="212" t="s">
        <v>166</v>
      </c>
      <c r="K77" s="41"/>
      <c r="L77" s="179" t="s">
        <v>167</v>
      </c>
      <c r="M77" s="178" t="s">
        <v>168</v>
      </c>
    </row>
    <row r="78" spans="1:13" s="5" customFormat="1" ht="8.25">
      <c r="A78" s="193"/>
      <c r="B78" s="94"/>
      <c r="C78" s="94"/>
      <c r="D78" s="94"/>
      <c r="E78" s="94"/>
      <c r="F78" s="94"/>
      <c r="G78" s="94"/>
      <c r="H78" s="94"/>
      <c r="I78" s="94"/>
      <c r="J78" s="181" t="s">
        <v>15</v>
      </c>
      <c r="K78" s="94"/>
      <c r="L78" s="176" t="s">
        <v>15</v>
      </c>
      <c r="M78" s="95" t="s">
        <v>15</v>
      </c>
    </row>
    <row r="79" spans="1:13" ht="10.5">
      <c r="A79" s="1" t="s">
        <v>203</v>
      </c>
      <c r="J79" s="243">
        <v>5</v>
      </c>
      <c r="K79" s="260"/>
      <c r="L79" s="261">
        <v>7</v>
      </c>
      <c r="M79" s="260">
        <v>10</v>
      </c>
    </row>
    <row r="80" spans="1:13" ht="10.5">
      <c r="A80" s="1" t="s">
        <v>475</v>
      </c>
      <c r="J80" s="243">
        <v>1</v>
      </c>
      <c r="K80" s="260"/>
      <c r="L80" s="261">
        <v>2</v>
      </c>
      <c r="M80" s="260">
        <v>4</v>
      </c>
    </row>
    <row r="81" spans="1:13" ht="10.5">
      <c r="A81" s="90" t="s">
        <v>188</v>
      </c>
      <c r="B81" s="90"/>
      <c r="C81" s="90"/>
      <c r="D81" s="90"/>
      <c r="E81" s="90"/>
      <c r="F81" s="90"/>
      <c r="G81" s="90"/>
      <c r="H81" s="90"/>
      <c r="I81" s="90"/>
      <c r="J81" s="246">
        <v>3</v>
      </c>
      <c r="K81" s="263"/>
      <c r="L81" s="264">
        <v>10</v>
      </c>
      <c r="M81" s="263">
        <v>3</v>
      </c>
    </row>
    <row r="82" spans="1:13" ht="11.25" thickBot="1">
      <c r="A82" s="96"/>
      <c r="B82" s="96"/>
      <c r="C82" s="96"/>
      <c r="D82" s="96"/>
      <c r="E82" s="96"/>
      <c r="F82" s="96"/>
      <c r="G82" s="96"/>
      <c r="H82" s="96"/>
      <c r="I82" s="96"/>
      <c r="J82" s="249">
        <f>SUM(J79:J81)</f>
        <v>9</v>
      </c>
      <c r="K82" s="266"/>
      <c r="L82" s="267">
        <v>19</v>
      </c>
      <c r="M82" s="266">
        <v>17</v>
      </c>
    </row>
    <row r="83" spans="1:13" ht="10.5">
      <c r="A83" s="37"/>
      <c r="B83" s="37"/>
      <c r="C83" s="37"/>
      <c r="D83" s="37"/>
      <c r="E83" s="37"/>
      <c r="F83" s="37"/>
      <c r="G83" s="37"/>
      <c r="H83" s="37"/>
      <c r="I83" s="37"/>
      <c r="J83" s="37"/>
      <c r="K83" s="37"/>
      <c r="L83" s="104"/>
      <c r="M83" s="29"/>
    </row>
    <row r="84" spans="1:4" ht="10.5">
      <c r="A84" s="93" t="s">
        <v>476</v>
      </c>
      <c r="B84" s="93"/>
      <c r="C84" s="93"/>
      <c r="D84" s="93"/>
    </row>
    <row r="85" spans="1:4" ht="10.5">
      <c r="A85" s="93"/>
      <c r="B85" s="93"/>
      <c r="C85" s="93"/>
      <c r="D85" s="93"/>
    </row>
    <row r="86" spans="1:13" ht="10.5">
      <c r="A86" s="5"/>
      <c r="B86" s="5"/>
      <c r="C86" s="5"/>
      <c r="D86" s="5"/>
      <c r="E86" s="187"/>
      <c r="F86" s="187"/>
      <c r="G86" s="187"/>
      <c r="H86" s="187" t="s">
        <v>477</v>
      </c>
      <c r="I86" s="187"/>
      <c r="J86" s="187"/>
      <c r="K86" s="187"/>
      <c r="L86" s="187"/>
      <c r="M86" s="187"/>
    </row>
    <row r="87" spans="1:13" ht="10.5">
      <c r="A87" s="5"/>
      <c r="B87" s="5"/>
      <c r="C87" s="5"/>
      <c r="D87" s="5"/>
      <c r="E87" s="187"/>
      <c r="F87" s="187"/>
      <c r="G87" s="187"/>
      <c r="H87" s="187" t="s">
        <v>478</v>
      </c>
      <c r="I87" s="187"/>
      <c r="J87" s="187"/>
      <c r="K87" s="187"/>
      <c r="L87" s="187"/>
      <c r="M87" s="187"/>
    </row>
    <row r="88" spans="1:13" ht="10.5">
      <c r="A88" s="5"/>
      <c r="B88" s="5"/>
      <c r="C88" s="5"/>
      <c r="D88" s="5"/>
      <c r="E88" s="187"/>
      <c r="F88" s="187"/>
      <c r="G88" s="187" t="s">
        <v>479</v>
      </c>
      <c r="H88" s="187" t="s">
        <v>480</v>
      </c>
      <c r="I88" s="187"/>
      <c r="J88" s="187"/>
      <c r="K88" s="187"/>
      <c r="L88" s="187"/>
      <c r="M88" s="187"/>
    </row>
    <row r="89" spans="1:13" ht="10.5">
      <c r="A89" s="5"/>
      <c r="B89" s="5"/>
      <c r="C89" s="5"/>
      <c r="D89" s="5"/>
      <c r="E89" s="180"/>
      <c r="F89" s="180"/>
      <c r="G89" s="187" t="s">
        <v>257</v>
      </c>
      <c r="H89" s="187" t="s">
        <v>258</v>
      </c>
      <c r="I89" s="187"/>
      <c r="J89" s="187" t="s">
        <v>259</v>
      </c>
      <c r="K89" s="180"/>
      <c r="L89" s="180"/>
      <c r="M89" s="180"/>
    </row>
    <row r="90" spans="1:13" ht="10.5">
      <c r="A90" s="5"/>
      <c r="B90" s="5"/>
      <c r="C90" s="5"/>
      <c r="D90" s="188" t="s">
        <v>256</v>
      </c>
      <c r="E90" s="188"/>
      <c r="F90" s="188"/>
      <c r="G90" s="187" t="s">
        <v>461</v>
      </c>
      <c r="H90" s="187" t="s">
        <v>462</v>
      </c>
      <c r="I90" s="187"/>
      <c r="J90" s="187" t="s">
        <v>258</v>
      </c>
      <c r="K90" s="189"/>
      <c r="L90" s="188" t="s">
        <v>260</v>
      </c>
      <c r="M90" s="188"/>
    </row>
    <row r="91" spans="1:13" ht="10.5">
      <c r="A91" s="5"/>
      <c r="B91" s="5"/>
      <c r="C91" s="5"/>
      <c r="D91" s="187" t="s">
        <v>463</v>
      </c>
      <c r="E91" s="187"/>
      <c r="F91" s="187" t="s">
        <v>464</v>
      </c>
      <c r="G91" s="187" t="s">
        <v>465</v>
      </c>
      <c r="H91" s="187" t="s">
        <v>466</v>
      </c>
      <c r="I91" s="187"/>
      <c r="J91" s="187" t="s">
        <v>467</v>
      </c>
      <c r="K91" s="187"/>
      <c r="L91" s="187" t="s">
        <v>465</v>
      </c>
      <c r="M91" s="187" t="s">
        <v>466</v>
      </c>
    </row>
    <row r="92" spans="1:13" ht="10.5">
      <c r="A92" s="186" t="s">
        <v>166</v>
      </c>
      <c r="B92" s="186"/>
      <c r="C92" s="186"/>
      <c r="D92" s="181" t="s">
        <v>15</v>
      </c>
      <c r="E92" s="181"/>
      <c r="F92" s="181" t="s">
        <v>15</v>
      </c>
      <c r="G92" s="181" t="s">
        <v>15</v>
      </c>
      <c r="H92" s="181" t="s">
        <v>15</v>
      </c>
      <c r="I92" s="181"/>
      <c r="J92" s="181" t="s">
        <v>15</v>
      </c>
      <c r="K92" s="181"/>
      <c r="L92" s="181" t="s">
        <v>468</v>
      </c>
      <c r="M92" s="181" t="s">
        <v>468</v>
      </c>
    </row>
    <row r="93" spans="1:13" ht="10.5">
      <c r="A93" s="1" t="s">
        <v>203</v>
      </c>
      <c r="D93" s="259">
        <v>4510</v>
      </c>
      <c r="E93" s="259"/>
      <c r="F93" s="259">
        <v>90</v>
      </c>
      <c r="G93" s="259">
        <v>541</v>
      </c>
      <c r="H93" s="259">
        <v>4797</v>
      </c>
      <c r="I93" s="259"/>
      <c r="J93" s="259">
        <v>159</v>
      </c>
      <c r="K93" s="259"/>
      <c r="L93" s="259">
        <v>30</v>
      </c>
      <c r="M93" s="298">
        <v>3.3</v>
      </c>
    </row>
    <row r="94" spans="1:13" ht="10.5">
      <c r="A94" s="1" t="s">
        <v>475</v>
      </c>
      <c r="D94" s="259">
        <v>2700</v>
      </c>
      <c r="E94" s="259"/>
      <c r="F94" s="259">
        <v>5</v>
      </c>
      <c r="G94" s="259">
        <v>275</v>
      </c>
      <c r="H94" s="259">
        <v>2749</v>
      </c>
      <c r="I94" s="259"/>
      <c r="J94" s="259">
        <v>95</v>
      </c>
      <c r="K94" s="259"/>
      <c r="L94" s="259">
        <v>35</v>
      </c>
      <c r="M94" s="298">
        <v>3.5</v>
      </c>
    </row>
    <row r="95" spans="1:13" ht="10.5">
      <c r="A95" s="90" t="s">
        <v>188</v>
      </c>
      <c r="B95" s="90"/>
      <c r="C95" s="90"/>
      <c r="D95" s="262">
        <v>401</v>
      </c>
      <c r="E95" s="262"/>
      <c r="F95" s="262">
        <v>273</v>
      </c>
      <c r="G95" s="262">
        <v>313</v>
      </c>
      <c r="H95" s="262">
        <v>1734</v>
      </c>
      <c r="I95" s="262"/>
      <c r="J95" s="262">
        <v>162</v>
      </c>
      <c r="K95" s="262"/>
      <c r="L95" s="262">
        <v>52</v>
      </c>
      <c r="M95" s="299">
        <v>9.3</v>
      </c>
    </row>
    <row r="96" spans="1:13" ht="11.25" thickBot="1">
      <c r="A96" s="96" t="s">
        <v>22</v>
      </c>
      <c r="B96" s="96"/>
      <c r="C96" s="96"/>
      <c r="D96" s="265">
        <f>SUM(D93:D95)</f>
        <v>7611</v>
      </c>
      <c r="E96" s="265"/>
      <c r="F96" s="265">
        <f>SUM(F93:F95)</f>
        <v>368</v>
      </c>
      <c r="G96" s="265">
        <f>SUM(G93:G95)</f>
        <v>1129</v>
      </c>
      <c r="H96" s="265">
        <f>SUM(H93:H95)</f>
        <v>9280</v>
      </c>
      <c r="I96" s="265"/>
      <c r="J96" s="265">
        <f>SUM(J93:J95)</f>
        <v>416</v>
      </c>
      <c r="K96" s="265"/>
      <c r="L96" s="265">
        <v>37</v>
      </c>
      <c r="M96" s="300">
        <v>4.5</v>
      </c>
    </row>
    <row r="97" spans="1:4" ht="10.5">
      <c r="A97" s="93"/>
      <c r="B97" s="93"/>
      <c r="C97" s="93"/>
      <c r="D97" s="93"/>
    </row>
    <row r="98" spans="5:13" s="5" customFormat="1" ht="8.25">
      <c r="E98" s="177"/>
      <c r="F98" s="177"/>
      <c r="G98" s="177"/>
      <c r="H98" s="177" t="s">
        <v>477</v>
      </c>
      <c r="I98" s="177"/>
      <c r="J98" s="177"/>
      <c r="K98" s="177"/>
      <c r="L98" s="177"/>
      <c r="M98" s="177"/>
    </row>
    <row r="99" spans="5:13" s="5" customFormat="1" ht="8.25">
      <c r="E99" s="177"/>
      <c r="F99" s="177"/>
      <c r="G99" s="177"/>
      <c r="H99" s="177" t="s">
        <v>478</v>
      </c>
      <c r="I99" s="177"/>
      <c r="J99" s="177"/>
      <c r="K99" s="177"/>
      <c r="L99" s="177"/>
      <c r="M99" s="177"/>
    </row>
    <row r="100" spans="5:13" s="5" customFormat="1" ht="8.25">
      <c r="E100" s="177"/>
      <c r="F100" s="177"/>
      <c r="G100" s="177" t="s">
        <v>479</v>
      </c>
      <c r="H100" s="177" t="s">
        <v>480</v>
      </c>
      <c r="I100" s="177"/>
      <c r="J100" s="177"/>
      <c r="K100" s="177"/>
      <c r="L100" s="177"/>
      <c r="M100" s="177"/>
    </row>
    <row r="101" spans="5:13" s="5" customFormat="1" ht="8.25">
      <c r="E101" s="183"/>
      <c r="F101" s="183"/>
      <c r="G101" s="177" t="s">
        <v>257</v>
      </c>
      <c r="H101" s="177" t="s">
        <v>258</v>
      </c>
      <c r="I101" s="177"/>
      <c r="J101" s="177" t="s">
        <v>259</v>
      </c>
      <c r="K101" s="183"/>
      <c r="L101" s="183"/>
      <c r="M101" s="183"/>
    </row>
    <row r="102" spans="4:13" s="5" customFormat="1" ht="8.25">
      <c r="D102" s="323" t="s">
        <v>256</v>
      </c>
      <c r="E102" s="323"/>
      <c r="F102" s="323"/>
      <c r="G102" s="177" t="s">
        <v>461</v>
      </c>
      <c r="H102" s="177" t="s">
        <v>462</v>
      </c>
      <c r="I102" s="177"/>
      <c r="J102" s="177" t="s">
        <v>258</v>
      </c>
      <c r="K102" s="185"/>
      <c r="L102" s="184" t="s">
        <v>260</v>
      </c>
      <c r="M102" s="184"/>
    </row>
    <row r="103" spans="4:14" s="5" customFormat="1" ht="8.25">
      <c r="D103" s="177" t="s">
        <v>463</v>
      </c>
      <c r="F103" s="177" t="s">
        <v>464</v>
      </c>
      <c r="G103" s="177" t="s">
        <v>465</v>
      </c>
      <c r="H103" s="177" t="s">
        <v>466</v>
      </c>
      <c r="I103" s="177"/>
      <c r="J103" s="177" t="s">
        <v>467</v>
      </c>
      <c r="K103" s="177"/>
      <c r="L103" s="177" t="s">
        <v>465</v>
      </c>
      <c r="M103" s="177" t="s">
        <v>466</v>
      </c>
      <c r="N103" s="103"/>
    </row>
    <row r="104" spans="1:13" s="5" customFormat="1" ht="10.5">
      <c r="A104" s="182" t="s">
        <v>167</v>
      </c>
      <c r="B104" s="182"/>
      <c r="C104" s="182"/>
      <c r="D104" s="176" t="s">
        <v>15</v>
      </c>
      <c r="E104" s="94"/>
      <c r="F104" s="176" t="s">
        <v>15</v>
      </c>
      <c r="G104" s="176" t="s">
        <v>15</v>
      </c>
      <c r="H104" s="176" t="s">
        <v>15</v>
      </c>
      <c r="I104" s="176"/>
      <c r="J104" s="176" t="s">
        <v>15</v>
      </c>
      <c r="K104" s="176"/>
      <c r="L104" s="176" t="s">
        <v>468</v>
      </c>
      <c r="M104" s="176" t="s">
        <v>468</v>
      </c>
    </row>
    <row r="105" spans="1:13" ht="10.5">
      <c r="A105" s="1" t="s">
        <v>203</v>
      </c>
      <c r="D105" s="261">
        <v>7085</v>
      </c>
      <c r="E105" s="260"/>
      <c r="F105" s="261">
        <v>191</v>
      </c>
      <c r="G105" s="261">
        <v>900</v>
      </c>
      <c r="H105" s="261">
        <v>7593</v>
      </c>
      <c r="I105" s="261"/>
      <c r="J105" s="261">
        <v>243</v>
      </c>
      <c r="K105" s="261"/>
      <c r="L105" s="261">
        <v>27</v>
      </c>
      <c r="M105" s="301">
        <v>3.2</v>
      </c>
    </row>
    <row r="106" spans="1:13" ht="10.5">
      <c r="A106" s="1" t="s">
        <v>475</v>
      </c>
      <c r="D106" s="261">
        <v>5009</v>
      </c>
      <c r="E106" s="260"/>
      <c r="F106" s="261">
        <v>14</v>
      </c>
      <c r="G106" s="261">
        <v>515</v>
      </c>
      <c r="H106" s="261">
        <v>5135</v>
      </c>
      <c r="I106" s="261"/>
      <c r="J106" s="261">
        <v>211</v>
      </c>
      <c r="K106" s="261"/>
      <c r="L106" s="261">
        <v>41</v>
      </c>
      <c r="M106" s="301">
        <v>4.1</v>
      </c>
    </row>
    <row r="107" spans="1:13" ht="10.5">
      <c r="A107" s="90" t="s">
        <v>188</v>
      </c>
      <c r="B107" s="90"/>
      <c r="C107" s="90"/>
      <c r="D107" s="264">
        <v>837</v>
      </c>
      <c r="E107" s="263"/>
      <c r="F107" s="264">
        <v>648</v>
      </c>
      <c r="G107" s="264">
        <v>731</v>
      </c>
      <c r="H107" s="264">
        <v>4039</v>
      </c>
      <c r="I107" s="264"/>
      <c r="J107" s="264">
        <v>413</v>
      </c>
      <c r="K107" s="264"/>
      <c r="L107" s="264">
        <v>56</v>
      </c>
      <c r="M107" s="302">
        <v>10.2</v>
      </c>
    </row>
    <row r="108" spans="1:13" ht="11.25" thickBot="1">
      <c r="A108" s="96" t="s">
        <v>22</v>
      </c>
      <c r="B108" s="96"/>
      <c r="C108" s="96"/>
      <c r="D108" s="267">
        <v>12931</v>
      </c>
      <c r="E108" s="266"/>
      <c r="F108" s="267">
        <v>853</v>
      </c>
      <c r="G108" s="267">
        <v>2146</v>
      </c>
      <c r="H108" s="267">
        <v>16767</v>
      </c>
      <c r="I108" s="267"/>
      <c r="J108" s="267">
        <v>867</v>
      </c>
      <c r="K108" s="267"/>
      <c r="L108" s="267">
        <v>41</v>
      </c>
      <c r="M108" s="303">
        <v>5.2</v>
      </c>
    </row>
    <row r="110" spans="4:13" s="5" customFormat="1" ht="8.25">
      <c r="D110" s="89"/>
      <c r="F110" s="89"/>
      <c r="G110" s="89"/>
      <c r="H110" s="89" t="s">
        <v>477</v>
      </c>
      <c r="I110" s="89"/>
      <c r="J110" s="89"/>
      <c r="K110" s="89"/>
      <c r="L110" s="89"/>
      <c r="M110" s="89"/>
    </row>
    <row r="111" spans="4:13" s="5" customFormat="1" ht="8.25">
      <c r="D111" s="89"/>
      <c r="F111" s="89"/>
      <c r="G111" s="89"/>
      <c r="H111" s="89" t="s">
        <v>478</v>
      </c>
      <c r="I111" s="89"/>
      <c r="J111" s="89"/>
      <c r="K111" s="89"/>
      <c r="L111" s="89"/>
      <c r="M111" s="89"/>
    </row>
    <row r="112" spans="4:13" s="5" customFormat="1" ht="8.25">
      <c r="D112" s="89"/>
      <c r="F112" s="89"/>
      <c r="G112" s="89" t="s">
        <v>479</v>
      </c>
      <c r="H112" s="89" t="s">
        <v>480</v>
      </c>
      <c r="I112" s="89"/>
      <c r="J112" s="89"/>
      <c r="K112" s="89"/>
      <c r="L112" s="89"/>
      <c r="M112" s="89"/>
    </row>
    <row r="113" spans="7:10" s="5" customFormat="1" ht="8.25">
      <c r="G113" s="89" t="s">
        <v>257</v>
      </c>
      <c r="H113" s="89" t="s">
        <v>258</v>
      </c>
      <c r="I113" s="89"/>
      <c r="J113" s="89" t="s">
        <v>259</v>
      </c>
    </row>
    <row r="114" spans="4:13" s="5" customFormat="1" ht="8.25">
      <c r="D114" s="324" t="s">
        <v>256</v>
      </c>
      <c r="E114" s="324"/>
      <c r="F114" s="324"/>
      <c r="G114" s="89" t="s">
        <v>461</v>
      </c>
      <c r="H114" s="89" t="s">
        <v>462</v>
      </c>
      <c r="I114" s="89"/>
      <c r="J114" s="89" t="s">
        <v>258</v>
      </c>
      <c r="K114" s="108"/>
      <c r="L114" s="106" t="s">
        <v>260</v>
      </c>
      <c r="M114" s="106"/>
    </row>
    <row r="115" spans="4:13" s="5" customFormat="1" ht="8.25">
      <c r="D115" s="89" t="s">
        <v>463</v>
      </c>
      <c r="F115" s="89" t="s">
        <v>464</v>
      </c>
      <c r="G115" s="89" t="s">
        <v>465</v>
      </c>
      <c r="H115" s="89" t="s">
        <v>466</v>
      </c>
      <c r="I115" s="89"/>
      <c r="J115" s="89" t="s">
        <v>467</v>
      </c>
      <c r="K115" s="89"/>
      <c r="L115" s="89" t="s">
        <v>465</v>
      </c>
      <c r="M115" s="89" t="s">
        <v>466</v>
      </c>
    </row>
    <row r="116" spans="1:13" s="5" customFormat="1" ht="10.5">
      <c r="A116" s="109" t="s">
        <v>168</v>
      </c>
      <c r="B116" s="109"/>
      <c r="C116" s="109"/>
      <c r="D116" s="95" t="s">
        <v>15</v>
      </c>
      <c r="E116" s="94"/>
      <c r="F116" s="95" t="s">
        <v>15</v>
      </c>
      <c r="G116" s="95" t="s">
        <v>15</v>
      </c>
      <c r="H116" s="95" t="s">
        <v>15</v>
      </c>
      <c r="I116" s="95"/>
      <c r="J116" s="95" t="s">
        <v>15</v>
      </c>
      <c r="K116" s="95"/>
      <c r="L116" s="95" t="s">
        <v>468</v>
      </c>
      <c r="M116" s="95" t="s">
        <v>468</v>
      </c>
    </row>
    <row r="117" spans="1:13" ht="10.5">
      <c r="A117" s="1" t="s">
        <v>203</v>
      </c>
      <c r="D117" s="260">
        <v>6357</v>
      </c>
      <c r="E117" s="260"/>
      <c r="F117" s="260">
        <v>181</v>
      </c>
      <c r="G117" s="260">
        <v>817</v>
      </c>
      <c r="H117" s="260">
        <v>7012</v>
      </c>
      <c r="I117" s="260"/>
      <c r="J117" s="260">
        <v>241</v>
      </c>
      <c r="K117" s="260"/>
      <c r="L117" s="260">
        <v>30</v>
      </c>
      <c r="M117" s="304">
        <v>3.4</v>
      </c>
    </row>
    <row r="118" spans="1:13" ht="10.5">
      <c r="A118" s="1" t="s">
        <v>475</v>
      </c>
      <c r="D118" s="260">
        <v>4408</v>
      </c>
      <c r="E118" s="260"/>
      <c r="F118" s="260">
        <v>12</v>
      </c>
      <c r="G118" s="260">
        <v>453</v>
      </c>
      <c r="H118" s="260">
        <v>4506</v>
      </c>
      <c r="I118" s="260"/>
      <c r="J118" s="260">
        <v>145</v>
      </c>
      <c r="K118" s="260"/>
      <c r="L118" s="260">
        <v>32</v>
      </c>
      <c r="M118" s="304">
        <v>3.2</v>
      </c>
    </row>
    <row r="119" spans="1:13" ht="10.5">
      <c r="A119" s="90" t="s">
        <v>188</v>
      </c>
      <c r="B119" s="90"/>
      <c r="C119" s="90"/>
      <c r="D119" s="263">
        <v>662</v>
      </c>
      <c r="E119" s="260"/>
      <c r="F119" s="263">
        <v>510</v>
      </c>
      <c r="G119" s="263">
        <v>576</v>
      </c>
      <c r="H119" s="263">
        <v>3404</v>
      </c>
      <c r="I119" s="263"/>
      <c r="J119" s="263">
        <v>355</v>
      </c>
      <c r="K119" s="263"/>
      <c r="L119" s="263">
        <v>62</v>
      </c>
      <c r="M119" s="305">
        <v>10.4</v>
      </c>
    </row>
    <row r="120" spans="1:13" ht="11.25" thickBot="1">
      <c r="A120" s="110" t="s">
        <v>22</v>
      </c>
      <c r="B120" s="110"/>
      <c r="C120" s="110"/>
      <c r="D120" s="268">
        <v>11427</v>
      </c>
      <c r="E120" s="266"/>
      <c r="F120" s="268">
        <v>703</v>
      </c>
      <c r="G120" s="268">
        <v>1846</v>
      </c>
      <c r="H120" s="268">
        <v>14922</v>
      </c>
      <c r="I120" s="268"/>
      <c r="J120" s="268">
        <v>741</v>
      </c>
      <c r="K120" s="268"/>
      <c r="L120" s="268">
        <v>40</v>
      </c>
      <c r="M120" s="306">
        <v>5</v>
      </c>
    </row>
    <row r="122" spans="1:13" ht="48.75" customHeight="1">
      <c r="A122" s="322" t="s">
        <v>483</v>
      </c>
      <c r="B122" s="322"/>
      <c r="C122" s="322"/>
      <c r="D122" s="322"/>
      <c r="E122" s="322"/>
      <c r="F122" s="322"/>
      <c r="G122" s="322"/>
      <c r="H122" s="322"/>
      <c r="I122" s="322"/>
      <c r="J122" s="322"/>
      <c r="K122" s="322"/>
      <c r="L122" s="322"/>
      <c r="M122" s="322"/>
    </row>
    <row r="124" spans="1:13" ht="48.75" customHeight="1">
      <c r="A124" s="322" t="s">
        <v>470</v>
      </c>
      <c r="B124" s="322"/>
      <c r="C124" s="322"/>
      <c r="D124" s="322"/>
      <c r="E124" s="322"/>
      <c r="F124" s="322"/>
      <c r="G124" s="322"/>
      <c r="H124" s="322"/>
      <c r="I124" s="322"/>
      <c r="J124" s="322"/>
      <c r="K124" s="322"/>
      <c r="L124" s="322"/>
      <c r="M124" s="322"/>
    </row>
    <row r="126" ht="10.5">
      <c r="A126" s="1" t="s">
        <v>403</v>
      </c>
    </row>
    <row r="128" spans="1:13" ht="24" customHeight="1">
      <c r="A128" s="322" t="s">
        <v>74</v>
      </c>
      <c r="B128" s="322"/>
      <c r="C128" s="322"/>
      <c r="D128" s="322"/>
      <c r="E128" s="322"/>
      <c r="F128" s="322"/>
      <c r="G128" s="322"/>
      <c r="H128" s="322"/>
      <c r="I128" s="322"/>
      <c r="J128" s="322"/>
      <c r="K128" s="322"/>
      <c r="L128" s="322"/>
      <c r="M128" s="322"/>
    </row>
    <row r="130" spans="1:4" ht="12.75">
      <c r="A130" s="92" t="s">
        <v>471</v>
      </c>
      <c r="B130" s="92"/>
      <c r="C130" s="92"/>
      <c r="D130" s="92"/>
    </row>
    <row r="131" spans="10:13" s="5" customFormat="1" ht="16.5">
      <c r="J131" s="212" t="s">
        <v>166</v>
      </c>
      <c r="K131" s="178"/>
      <c r="L131" s="179" t="s">
        <v>418</v>
      </c>
      <c r="M131" s="178" t="s">
        <v>417</v>
      </c>
    </row>
    <row r="132" spans="1:13" s="5" customFormat="1" ht="8.25">
      <c r="A132" s="94"/>
      <c r="B132" s="94"/>
      <c r="C132" s="94"/>
      <c r="D132" s="94"/>
      <c r="E132" s="94"/>
      <c r="F132" s="94"/>
      <c r="G132" s="94"/>
      <c r="H132" s="94"/>
      <c r="I132" s="94"/>
      <c r="J132" s="181" t="s">
        <v>15</v>
      </c>
      <c r="K132" s="94"/>
      <c r="L132" s="176" t="s">
        <v>15</v>
      </c>
      <c r="M132" s="95" t="s">
        <v>15</v>
      </c>
    </row>
    <row r="133" spans="1:12" ht="10.5">
      <c r="A133" s="54" t="s">
        <v>203</v>
      </c>
      <c r="B133" s="54"/>
      <c r="C133" s="54"/>
      <c r="D133" s="54"/>
      <c r="J133" s="172"/>
      <c r="L133" s="190"/>
    </row>
    <row r="134" spans="1:13" ht="10.5">
      <c r="A134" s="1" t="s">
        <v>472</v>
      </c>
      <c r="J134" s="259">
        <v>181</v>
      </c>
      <c r="K134" s="260"/>
      <c r="L134" s="244">
        <v>424</v>
      </c>
      <c r="M134" s="245">
        <v>351</v>
      </c>
    </row>
    <row r="135" spans="1:13" ht="10.5">
      <c r="A135" s="1" t="s">
        <v>473</v>
      </c>
      <c r="J135" s="259">
        <v>-148</v>
      </c>
      <c r="K135" s="260"/>
      <c r="L135" s="244">
        <v>-148</v>
      </c>
      <c r="M135" s="245">
        <v>-73</v>
      </c>
    </row>
    <row r="136" spans="1:13" ht="10.5">
      <c r="A136" s="1" t="s">
        <v>263</v>
      </c>
      <c r="J136" s="243" t="s">
        <v>205</v>
      </c>
      <c r="K136" s="260"/>
      <c r="L136" s="244">
        <v>-47</v>
      </c>
      <c r="M136" s="245" t="s">
        <v>205</v>
      </c>
    </row>
    <row r="137" spans="1:13" ht="10.5">
      <c r="A137" s="90" t="s">
        <v>264</v>
      </c>
      <c r="B137" s="90"/>
      <c r="C137" s="90"/>
      <c r="D137" s="90"/>
      <c r="E137" s="90"/>
      <c r="F137" s="90"/>
      <c r="G137" s="90"/>
      <c r="H137" s="90"/>
      <c r="I137" s="90"/>
      <c r="J137" s="262">
        <v>-48</v>
      </c>
      <c r="K137" s="263"/>
      <c r="L137" s="247">
        <v>-46</v>
      </c>
      <c r="M137" s="248">
        <v>-33</v>
      </c>
    </row>
    <row r="138" spans="1:13" ht="10.5">
      <c r="A138" s="113"/>
      <c r="B138" s="113"/>
      <c r="C138" s="113"/>
      <c r="D138" s="113"/>
      <c r="E138" s="113"/>
      <c r="F138" s="113"/>
      <c r="G138" s="113"/>
      <c r="H138" s="113"/>
      <c r="I138" s="113"/>
      <c r="J138" s="269">
        <f>SUM(J134:J137)</f>
        <v>-15</v>
      </c>
      <c r="K138" s="270"/>
      <c r="L138" s="257">
        <v>183</v>
      </c>
      <c r="M138" s="258">
        <v>245</v>
      </c>
    </row>
    <row r="139" spans="1:13" ht="10.5">
      <c r="A139" s="54" t="s">
        <v>475</v>
      </c>
      <c r="B139" s="54"/>
      <c r="C139" s="54"/>
      <c r="D139" s="54"/>
      <c r="J139" s="259"/>
      <c r="K139" s="260"/>
      <c r="L139" s="244"/>
      <c r="M139" s="245"/>
    </row>
    <row r="140" spans="1:13" ht="10.5">
      <c r="A140" s="1" t="s">
        <v>265</v>
      </c>
      <c r="J140" s="259"/>
      <c r="K140" s="260"/>
      <c r="L140" s="244"/>
      <c r="M140" s="245"/>
    </row>
    <row r="141" spans="1:13" ht="10.5">
      <c r="A141" s="111" t="s">
        <v>266</v>
      </c>
      <c r="B141" s="111"/>
      <c r="C141" s="111"/>
      <c r="D141" s="111"/>
      <c r="J141" s="259">
        <v>67</v>
      </c>
      <c r="K141" s="260"/>
      <c r="L141" s="244">
        <v>160</v>
      </c>
      <c r="M141" s="245">
        <v>123</v>
      </c>
    </row>
    <row r="142" spans="1:13" ht="10.5">
      <c r="A142" s="111" t="s">
        <v>267</v>
      </c>
      <c r="B142" s="111"/>
      <c r="C142" s="111"/>
      <c r="D142" s="111"/>
      <c r="J142" s="259">
        <v>23</v>
      </c>
      <c r="K142" s="260"/>
      <c r="L142" s="244">
        <v>52</v>
      </c>
      <c r="M142" s="245">
        <v>36</v>
      </c>
    </row>
    <row r="143" spans="1:13" ht="10.5">
      <c r="A143" s="1" t="s">
        <v>268</v>
      </c>
      <c r="J143" s="259">
        <v>47</v>
      </c>
      <c r="K143" s="260"/>
      <c r="L143" s="244">
        <v>89</v>
      </c>
      <c r="M143" s="245">
        <v>41</v>
      </c>
    </row>
    <row r="144" spans="1:13" ht="10.5">
      <c r="A144" s="1" t="s">
        <v>269</v>
      </c>
      <c r="J144" s="259">
        <v>26</v>
      </c>
      <c r="K144" s="260"/>
      <c r="L144" s="244">
        <v>53</v>
      </c>
      <c r="M144" s="245">
        <v>54</v>
      </c>
    </row>
    <row r="145" spans="1:13" ht="10.5">
      <c r="A145" s="1" t="s">
        <v>270</v>
      </c>
      <c r="J145" s="259">
        <v>136</v>
      </c>
      <c r="K145" s="260"/>
      <c r="L145" s="244">
        <v>140</v>
      </c>
      <c r="M145" s="245" t="s">
        <v>205</v>
      </c>
    </row>
    <row r="146" spans="1:13" ht="10.5">
      <c r="A146" s="1" t="s">
        <v>597</v>
      </c>
      <c r="J146" s="259">
        <v>11</v>
      </c>
      <c r="K146" s="260"/>
      <c r="L146" s="244">
        <v>10</v>
      </c>
      <c r="M146" s="245">
        <v>-4</v>
      </c>
    </row>
    <row r="147" spans="1:13" ht="10.5">
      <c r="A147" s="90" t="s">
        <v>482</v>
      </c>
      <c r="B147" s="90"/>
      <c r="C147" s="90"/>
      <c r="D147" s="90"/>
      <c r="E147" s="90"/>
      <c r="F147" s="90"/>
      <c r="G147" s="90"/>
      <c r="H147" s="90"/>
      <c r="I147" s="90"/>
      <c r="J147" s="262">
        <v>14</v>
      </c>
      <c r="K147" s="263"/>
      <c r="L147" s="247">
        <v>26</v>
      </c>
      <c r="M147" s="248">
        <v>-13</v>
      </c>
    </row>
    <row r="148" spans="1:13" ht="10.5">
      <c r="A148" s="113"/>
      <c r="B148" s="113"/>
      <c r="C148" s="113"/>
      <c r="D148" s="113"/>
      <c r="E148" s="113"/>
      <c r="F148" s="113"/>
      <c r="G148" s="113"/>
      <c r="H148" s="113"/>
      <c r="I148" s="113"/>
      <c r="J148" s="269">
        <f>SUM(J141:J147)</f>
        <v>324</v>
      </c>
      <c r="K148" s="270"/>
      <c r="L148" s="257">
        <v>530</v>
      </c>
      <c r="M148" s="258">
        <v>237</v>
      </c>
    </row>
    <row r="149" spans="1:13" ht="10.5">
      <c r="A149" s="54" t="s">
        <v>188</v>
      </c>
      <c r="B149" s="54"/>
      <c r="C149" s="54"/>
      <c r="D149" s="54"/>
      <c r="J149" s="259"/>
      <c r="K149" s="260"/>
      <c r="L149" s="244"/>
      <c r="M149" s="245"/>
    </row>
    <row r="150" spans="1:13" ht="10.5">
      <c r="A150" s="1" t="s">
        <v>472</v>
      </c>
      <c r="J150" s="259">
        <v>85</v>
      </c>
      <c r="K150" s="260"/>
      <c r="L150" s="244">
        <v>162</v>
      </c>
      <c r="M150" s="245">
        <v>120</v>
      </c>
    </row>
    <row r="151" spans="1:13" ht="10.5">
      <c r="A151" s="1" t="s">
        <v>598</v>
      </c>
      <c r="J151" s="259">
        <v>7</v>
      </c>
      <c r="K151" s="260"/>
      <c r="L151" s="244">
        <v>-9</v>
      </c>
      <c r="M151" s="245">
        <v>-24</v>
      </c>
    </row>
    <row r="152" spans="1:13" ht="10.5">
      <c r="A152" s="90" t="s">
        <v>599</v>
      </c>
      <c r="B152" s="90"/>
      <c r="C152" s="90"/>
      <c r="D152" s="90"/>
      <c r="E152" s="90"/>
      <c r="F152" s="90"/>
      <c r="G152" s="90"/>
      <c r="I152" s="90"/>
      <c r="J152" s="262">
        <v>-2</v>
      </c>
      <c r="K152" s="263"/>
      <c r="L152" s="247">
        <v>10</v>
      </c>
      <c r="M152" s="248">
        <v>9</v>
      </c>
    </row>
    <row r="153" spans="1:13" ht="10.5">
      <c r="A153" s="113"/>
      <c r="B153" s="113"/>
      <c r="C153" s="113"/>
      <c r="D153" s="113"/>
      <c r="E153" s="113"/>
      <c r="F153" s="113"/>
      <c r="G153" s="113"/>
      <c r="H153" s="113"/>
      <c r="I153" s="113"/>
      <c r="J153" s="269">
        <f>SUM(J150:J152)</f>
        <v>90</v>
      </c>
      <c r="K153" s="270"/>
      <c r="L153" s="257">
        <v>163</v>
      </c>
      <c r="M153" s="258">
        <v>105</v>
      </c>
    </row>
    <row r="154" spans="1:13" ht="11.25" thickBot="1">
      <c r="A154" s="96" t="s">
        <v>22</v>
      </c>
      <c r="B154" s="96"/>
      <c r="C154" s="96"/>
      <c r="D154" s="96"/>
      <c r="E154" s="96"/>
      <c r="F154" s="96"/>
      <c r="G154" s="96"/>
      <c r="H154" s="96"/>
      <c r="I154" s="96"/>
      <c r="J154" s="265">
        <f>SUM(J138,J148,J153)</f>
        <v>399</v>
      </c>
      <c r="K154" s="266"/>
      <c r="L154" s="250">
        <v>876</v>
      </c>
      <c r="M154" s="251">
        <v>587</v>
      </c>
    </row>
    <row r="155" spans="1:4" s="5" customFormat="1" ht="8.25">
      <c r="A155" s="98" t="s">
        <v>600</v>
      </c>
      <c r="B155" s="98"/>
      <c r="C155" s="98"/>
      <c r="D155" s="98"/>
    </row>
    <row r="156" spans="1:13" s="5" customFormat="1" ht="57.75" customHeight="1">
      <c r="A156" s="325" t="s">
        <v>393</v>
      </c>
      <c r="B156" s="325"/>
      <c r="C156" s="325"/>
      <c r="D156" s="325"/>
      <c r="E156" s="325"/>
      <c r="F156" s="325"/>
      <c r="G156" s="325"/>
      <c r="H156" s="325"/>
      <c r="I156" s="325"/>
      <c r="J156" s="325"/>
      <c r="K156" s="325"/>
      <c r="L156" s="325"/>
      <c r="M156" s="325"/>
    </row>
    <row r="157" s="5" customFormat="1" ht="8.25"/>
    <row r="158" spans="1:13" s="5" customFormat="1" ht="19.5" customHeight="1">
      <c r="A158" s="326" t="s">
        <v>254</v>
      </c>
      <c r="B158" s="326"/>
      <c r="C158" s="326"/>
      <c r="D158" s="326"/>
      <c r="E158" s="326"/>
      <c r="F158" s="326"/>
      <c r="G158" s="326"/>
      <c r="H158" s="326"/>
      <c r="I158" s="326"/>
      <c r="J158" s="326"/>
      <c r="K158" s="326"/>
      <c r="L158" s="326"/>
      <c r="M158" s="326"/>
    </row>
    <row r="159" s="5" customFormat="1" ht="8.25"/>
    <row r="160" s="5" customFormat="1" ht="8.25">
      <c r="A160" s="5" t="s">
        <v>562</v>
      </c>
    </row>
    <row r="161" s="5" customFormat="1" ht="8.25"/>
    <row r="162" spans="1:13" s="5" customFormat="1" ht="48" customHeight="1">
      <c r="A162" s="326" t="s">
        <v>404</v>
      </c>
      <c r="B162" s="326"/>
      <c r="C162" s="326"/>
      <c r="D162" s="326"/>
      <c r="E162" s="326"/>
      <c r="F162" s="326"/>
      <c r="G162" s="326"/>
      <c r="H162" s="326"/>
      <c r="I162" s="326"/>
      <c r="J162" s="326"/>
      <c r="K162" s="326"/>
      <c r="L162" s="326"/>
      <c r="M162" s="326"/>
    </row>
    <row r="164" spans="1:4" ht="12.75">
      <c r="A164" s="92" t="s">
        <v>524</v>
      </c>
      <c r="B164" s="92"/>
      <c r="C164" s="92"/>
      <c r="D164" s="92"/>
    </row>
    <row r="165" spans="1:13" s="5" customFormat="1" ht="16.5">
      <c r="A165" s="192"/>
      <c r="J165" s="212" t="s">
        <v>166</v>
      </c>
      <c r="K165" s="178"/>
      <c r="L165" s="179" t="s">
        <v>416</v>
      </c>
      <c r="M165" s="178" t="s">
        <v>419</v>
      </c>
    </row>
    <row r="166" spans="1:13" s="5" customFormat="1" ht="8.25">
      <c r="A166" s="94"/>
      <c r="B166" s="94"/>
      <c r="C166" s="94"/>
      <c r="D166" s="94"/>
      <c r="E166" s="94"/>
      <c r="F166" s="94"/>
      <c r="G166" s="94"/>
      <c r="H166" s="94"/>
      <c r="I166" s="94"/>
      <c r="J166" s="100" t="s">
        <v>15</v>
      </c>
      <c r="K166" s="94"/>
      <c r="L166" s="176" t="s">
        <v>15</v>
      </c>
      <c r="M166" s="95" t="s">
        <v>15</v>
      </c>
    </row>
    <row r="167" spans="1:13" ht="10.5">
      <c r="A167" s="1" t="s">
        <v>525</v>
      </c>
      <c r="J167" s="259">
        <v>45</v>
      </c>
      <c r="K167" s="260"/>
      <c r="L167" s="261">
        <v>87</v>
      </c>
      <c r="M167" s="260">
        <v>44</v>
      </c>
    </row>
    <row r="168" spans="1:13" ht="10.5">
      <c r="A168" s="1" t="s">
        <v>536</v>
      </c>
      <c r="J168" s="260"/>
      <c r="K168" s="260"/>
      <c r="L168" s="261"/>
      <c r="M168" s="260"/>
    </row>
    <row r="169" spans="1:13" ht="10.5">
      <c r="A169" s="111" t="s">
        <v>241</v>
      </c>
      <c r="B169" s="111"/>
      <c r="C169" s="111"/>
      <c r="D169" s="111"/>
      <c r="J169" s="243">
        <v>-10</v>
      </c>
      <c r="K169" s="260"/>
      <c r="L169" s="261">
        <v>-21</v>
      </c>
      <c r="M169" s="260">
        <v>-22</v>
      </c>
    </row>
    <row r="170" spans="1:13" ht="10.5">
      <c r="A170" s="90" t="s">
        <v>526</v>
      </c>
      <c r="B170" s="90"/>
      <c r="C170" s="90"/>
      <c r="D170" s="90"/>
      <c r="E170" s="90"/>
      <c r="F170" s="90"/>
      <c r="G170" s="90"/>
      <c r="H170" s="90"/>
      <c r="I170" s="90"/>
      <c r="J170" s="246">
        <v>-15</v>
      </c>
      <c r="K170" s="263"/>
      <c r="L170" s="264">
        <v>-24</v>
      </c>
      <c r="M170" s="263">
        <v>-22</v>
      </c>
    </row>
    <row r="171" spans="1:13" ht="11.25" thickBot="1">
      <c r="A171" s="96" t="s">
        <v>527</v>
      </c>
      <c r="B171" s="96"/>
      <c r="C171" s="96"/>
      <c r="D171" s="96"/>
      <c r="E171" s="96"/>
      <c r="F171" s="96"/>
      <c r="G171" s="96"/>
      <c r="H171" s="96"/>
      <c r="I171" s="96"/>
      <c r="J171" s="249">
        <f>SUM(J167:J170)</f>
        <v>20</v>
      </c>
      <c r="K171" s="266"/>
      <c r="L171" s="267">
        <v>42</v>
      </c>
      <c r="M171" s="266">
        <v>0</v>
      </c>
    </row>
    <row r="173" spans="1:4" ht="12.75">
      <c r="A173" s="92" t="s">
        <v>528</v>
      </c>
      <c r="B173" s="92"/>
      <c r="C173" s="92"/>
      <c r="D173" s="92"/>
    </row>
    <row r="174" spans="1:13" s="5" customFormat="1" ht="16.5">
      <c r="A174" s="192"/>
      <c r="J174" s="212" t="s">
        <v>166</v>
      </c>
      <c r="K174" s="178"/>
      <c r="L174" s="179" t="s">
        <v>416</v>
      </c>
      <c r="M174" s="178" t="s">
        <v>419</v>
      </c>
    </row>
    <row r="175" spans="1:13" s="5" customFormat="1" ht="8.25">
      <c r="A175" s="94"/>
      <c r="B175" s="94"/>
      <c r="C175" s="94"/>
      <c r="D175" s="94"/>
      <c r="E175" s="94"/>
      <c r="F175" s="94"/>
      <c r="G175" s="94"/>
      <c r="H175" s="94"/>
      <c r="I175" s="94"/>
      <c r="J175" s="100" t="s">
        <v>15</v>
      </c>
      <c r="K175" s="94"/>
      <c r="L175" s="176" t="s">
        <v>15</v>
      </c>
      <c r="M175" s="95" t="s">
        <v>15</v>
      </c>
    </row>
    <row r="176" spans="1:12" ht="10.5">
      <c r="A176" s="1" t="s">
        <v>529</v>
      </c>
      <c r="L176" s="54"/>
    </row>
    <row r="177" spans="1:13" ht="10.5">
      <c r="A177" s="111" t="s">
        <v>530</v>
      </c>
      <c r="B177" s="111"/>
      <c r="C177" s="111"/>
      <c r="D177" s="111"/>
      <c r="J177" s="259">
        <v>267</v>
      </c>
      <c r="K177" s="260"/>
      <c r="L177" s="261">
        <v>994</v>
      </c>
      <c r="M177" s="260">
        <v>408</v>
      </c>
    </row>
    <row r="178" spans="1:13" ht="10.5">
      <c r="A178" s="111" t="s">
        <v>531</v>
      </c>
      <c r="B178" s="111"/>
      <c r="C178" s="111"/>
      <c r="D178" s="111"/>
      <c r="J178" s="259">
        <v>16</v>
      </c>
      <c r="K178" s="260"/>
      <c r="L178" s="261">
        <v>65</v>
      </c>
      <c r="M178" s="260">
        <v>103</v>
      </c>
    </row>
    <row r="179" spans="1:13" ht="10.5">
      <c r="A179" s="111" t="s">
        <v>188</v>
      </c>
      <c r="B179" s="111"/>
      <c r="C179" s="111"/>
      <c r="D179" s="111"/>
      <c r="J179" s="259">
        <v>24</v>
      </c>
      <c r="K179" s="260"/>
      <c r="L179" s="261">
        <v>41</v>
      </c>
      <c r="M179" s="260">
        <v>91</v>
      </c>
    </row>
    <row r="180" spans="1:13" ht="10.5">
      <c r="A180" s="1" t="s">
        <v>360</v>
      </c>
      <c r="J180" s="259"/>
      <c r="K180" s="260"/>
      <c r="L180" s="261"/>
      <c r="M180" s="260"/>
    </row>
    <row r="181" spans="1:13" ht="10.5">
      <c r="A181" s="111" t="s">
        <v>359</v>
      </c>
      <c r="B181" s="111"/>
      <c r="C181" s="111"/>
      <c r="D181" s="111"/>
      <c r="J181" s="259">
        <v>0</v>
      </c>
      <c r="K181" s="260"/>
      <c r="L181" s="261">
        <v>0</v>
      </c>
      <c r="M181" s="260">
        <v>9</v>
      </c>
    </row>
    <row r="182" spans="1:13" ht="10.5">
      <c r="A182" s="105" t="s">
        <v>362</v>
      </c>
      <c r="B182" s="105"/>
      <c r="C182" s="105"/>
      <c r="D182" s="105"/>
      <c r="J182" s="259"/>
      <c r="K182" s="260"/>
      <c r="L182" s="261"/>
      <c r="M182" s="260"/>
    </row>
    <row r="183" spans="1:13" ht="10.5">
      <c r="A183" s="111" t="s">
        <v>361</v>
      </c>
      <c r="B183" s="111"/>
      <c r="C183" s="111"/>
      <c r="D183" s="111"/>
      <c r="J183" s="259">
        <v>3</v>
      </c>
      <c r="K183" s="260"/>
      <c r="L183" s="261">
        <v>1</v>
      </c>
      <c r="M183" s="260">
        <v>9</v>
      </c>
    </row>
    <row r="184" spans="1:13" ht="10.5">
      <c r="A184" s="1" t="s">
        <v>595</v>
      </c>
      <c r="J184" s="259">
        <v>-19</v>
      </c>
      <c r="K184" s="260"/>
      <c r="L184" s="261">
        <v>-65</v>
      </c>
      <c r="M184" s="260">
        <v>-63</v>
      </c>
    </row>
    <row r="185" spans="1:13" ht="10.5">
      <c r="A185" s="90" t="s">
        <v>596</v>
      </c>
      <c r="B185" s="90"/>
      <c r="C185" s="90"/>
      <c r="D185" s="90"/>
      <c r="E185" s="90"/>
      <c r="F185" s="90"/>
      <c r="G185" s="90"/>
      <c r="H185" s="90"/>
      <c r="I185" s="90"/>
      <c r="J185" s="262">
        <v>-13</v>
      </c>
      <c r="K185" s="263"/>
      <c r="L185" s="264">
        <v>-35</v>
      </c>
      <c r="M185" s="263">
        <v>13</v>
      </c>
    </row>
    <row r="186" spans="1:13" ht="11.25" thickBot="1">
      <c r="A186" s="110" t="s">
        <v>22</v>
      </c>
      <c r="B186" s="110"/>
      <c r="C186" s="110"/>
      <c r="D186" s="110"/>
      <c r="E186" s="110"/>
      <c r="F186" s="110"/>
      <c r="G186" s="110"/>
      <c r="H186" s="110"/>
      <c r="I186" s="110"/>
      <c r="J186" s="271">
        <f>SUM(J177:J185)</f>
        <v>278</v>
      </c>
      <c r="K186" s="268"/>
      <c r="L186" s="272">
        <v>1001</v>
      </c>
      <c r="M186" s="268">
        <v>570</v>
      </c>
    </row>
    <row r="187" spans="1:4" s="5" customFormat="1" ht="8.25">
      <c r="A187" s="98" t="s">
        <v>600</v>
      </c>
      <c r="B187" s="98"/>
      <c r="C187" s="98"/>
      <c r="D187" s="98"/>
    </row>
    <row r="188" spans="1:13" s="5" customFormat="1" ht="19.5" customHeight="1">
      <c r="A188" s="326" t="s">
        <v>394</v>
      </c>
      <c r="B188" s="326"/>
      <c r="C188" s="326"/>
      <c r="D188" s="326"/>
      <c r="E188" s="326"/>
      <c r="F188" s="326"/>
      <c r="G188" s="326"/>
      <c r="H188" s="326"/>
      <c r="I188" s="326"/>
      <c r="J188" s="326"/>
      <c r="K188" s="326"/>
      <c r="L188" s="326"/>
      <c r="M188" s="326"/>
    </row>
    <row r="189" s="5" customFormat="1" ht="8.25">
      <c r="A189" s="5" t="s">
        <v>100</v>
      </c>
    </row>
    <row r="190" spans="1:13" s="5" customFormat="1" ht="16.5">
      <c r="A190" s="216"/>
      <c r="J190" s="212" t="s">
        <v>166</v>
      </c>
      <c r="K190" s="178"/>
      <c r="L190" s="179" t="s">
        <v>416</v>
      </c>
      <c r="M190" s="178" t="s">
        <v>419</v>
      </c>
    </row>
    <row r="191" spans="1:13" s="5" customFormat="1" ht="8.25">
      <c r="A191" s="94"/>
      <c r="B191" s="94"/>
      <c r="C191" s="94"/>
      <c r="D191" s="94"/>
      <c r="E191" s="94"/>
      <c r="F191" s="94"/>
      <c r="G191" s="94"/>
      <c r="H191" s="94"/>
      <c r="I191" s="94"/>
      <c r="J191" s="100" t="s">
        <v>15</v>
      </c>
      <c r="K191" s="94"/>
      <c r="L191" s="176" t="s">
        <v>15</v>
      </c>
      <c r="M191" s="95" t="s">
        <v>15</v>
      </c>
    </row>
    <row r="192" spans="1:12" s="5" customFormat="1" ht="8.25">
      <c r="A192" s="5" t="s">
        <v>601</v>
      </c>
      <c r="L192" s="98"/>
    </row>
    <row r="193" spans="1:13" s="5" customFormat="1" ht="8.25">
      <c r="A193" s="114" t="s">
        <v>563</v>
      </c>
      <c r="B193" s="114"/>
      <c r="C193" s="114"/>
      <c r="D193" s="114"/>
      <c r="J193" s="273">
        <v>2</v>
      </c>
      <c r="K193" s="274"/>
      <c r="L193" s="275">
        <v>5</v>
      </c>
      <c r="M193" s="274">
        <v>51</v>
      </c>
    </row>
    <row r="194" spans="1:13" s="5" customFormat="1" ht="8.25">
      <c r="A194" s="114" t="s">
        <v>564</v>
      </c>
      <c r="B194" s="114"/>
      <c r="C194" s="114"/>
      <c r="D194" s="114"/>
      <c r="J194" s="273">
        <v>53</v>
      </c>
      <c r="K194" s="274"/>
      <c r="L194" s="275">
        <v>58</v>
      </c>
      <c r="M194" s="274">
        <v>22</v>
      </c>
    </row>
    <row r="195" spans="1:13" s="5" customFormat="1" ht="8.25">
      <c r="A195" s="115" t="s">
        <v>395</v>
      </c>
      <c r="B195" s="115"/>
      <c r="C195" s="115"/>
      <c r="D195" s="115"/>
      <c r="J195" s="273"/>
      <c r="K195" s="274"/>
      <c r="L195" s="275"/>
      <c r="M195" s="274"/>
    </row>
    <row r="196" spans="1:13" s="5" customFormat="1" ht="8.25">
      <c r="A196" s="114" t="s">
        <v>363</v>
      </c>
      <c r="B196" s="114"/>
      <c r="C196" s="114"/>
      <c r="D196" s="114"/>
      <c r="J196" s="273">
        <v>-29</v>
      </c>
      <c r="K196" s="274"/>
      <c r="L196" s="275">
        <v>4</v>
      </c>
      <c r="M196" s="274">
        <v>36</v>
      </c>
    </row>
    <row r="197" spans="1:13" s="5" customFormat="1" ht="8.25">
      <c r="A197" s="94" t="s">
        <v>565</v>
      </c>
      <c r="B197" s="94"/>
      <c r="C197" s="94"/>
      <c r="D197" s="94"/>
      <c r="E197" s="94"/>
      <c r="F197" s="94"/>
      <c r="G197" s="94"/>
      <c r="H197" s="94"/>
      <c r="I197" s="94"/>
      <c r="J197" s="276">
        <v>-10</v>
      </c>
      <c r="K197" s="277"/>
      <c r="L197" s="278">
        <v>-2</v>
      </c>
      <c r="M197" s="277">
        <v>-6</v>
      </c>
    </row>
    <row r="198" spans="1:13" s="5" customFormat="1" ht="9" thickBot="1">
      <c r="A198" s="97"/>
      <c r="B198" s="97"/>
      <c r="C198" s="97"/>
      <c r="D198" s="97"/>
      <c r="E198" s="97"/>
      <c r="F198" s="97"/>
      <c r="G198" s="97"/>
      <c r="H198" s="97"/>
      <c r="I198" s="97"/>
      <c r="J198" s="279">
        <f>SUM(J193:J197)</f>
        <v>16</v>
      </c>
      <c r="K198" s="280"/>
      <c r="L198" s="281">
        <v>65</v>
      </c>
      <c r="M198" s="280">
        <v>103</v>
      </c>
    </row>
    <row r="199" spans="1:13" s="5" customFormat="1" ht="19.5" customHeight="1">
      <c r="A199" s="327" t="s">
        <v>396</v>
      </c>
      <c r="B199" s="327"/>
      <c r="C199" s="327"/>
      <c r="D199" s="327"/>
      <c r="E199" s="327"/>
      <c r="F199" s="327"/>
      <c r="G199" s="327"/>
      <c r="H199" s="327"/>
      <c r="I199" s="327"/>
      <c r="J199" s="327"/>
      <c r="K199" s="327"/>
      <c r="L199" s="327"/>
      <c r="M199" s="327"/>
    </row>
    <row r="201" spans="1:4" ht="12.75">
      <c r="A201" s="92" t="s">
        <v>101</v>
      </c>
      <c r="B201" s="92"/>
      <c r="C201" s="92"/>
      <c r="D201" s="92"/>
    </row>
    <row r="202" spans="1:13" ht="69.75" customHeight="1">
      <c r="A202" s="319" t="s">
        <v>555</v>
      </c>
      <c r="B202" s="319"/>
      <c r="C202" s="319"/>
      <c r="D202" s="319"/>
      <c r="E202" s="319"/>
      <c r="F202" s="319"/>
      <c r="G202" s="319"/>
      <c r="H202" s="319"/>
      <c r="I202" s="319"/>
      <c r="J202" s="319"/>
      <c r="K202" s="319"/>
      <c r="L202" s="319"/>
      <c r="M202" s="319"/>
    </row>
    <row r="204" spans="1:4" ht="12.75">
      <c r="A204" s="92" t="s">
        <v>164</v>
      </c>
      <c r="B204" s="92"/>
      <c r="C204" s="92"/>
      <c r="D204" s="92"/>
    </row>
    <row r="205" spans="1:4" ht="12.75">
      <c r="A205" s="92" t="s">
        <v>163</v>
      </c>
      <c r="B205" s="92"/>
      <c r="C205" s="92"/>
      <c r="D205" s="92"/>
    </row>
    <row r="206" spans="1:13" ht="24" customHeight="1">
      <c r="A206" s="322" t="s">
        <v>515</v>
      </c>
      <c r="B206" s="322"/>
      <c r="C206" s="322"/>
      <c r="D206" s="322"/>
      <c r="E206" s="322"/>
      <c r="F206" s="322"/>
      <c r="G206" s="322"/>
      <c r="H206" s="322"/>
      <c r="I206" s="322"/>
      <c r="J206" s="322"/>
      <c r="K206" s="322"/>
      <c r="L206" s="322"/>
      <c r="M206" s="322"/>
    </row>
    <row r="207" spans="1:13" s="5" customFormat="1" ht="8.25">
      <c r="A207" s="41"/>
      <c r="B207" s="41"/>
      <c r="C207" s="41"/>
      <c r="D207" s="41"/>
      <c r="E207" s="41"/>
      <c r="F207" s="41"/>
      <c r="G207" s="41"/>
      <c r="H207" s="41"/>
      <c r="I207" s="41"/>
      <c r="J207" s="41"/>
      <c r="K207" s="41"/>
      <c r="L207" s="41"/>
      <c r="M207" s="41"/>
    </row>
    <row r="208" spans="1:13" s="5" customFormat="1" ht="8.25">
      <c r="A208" s="192"/>
      <c r="B208" s="100"/>
      <c r="C208" s="101" t="s">
        <v>183</v>
      </c>
      <c r="D208" s="100"/>
      <c r="F208" s="176"/>
      <c r="G208" s="175" t="s">
        <v>167</v>
      </c>
      <c r="H208" s="176"/>
      <c r="I208" s="89"/>
      <c r="J208" s="95"/>
      <c r="K208" s="95"/>
      <c r="L208" s="102" t="s">
        <v>168</v>
      </c>
      <c r="M208" s="95"/>
    </row>
    <row r="209" spans="1:13" s="5" customFormat="1" ht="8.25">
      <c r="A209" s="192"/>
      <c r="B209" s="99"/>
      <c r="C209" s="99" t="s">
        <v>516</v>
      </c>
      <c r="D209" s="99"/>
      <c r="E209" s="192"/>
      <c r="F209" s="177"/>
      <c r="G209" s="177" t="s">
        <v>516</v>
      </c>
      <c r="H209" s="177"/>
      <c r="I209" s="89"/>
      <c r="J209" s="89"/>
      <c r="K209" s="89"/>
      <c r="L209" s="89" t="s">
        <v>516</v>
      </c>
      <c r="M209" s="89"/>
    </row>
    <row r="210" spans="1:13" s="5" customFormat="1" ht="8.25">
      <c r="A210" s="192"/>
      <c r="B210" s="99"/>
      <c r="C210" s="99" t="s">
        <v>517</v>
      </c>
      <c r="D210" s="99"/>
      <c r="E210" s="192"/>
      <c r="F210" s="177"/>
      <c r="G210" s="177" t="s">
        <v>517</v>
      </c>
      <c r="H210" s="177"/>
      <c r="I210" s="89"/>
      <c r="J210" s="89"/>
      <c r="K210" s="89"/>
      <c r="L210" s="89" t="s">
        <v>517</v>
      </c>
      <c r="M210" s="89"/>
    </row>
    <row r="211" spans="1:13" s="5" customFormat="1" ht="8.25">
      <c r="A211" s="192"/>
      <c r="B211" s="99" t="s">
        <v>516</v>
      </c>
      <c r="C211" s="99" t="s">
        <v>518</v>
      </c>
      <c r="D211" s="99"/>
      <c r="E211" s="192"/>
      <c r="F211" s="177" t="s">
        <v>516</v>
      </c>
      <c r="G211" s="177" t="s">
        <v>518</v>
      </c>
      <c r="H211" s="177"/>
      <c r="I211" s="89"/>
      <c r="J211" s="89" t="s">
        <v>516</v>
      </c>
      <c r="K211" s="89"/>
      <c r="L211" s="89" t="s">
        <v>518</v>
      </c>
      <c r="M211" s="89"/>
    </row>
    <row r="212" spans="1:13" s="5" customFormat="1" ht="8.25">
      <c r="A212" s="192"/>
      <c r="B212" s="99" t="s">
        <v>519</v>
      </c>
      <c r="C212" s="99" t="s">
        <v>520</v>
      </c>
      <c r="D212" s="99"/>
      <c r="E212" s="192"/>
      <c r="F212" s="177" t="s">
        <v>519</v>
      </c>
      <c r="G212" s="177" t="s">
        <v>520</v>
      </c>
      <c r="H212" s="177"/>
      <c r="I212" s="89"/>
      <c r="J212" s="89" t="s">
        <v>519</v>
      </c>
      <c r="K212" s="89"/>
      <c r="L212" s="89" t="s">
        <v>520</v>
      </c>
      <c r="M212" s="89"/>
    </row>
    <row r="213" spans="1:13" s="5" customFormat="1" ht="8.25">
      <c r="A213" s="192"/>
      <c r="B213" s="99" t="s">
        <v>521</v>
      </c>
      <c r="C213" s="99" t="s">
        <v>522</v>
      </c>
      <c r="D213" s="99" t="s">
        <v>22</v>
      </c>
      <c r="E213" s="192"/>
      <c r="F213" s="177" t="s">
        <v>521</v>
      </c>
      <c r="G213" s="177" t="s">
        <v>522</v>
      </c>
      <c r="H213" s="177" t="s">
        <v>22</v>
      </c>
      <c r="I213" s="89"/>
      <c r="J213" s="89" t="s">
        <v>521</v>
      </c>
      <c r="K213" s="89"/>
      <c r="L213" s="89" t="s">
        <v>522</v>
      </c>
      <c r="M213" s="89" t="s">
        <v>22</v>
      </c>
    </row>
    <row r="214" spans="1:13" s="5" customFormat="1" ht="8.25">
      <c r="A214" s="193"/>
      <c r="B214" s="100" t="s">
        <v>15</v>
      </c>
      <c r="C214" s="100" t="s">
        <v>15</v>
      </c>
      <c r="D214" s="100" t="s">
        <v>15</v>
      </c>
      <c r="E214" s="193"/>
      <c r="F214" s="176" t="s">
        <v>15</v>
      </c>
      <c r="G214" s="176" t="s">
        <v>15</v>
      </c>
      <c r="H214" s="176" t="s">
        <v>15</v>
      </c>
      <c r="I214" s="95"/>
      <c r="J214" s="95" t="s">
        <v>15</v>
      </c>
      <c r="K214" s="95"/>
      <c r="L214" s="95" t="s">
        <v>15</v>
      </c>
      <c r="M214" s="95" t="s">
        <v>15</v>
      </c>
    </row>
    <row r="215" spans="1:13" ht="10.5">
      <c r="A215" s="1" t="s">
        <v>203</v>
      </c>
      <c r="B215" s="282">
        <v>29</v>
      </c>
      <c r="C215" s="283">
        <v>1</v>
      </c>
      <c r="D215" s="282">
        <v>30</v>
      </c>
      <c r="E215" s="260"/>
      <c r="F215" s="261">
        <v>-81</v>
      </c>
      <c r="G215" s="261">
        <v>31</v>
      </c>
      <c r="H215" s="261">
        <v>-50</v>
      </c>
      <c r="I215" s="260"/>
      <c r="J215" s="260">
        <v>40</v>
      </c>
      <c r="K215" s="260"/>
      <c r="L215" s="260">
        <v>46</v>
      </c>
      <c r="M215" s="260">
        <v>86</v>
      </c>
    </row>
    <row r="216" spans="1:13" ht="10.5">
      <c r="A216" s="1" t="s">
        <v>475</v>
      </c>
      <c r="B216" s="282">
        <v>33</v>
      </c>
      <c r="C216" s="282">
        <v>1</v>
      </c>
      <c r="D216" s="282">
        <v>34</v>
      </c>
      <c r="E216" s="260"/>
      <c r="F216" s="261">
        <v>-3</v>
      </c>
      <c r="G216" s="261">
        <v>11</v>
      </c>
      <c r="H216" s="261">
        <v>8</v>
      </c>
      <c r="I216" s="260"/>
      <c r="J216" s="260">
        <v>-53</v>
      </c>
      <c r="K216" s="260"/>
      <c r="L216" s="260">
        <v>6</v>
      </c>
      <c r="M216" s="260">
        <v>-47</v>
      </c>
    </row>
    <row r="217" spans="1:13" ht="10.5">
      <c r="A217" s="90" t="s">
        <v>523</v>
      </c>
      <c r="B217" s="284">
        <v>-207</v>
      </c>
      <c r="C217" s="284">
        <v>0</v>
      </c>
      <c r="D217" s="284">
        <v>-207</v>
      </c>
      <c r="E217" s="263"/>
      <c r="F217" s="264">
        <v>-265</v>
      </c>
      <c r="G217" s="264">
        <v>5</v>
      </c>
      <c r="H217" s="264">
        <v>-260</v>
      </c>
      <c r="I217" s="263"/>
      <c r="J217" s="263">
        <v>-113</v>
      </c>
      <c r="K217" s="263"/>
      <c r="L217" s="263">
        <v>26</v>
      </c>
      <c r="M217" s="263">
        <v>-87</v>
      </c>
    </row>
    <row r="218" spans="1:13" ht="11.25" thickBot="1">
      <c r="A218" s="110" t="s">
        <v>22</v>
      </c>
      <c r="B218" s="285">
        <f>SUM(B215:B217)</f>
        <v>-145</v>
      </c>
      <c r="C218" s="285">
        <f>SUM(C215:C217)</f>
        <v>2</v>
      </c>
      <c r="D218" s="285">
        <f>SUM(D215:D217)</f>
        <v>-143</v>
      </c>
      <c r="E218" s="268"/>
      <c r="F218" s="272">
        <v>-349</v>
      </c>
      <c r="G218" s="272">
        <v>47</v>
      </c>
      <c r="H218" s="272">
        <v>-302</v>
      </c>
      <c r="I218" s="268"/>
      <c r="J218" s="268">
        <v>-126</v>
      </c>
      <c r="K218" s="268"/>
      <c r="L218" s="268">
        <v>78</v>
      </c>
      <c r="M218" s="268">
        <v>-48</v>
      </c>
    </row>
    <row r="219" spans="1:4" s="5" customFormat="1" ht="8.25">
      <c r="A219" s="98" t="s">
        <v>14</v>
      </c>
      <c r="B219" s="98"/>
      <c r="C219" s="98"/>
      <c r="D219" s="98"/>
    </row>
    <row r="220" spans="1:13" s="5" customFormat="1" ht="39.75" customHeight="1">
      <c r="A220" s="326" t="s">
        <v>552</v>
      </c>
      <c r="B220" s="326"/>
      <c r="C220" s="326"/>
      <c r="D220" s="326"/>
      <c r="E220" s="326"/>
      <c r="F220" s="326"/>
      <c r="G220" s="326"/>
      <c r="H220" s="326"/>
      <c r="I220" s="326"/>
      <c r="J220" s="326"/>
      <c r="K220" s="326"/>
      <c r="L220" s="326"/>
      <c r="M220" s="326"/>
    </row>
    <row r="223" spans="1:4" ht="12.75">
      <c r="A223" s="92" t="s">
        <v>491</v>
      </c>
      <c r="B223" s="92"/>
      <c r="C223" s="92"/>
      <c r="D223" s="92"/>
    </row>
    <row r="224" ht="10.5">
      <c r="A224" s="1" t="s">
        <v>492</v>
      </c>
    </row>
    <row r="225" spans="10:13" s="5" customFormat="1" ht="16.5">
      <c r="J225" s="212" t="s">
        <v>166</v>
      </c>
      <c r="K225" s="178"/>
      <c r="L225" s="179" t="s">
        <v>416</v>
      </c>
      <c r="M225" s="178" t="s">
        <v>419</v>
      </c>
    </row>
    <row r="226" spans="1:13" s="5" customFormat="1" ht="8.25">
      <c r="A226" s="94"/>
      <c r="B226" s="94"/>
      <c r="C226" s="94"/>
      <c r="D226" s="94"/>
      <c r="E226" s="94"/>
      <c r="F226" s="94"/>
      <c r="G226" s="94"/>
      <c r="H226" s="94"/>
      <c r="I226" s="94"/>
      <c r="J226" s="100" t="s">
        <v>15</v>
      </c>
      <c r="K226" s="94"/>
      <c r="L226" s="176" t="s">
        <v>15</v>
      </c>
      <c r="M226" s="95" t="s">
        <v>15</v>
      </c>
    </row>
    <row r="227" spans="1:12" ht="10.5">
      <c r="A227" s="54" t="s">
        <v>493</v>
      </c>
      <c r="B227" s="54"/>
      <c r="C227" s="54"/>
      <c r="D227" s="54"/>
      <c r="L227" s="54"/>
    </row>
    <row r="228" spans="1:12" ht="10.5">
      <c r="A228" s="1" t="s">
        <v>529</v>
      </c>
      <c r="L228" s="54"/>
    </row>
    <row r="229" spans="1:13" ht="10.5">
      <c r="A229" s="111" t="s">
        <v>203</v>
      </c>
      <c r="B229" s="111"/>
      <c r="C229" s="111"/>
      <c r="D229" s="111"/>
      <c r="J229" s="259">
        <v>45</v>
      </c>
      <c r="K229" s="260"/>
      <c r="L229" s="261">
        <v>127</v>
      </c>
      <c r="M229" s="260">
        <v>142</v>
      </c>
    </row>
    <row r="230" spans="1:13" ht="10.5">
      <c r="A230" s="111" t="s">
        <v>475</v>
      </c>
      <c r="B230" s="111"/>
      <c r="C230" s="111"/>
      <c r="D230" s="111"/>
      <c r="J230" s="259">
        <v>126</v>
      </c>
      <c r="K230" s="260"/>
      <c r="L230" s="261">
        <v>204</v>
      </c>
      <c r="M230" s="260">
        <v>116</v>
      </c>
    </row>
    <row r="231" spans="1:13" ht="10.5">
      <c r="A231" s="112" t="s">
        <v>494</v>
      </c>
      <c r="B231" s="112"/>
      <c r="C231" s="112"/>
      <c r="D231" s="112"/>
      <c r="E231" s="90"/>
      <c r="F231" s="90"/>
      <c r="G231" s="90"/>
      <c r="H231" s="90"/>
      <c r="I231" s="90"/>
      <c r="J231" s="262">
        <v>61</v>
      </c>
      <c r="K231" s="263"/>
      <c r="L231" s="264">
        <v>162</v>
      </c>
      <c r="M231" s="263">
        <v>119</v>
      </c>
    </row>
    <row r="232" spans="10:13" ht="10.5">
      <c r="J232" s="259">
        <f>SUM(J229:J231)</f>
        <v>232</v>
      </c>
      <c r="K232" s="260"/>
      <c r="L232" s="261">
        <v>493</v>
      </c>
      <c r="M232" s="260">
        <v>377</v>
      </c>
    </row>
    <row r="233" spans="1:13" ht="10.5">
      <c r="A233" s="90" t="s">
        <v>596</v>
      </c>
      <c r="B233" s="90"/>
      <c r="C233" s="90"/>
      <c r="D233" s="90"/>
      <c r="E233" s="90"/>
      <c r="F233" s="90"/>
      <c r="G233" s="90"/>
      <c r="H233" s="90"/>
      <c r="I233" s="90"/>
      <c r="J233" s="262">
        <v>-11</v>
      </c>
      <c r="K233" s="263"/>
      <c r="L233" s="264">
        <v>-130</v>
      </c>
      <c r="M233" s="263">
        <v>-27</v>
      </c>
    </row>
    <row r="234" spans="1:13" ht="10.5">
      <c r="A234" s="113" t="s">
        <v>150</v>
      </c>
      <c r="B234" s="113"/>
      <c r="C234" s="113"/>
      <c r="D234" s="219"/>
      <c r="E234" s="113"/>
      <c r="F234" s="113"/>
      <c r="G234" s="113"/>
      <c r="H234" s="113"/>
      <c r="I234" s="113"/>
      <c r="J234" s="269">
        <f>SUM(J232:J233)</f>
        <v>221</v>
      </c>
      <c r="K234" s="270"/>
      <c r="L234" s="286">
        <v>363</v>
      </c>
      <c r="M234" s="270">
        <v>350</v>
      </c>
    </row>
    <row r="235" spans="1:13" ht="10.5">
      <c r="A235" s="54" t="s">
        <v>151</v>
      </c>
      <c r="B235" s="54"/>
      <c r="C235" s="54"/>
      <c r="D235" s="54"/>
      <c r="J235" s="259"/>
      <c r="K235" s="260"/>
      <c r="L235" s="261"/>
      <c r="M235" s="260"/>
    </row>
    <row r="236" spans="1:13" ht="10.5">
      <c r="A236" s="1" t="s">
        <v>152</v>
      </c>
      <c r="J236" s="259">
        <v>107</v>
      </c>
      <c r="K236" s="260"/>
      <c r="L236" s="261">
        <v>343</v>
      </c>
      <c r="M236" s="260">
        <v>189</v>
      </c>
    </row>
    <row r="237" spans="1:13" ht="10.5">
      <c r="A237" s="1" t="s">
        <v>175</v>
      </c>
      <c r="J237" s="259">
        <v>-2</v>
      </c>
      <c r="K237" s="260"/>
      <c r="L237" s="261">
        <v>-14</v>
      </c>
      <c r="M237" s="260">
        <v>-5</v>
      </c>
    </row>
    <row r="238" spans="1:13" ht="10.5">
      <c r="A238" s="1" t="s">
        <v>218</v>
      </c>
      <c r="J238" s="259"/>
      <c r="K238" s="260"/>
      <c r="L238" s="261"/>
      <c r="M238" s="260"/>
    </row>
    <row r="239" spans="1:13" ht="10.5">
      <c r="A239" s="112" t="s">
        <v>217</v>
      </c>
      <c r="B239" s="112"/>
      <c r="C239" s="112"/>
      <c r="D239" s="112"/>
      <c r="E239" s="90"/>
      <c r="F239" s="90"/>
      <c r="G239" s="90"/>
      <c r="H239" s="90"/>
      <c r="I239" s="90"/>
      <c r="J239" s="262">
        <v>11</v>
      </c>
      <c r="K239" s="263"/>
      <c r="L239" s="264">
        <v>-39</v>
      </c>
      <c r="M239" s="263">
        <v>19</v>
      </c>
    </row>
    <row r="240" spans="1:13" ht="10.5">
      <c r="A240" s="116" t="s">
        <v>98</v>
      </c>
      <c r="B240" s="116"/>
      <c r="C240" s="116"/>
      <c r="D240" s="116"/>
      <c r="E240" s="116"/>
      <c r="F240" s="116"/>
      <c r="G240" s="116"/>
      <c r="H240" s="116"/>
      <c r="I240" s="116"/>
      <c r="J240" s="287">
        <f>SUM(J236:J239)</f>
        <v>116</v>
      </c>
      <c r="K240" s="288"/>
      <c r="L240" s="289">
        <v>290</v>
      </c>
      <c r="M240" s="288">
        <v>203</v>
      </c>
    </row>
    <row r="241" spans="1:13" ht="10.5">
      <c r="A241" s="116" t="s">
        <v>216</v>
      </c>
      <c r="B241" s="116"/>
      <c r="C241" s="116"/>
      <c r="D241" s="116"/>
      <c r="E241" s="116"/>
      <c r="F241" s="116"/>
      <c r="G241" s="116"/>
      <c r="H241" s="116"/>
      <c r="I241" s="116"/>
      <c r="J241" s="287"/>
      <c r="K241" s="288"/>
      <c r="L241" s="289"/>
      <c r="M241" s="288"/>
    </row>
    <row r="242" spans="1:13" ht="11.25" thickBot="1">
      <c r="A242" s="117" t="s">
        <v>215</v>
      </c>
      <c r="B242" s="117"/>
      <c r="C242" s="117"/>
      <c r="D242" s="117"/>
      <c r="E242" s="110"/>
      <c r="F242" s="110"/>
      <c r="G242" s="110"/>
      <c r="H242" s="110"/>
      <c r="I242" s="110"/>
      <c r="J242" s="271">
        <f>SUM(J234,J240)</f>
        <v>337</v>
      </c>
      <c r="K242" s="268"/>
      <c r="L242" s="272">
        <v>653</v>
      </c>
      <c r="M242" s="268">
        <v>553</v>
      </c>
    </row>
    <row r="243" s="5" customFormat="1" ht="8.25">
      <c r="A243" s="5" t="s">
        <v>99</v>
      </c>
    </row>
    <row r="244" spans="1:13" s="220" customFormat="1" ht="16.5" customHeight="1">
      <c r="A244" s="234"/>
      <c r="B244" s="228"/>
      <c r="C244" s="228"/>
      <c r="D244" s="228"/>
      <c r="E244" s="228"/>
      <c r="F244" s="228"/>
      <c r="G244" s="228"/>
      <c r="H244" s="228"/>
      <c r="I244" s="228"/>
      <c r="J244" s="228"/>
      <c r="K244" s="228"/>
      <c r="L244" s="228"/>
      <c r="M244" s="228"/>
    </row>
    <row r="245" spans="1:13" ht="48.75" customHeight="1">
      <c r="A245" s="322" t="s">
        <v>397</v>
      </c>
      <c r="B245" s="322"/>
      <c r="C245" s="322"/>
      <c r="D245" s="322"/>
      <c r="E245" s="322"/>
      <c r="F245" s="322"/>
      <c r="G245" s="322"/>
      <c r="H245" s="322"/>
      <c r="I245" s="322"/>
      <c r="J245" s="322"/>
      <c r="K245" s="322"/>
      <c r="L245" s="322"/>
      <c r="M245" s="322"/>
    </row>
    <row r="247" spans="1:4" ht="12.75">
      <c r="A247" s="92" t="s">
        <v>108</v>
      </c>
      <c r="B247" s="92"/>
      <c r="C247" s="92"/>
      <c r="D247" s="92"/>
    </row>
    <row r="248" spans="10:13" s="5" customFormat="1" ht="16.5">
      <c r="J248" s="212" t="s">
        <v>166</v>
      </c>
      <c r="K248" s="178"/>
      <c r="L248" s="179" t="s">
        <v>416</v>
      </c>
      <c r="M248" s="178" t="s">
        <v>419</v>
      </c>
    </row>
    <row r="249" spans="1:13" s="5" customFormat="1" ht="8.25">
      <c r="A249" s="94"/>
      <c r="B249" s="94"/>
      <c r="C249" s="94"/>
      <c r="D249" s="94"/>
      <c r="E249" s="94"/>
      <c r="F249" s="94"/>
      <c r="G249" s="94"/>
      <c r="H249" s="94"/>
      <c r="I249" s="94"/>
      <c r="J249" s="100" t="s">
        <v>15</v>
      </c>
      <c r="K249" s="94"/>
      <c r="L249" s="176" t="s">
        <v>15</v>
      </c>
      <c r="M249" s="95" t="s">
        <v>15</v>
      </c>
    </row>
    <row r="250" spans="1:12" ht="10.5">
      <c r="A250" s="1" t="s">
        <v>109</v>
      </c>
      <c r="L250" s="54"/>
    </row>
    <row r="251" spans="1:13" ht="10.5">
      <c r="A251" s="111" t="s">
        <v>110</v>
      </c>
      <c r="B251" s="111"/>
      <c r="C251" s="111"/>
      <c r="D251" s="111"/>
      <c r="J251" s="259">
        <v>799</v>
      </c>
      <c r="K251" s="260"/>
      <c r="L251" s="244">
        <v>1712</v>
      </c>
      <c r="M251" s="245">
        <v>1274</v>
      </c>
    </row>
    <row r="252" spans="1:13" ht="10.5">
      <c r="A252" s="111" t="s">
        <v>426</v>
      </c>
      <c r="B252" s="111"/>
      <c r="C252" s="111"/>
      <c r="D252" s="111"/>
      <c r="J252" s="259">
        <v>-221</v>
      </c>
      <c r="K252" s="260"/>
      <c r="L252" s="244">
        <v>-363</v>
      </c>
      <c r="M252" s="245">
        <v>-350</v>
      </c>
    </row>
    <row r="253" spans="1:13" ht="10.5">
      <c r="A253" s="112" t="s">
        <v>430</v>
      </c>
      <c r="B253" s="112"/>
      <c r="C253" s="112"/>
      <c r="D253" s="112"/>
      <c r="E253" s="90"/>
      <c r="F253" s="90"/>
      <c r="G253" s="90"/>
      <c r="H253" s="90"/>
      <c r="I253" s="90"/>
      <c r="J253" s="262">
        <v>-2</v>
      </c>
      <c r="K253" s="263"/>
      <c r="L253" s="247">
        <v>-10</v>
      </c>
      <c r="M253" s="248">
        <v>-8</v>
      </c>
    </row>
    <row r="254" spans="1:13" ht="10.5">
      <c r="A254" s="111" t="s">
        <v>111</v>
      </c>
      <c r="B254" s="111"/>
      <c r="C254" s="111"/>
      <c r="D254" s="111"/>
      <c r="J254" s="259">
        <f>SUM(J251:J253)</f>
        <v>576</v>
      </c>
      <c r="K254" s="260"/>
      <c r="L254" s="244">
        <v>1339</v>
      </c>
      <c r="M254" s="245">
        <v>916</v>
      </c>
    </row>
    <row r="255" spans="1:13" ht="10.5">
      <c r="A255" s="112" t="s">
        <v>112</v>
      </c>
      <c r="B255" s="112"/>
      <c r="C255" s="112"/>
      <c r="D255" s="112"/>
      <c r="E255" s="90"/>
      <c r="F255" s="90"/>
      <c r="G255" s="90"/>
      <c r="H255" s="90"/>
      <c r="I255" s="90"/>
      <c r="J255" s="246" t="s">
        <v>235</v>
      </c>
      <c r="K255" s="263"/>
      <c r="L255" s="247" t="s">
        <v>433</v>
      </c>
      <c r="M255" s="248" t="s">
        <v>434</v>
      </c>
    </row>
    <row r="256" spans="1:13" ht="10.5">
      <c r="A256" s="1" t="s">
        <v>113</v>
      </c>
      <c r="J256" s="259"/>
      <c r="K256" s="260"/>
      <c r="L256" s="244"/>
      <c r="M256" s="245"/>
    </row>
    <row r="257" spans="1:13" ht="10.5">
      <c r="A257" s="111" t="s">
        <v>114</v>
      </c>
      <c r="B257" s="111"/>
      <c r="C257" s="111"/>
      <c r="D257" s="111"/>
      <c r="J257" s="259">
        <v>831</v>
      </c>
      <c r="K257" s="260"/>
      <c r="L257" s="244">
        <v>2244</v>
      </c>
      <c r="M257" s="245">
        <v>1784</v>
      </c>
    </row>
    <row r="258" spans="1:13" ht="10.5">
      <c r="A258" s="111" t="s">
        <v>426</v>
      </c>
      <c r="B258" s="111"/>
      <c r="C258" s="111"/>
      <c r="D258" s="111"/>
      <c r="J258" s="259">
        <v>-337</v>
      </c>
      <c r="K258" s="260"/>
      <c r="L258" s="244">
        <v>-653</v>
      </c>
      <c r="M258" s="245">
        <v>-553</v>
      </c>
    </row>
    <row r="259" spans="1:13" ht="10.5">
      <c r="A259" s="112" t="s">
        <v>430</v>
      </c>
      <c r="B259" s="112"/>
      <c r="C259" s="112"/>
      <c r="D259" s="112"/>
      <c r="E259" s="90"/>
      <c r="F259" s="90"/>
      <c r="G259" s="90"/>
      <c r="H259" s="90"/>
      <c r="I259" s="90"/>
      <c r="J259" s="262">
        <v>-5</v>
      </c>
      <c r="K259" s="263"/>
      <c r="L259" s="247">
        <v>-12</v>
      </c>
      <c r="M259" s="248">
        <v>-26</v>
      </c>
    </row>
    <row r="260" spans="1:13" ht="10.5">
      <c r="A260" s="111" t="s">
        <v>115</v>
      </c>
      <c r="B260" s="111"/>
      <c r="C260" s="111"/>
      <c r="D260" s="111"/>
      <c r="J260" s="259">
        <f>SUM(J257:J259)</f>
        <v>489</v>
      </c>
      <c r="K260" s="260"/>
      <c r="L260" s="244">
        <v>1579</v>
      </c>
      <c r="M260" s="245">
        <v>1205</v>
      </c>
    </row>
    <row r="261" spans="1:13" ht="10.5">
      <c r="A261" s="112" t="s">
        <v>116</v>
      </c>
      <c r="B261" s="112"/>
      <c r="C261" s="112"/>
      <c r="D261" s="112"/>
      <c r="E261" s="90"/>
      <c r="F261" s="90"/>
      <c r="G261" s="90"/>
      <c r="H261" s="90"/>
      <c r="I261" s="90"/>
      <c r="J261" s="246" t="s">
        <v>242</v>
      </c>
      <c r="K261" s="263"/>
      <c r="L261" s="247" t="s">
        <v>435</v>
      </c>
      <c r="M261" s="248" t="s">
        <v>436</v>
      </c>
    </row>
    <row r="262" spans="1:13" ht="10.5">
      <c r="A262" s="113" t="s">
        <v>117</v>
      </c>
      <c r="B262" s="113"/>
      <c r="C262" s="113"/>
      <c r="D262" s="113"/>
      <c r="E262" s="113"/>
      <c r="F262" s="113"/>
      <c r="G262" s="113"/>
      <c r="H262" s="113"/>
      <c r="I262" s="113"/>
      <c r="J262" s="269">
        <v>2361</v>
      </c>
      <c r="K262" s="270"/>
      <c r="L262" s="257">
        <v>2365</v>
      </c>
      <c r="M262" s="258">
        <v>2121</v>
      </c>
    </row>
    <row r="263" spans="10:12" ht="10.5">
      <c r="J263" s="172"/>
      <c r="L263" s="190"/>
    </row>
    <row r="264" spans="1:12" ht="12.75">
      <c r="A264" s="92" t="s">
        <v>118</v>
      </c>
      <c r="B264" s="92"/>
      <c r="C264" s="92"/>
      <c r="D264" s="92"/>
      <c r="J264" s="172"/>
      <c r="L264" s="190"/>
    </row>
    <row r="265" spans="10:13" s="5" customFormat="1" ht="16.5">
      <c r="J265" s="212" t="s">
        <v>166</v>
      </c>
      <c r="K265" s="178"/>
      <c r="L265" s="179" t="s">
        <v>416</v>
      </c>
      <c r="M265" s="178" t="s">
        <v>419</v>
      </c>
    </row>
    <row r="266" spans="1:13" s="5" customFormat="1" ht="8.25">
      <c r="A266" s="94"/>
      <c r="B266" s="94"/>
      <c r="C266" s="94"/>
      <c r="D266" s="94"/>
      <c r="E266" s="94"/>
      <c r="F266" s="94"/>
      <c r="G266" s="94"/>
      <c r="H266" s="94"/>
      <c r="I266" s="94"/>
      <c r="J266" s="100" t="s">
        <v>15</v>
      </c>
      <c r="K266" s="94"/>
      <c r="L266" s="176" t="s">
        <v>15</v>
      </c>
      <c r="M266" s="95" t="s">
        <v>15</v>
      </c>
    </row>
    <row r="267" spans="1:12" ht="10.5">
      <c r="A267" s="54" t="s">
        <v>16</v>
      </c>
      <c r="B267" s="54"/>
      <c r="C267" s="54"/>
      <c r="D267" s="54"/>
      <c r="J267" s="172"/>
      <c r="L267" s="190"/>
    </row>
    <row r="268" spans="1:12" ht="10.5">
      <c r="A268" s="1" t="s">
        <v>83</v>
      </c>
      <c r="J268" s="172"/>
      <c r="L268" s="190"/>
    </row>
    <row r="269" spans="1:13" ht="10.5">
      <c r="A269" s="111" t="s">
        <v>84</v>
      </c>
      <c r="B269" s="111"/>
      <c r="C269" s="111"/>
      <c r="D269" s="111"/>
      <c r="J269" s="290">
        <v>4369</v>
      </c>
      <c r="K269" s="288"/>
      <c r="L269" s="289">
        <v>4558</v>
      </c>
      <c r="M269" s="291">
        <v>4067</v>
      </c>
    </row>
    <row r="270" spans="1:13" ht="10.5">
      <c r="A270" s="111" t="s">
        <v>85</v>
      </c>
      <c r="B270" s="111"/>
      <c r="C270" s="111"/>
      <c r="D270" s="111"/>
      <c r="J270" s="292">
        <v>229</v>
      </c>
      <c r="K270" s="263"/>
      <c r="L270" s="264">
        <v>574</v>
      </c>
      <c r="M270" s="293">
        <v>161</v>
      </c>
    </row>
    <row r="271" spans="1:13" ht="10.5">
      <c r="A271" s="111" t="s">
        <v>86</v>
      </c>
      <c r="B271" s="111"/>
      <c r="C271" s="111"/>
      <c r="D271" s="111"/>
      <c r="J271" s="259">
        <v>4598</v>
      </c>
      <c r="K271" s="260"/>
      <c r="L271" s="261">
        <v>5132</v>
      </c>
      <c r="M271" s="260">
        <v>4228</v>
      </c>
    </row>
    <row r="272" spans="1:13" ht="10.5">
      <c r="A272" s="1" t="s">
        <v>87</v>
      </c>
      <c r="J272" s="259"/>
      <c r="K272" s="260"/>
      <c r="L272" s="261"/>
      <c r="M272" s="260"/>
    </row>
    <row r="273" spans="1:13" ht="10.5">
      <c r="A273" s="111" t="s">
        <v>88</v>
      </c>
      <c r="B273" s="111"/>
      <c r="C273" s="111"/>
      <c r="D273" s="111"/>
      <c r="J273" s="259">
        <v>272</v>
      </c>
      <c r="K273" s="260"/>
      <c r="L273" s="261">
        <v>245</v>
      </c>
      <c r="M273" s="260">
        <v>297</v>
      </c>
    </row>
    <row r="274" spans="1:13" ht="10.5">
      <c r="A274" s="111" t="s">
        <v>89</v>
      </c>
      <c r="B274" s="111"/>
      <c r="C274" s="111"/>
      <c r="D274" s="111"/>
      <c r="J274" s="259">
        <v>1153</v>
      </c>
      <c r="K274" s="260"/>
      <c r="L274" s="261">
        <v>1153</v>
      </c>
      <c r="M274" s="260">
        <v>1153</v>
      </c>
    </row>
    <row r="275" spans="1:13" ht="10.5">
      <c r="A275" s="90" t="s">
        <v>90</v>
      </c>
      <c r="B275" s="90"/>
      <c r="C275" s="90"/>
      <c r="D275" s="90"/>
      <c r="E275" s="90"/>
      <c r="F275" s="90"/>
      <c r="G275" s="90"/>
      <c r="H275" s="90"/>
      <c r="I275" s="90"/>
      <c r="J275" s="262">
        <v>266</v>
      </c>
      <c r="K275" s="263"/>
      <c r="L275" s="264">
        <v>303</v>
      </c>
      <c r="M275" s="263">
        <v>273</v>
      </c>
    </row>
    <row r="276" spans="1:13" ht="10.5">
      <c r="A276" s="113"/>
      <c r="B276" s="113"/>
      <c r="C276" s="113"/>
      <c r="D276" s="113"/>
      <c r="E276" s="113"/>
      <c r="F276" s="113"/>
      <c r="G276" s="113"/>
      <c r="H276" s="113"/>
      <c r="I276" s="113"/>
      <c r="J276" s="269">
        <f>SUM(J271,J273:J275)</f>
        <v>6289</v>
      </c>
      <c r="K276" s="270"/>
      <c r="L276" s="286">
        <v>6833</v>
      </c>
      <c r="M276" s="270">
        <v>5951</v>
      </c>
    </row>
    <row r="277" spans="1:13" ht="10.5">
      <c r="A277" s="54" t="s">
        <v>23</v>
      </c>
      <c r="B277" s="54"/>
      <c r="C277" s="54"/>
      <c r="D277" s="54"/>
      <c r="J277" s="154"/>
      <c r="L277" s="145"/>
      <c r="M277" s="6"/>
    </row>
    <row r="278" spans="1:13" ht="10.5">
      <c r="A278" s="1" t="s">
        <v>219</v>
      </c>
      <c r="J278" s="154"/>
      <c r="L278" s="145"/>
      <c r="M278" s="6"/>
    </row>
    <row r="279" spans="1:13" ht="10.5">
      <c r="A279" s="1" t="s">
        <v>91</v>
      </c>
      <c r="J279" s="154"/>
      <c r="L279" s="145"/>
      <c r="M279" s="6"/>
    </row>
    <row r="280" spans="1:13" ht="10.5">
      <c r="A280" s="111" t="s">
        <v>92</v>
      </c>
      <c r="B280" s="111"/>
      <c r="C280" s="111"/>
      <c r="D280" s="111"/>
      <c r="J280" s="259">
        <v>2345</v>
      </c>
      <c r="K280" s="260"/>
      <c r="L280" s="261">
        <v>2566</v>
      </c>
      <c r="M280" s="260">
        <v>1817</v>
      </c>
    </row>
    <row r="281" spans="1:13" ht="10.5">
      <c r="A281" s="112" t="s">
        <v>93</v>
      </c>
      <c r="B281" s="112"/>
      <c r="C281" s="112"/>
      <c r="D281" s="112"/>
      <c r="E281" s="90"/>
      <c r="F281" s="90"/>
      <c r="G281" s="90"/>
      <c r="H281" s="90"/>
      <c r="I281" s="90"/>
      <c r="J281" s="262">
        <v>750</v>
      </c>
      <c r="K281" s="263"/>
      <c r="L281" s="264">
        <v>899</v>
      </c>
      <c r="M281" s="263">
        <v>769</v>
      </c>
    </row>
    <row r="282" spans="10:13" ht="10.5">
      <c r="J282" s="259">
        <f>SUM(J280:J281)</f>
        <v>3095</v>
      </c>
      <c r="K282" s="260"/>
      <c r="L282" s="261">
        <v>3465</v>
      </c>
      <c r="M282" s="260">
        <v>2586</v>
      </c>
    </row>
    <row r="283" spans="1:13" ht="10.5">
      <c r="A283" s="90" t="s">
        <v>94</v>
      </c>
      <c r="B283" s="90"/>
      <c r="C283" s="90"/>
      <c r="D283" s="90"/>
      <c r="E283" s="90"/>
      <c r="F283" s="90"/>
      <c r="G283" s="90"/>
      <c r="H283" s="90"/>
      <c r="I283" s="90"/>
      <c r="J283" s="262">
        <v>-79</v>
      </c>
      <c r="K283" s="263"/>
      <c r="L283" s="264">
        <v>-117</v>
      </c>
      <c r="M283" s="263">
        <v>-80</v>
      </c>
    </row>
    <row r="284" spans="1:13" ht="10.5">
      <c r="A284" s="1" t="s">
        <v>288</v>
      </c>
      <c r="J284" s="259">
        <f>SUM(J282:J283)</f>
        <v>3016</v>
      </c>
      <c r="K284" s="260"/>
      <c r="L284" s="261">
        <v>3348</v>
      </c>
      <c r="M284" s="260">
        <v>2506</v>
      </c>
    </row>
    <row r="285" spans="1:13" ht="10.5">
      <c r="A285" s="90" t="s">
        <v>95</v>
      </c>
      <c r="B285" s="90"/>
      <c r="C285" s="90"/>
      <c r="D285" s="90"/>
      <c r="E285" s="90"/>
      <c r="F285" s="90"/>
      <c r="G285" s="90"/>
      <c r="H285" s="90"/>
      <c r="I285" s="90"/>
      <c r="J285" s="262">
        <v>76</v>
      </c>
      <c r="K285" s="263"/>
      <c r="L285" s="264">
        <v>70</v>
      </c>
      <c r="M285" s="263">
        <v>64</v>
      </c>
    </row>
    <row r="286" spans="1:13" ht="10.5">
      <c r="A286" s="113"/>
      <c r="B286" s="113"/>
      <c r="C286" s="113"/>
      <c r="D286" s="113"/>
      <c r="E286" s="113"/>
      <c r="F286" s="113"/>
      <c r="G286" s="113"/>
      <c r="H286" s="113"/>
      <c r="I286" s="113"/>
      <c r="J286" s="269">
        <f>SUM(J284:J285)</f>
        <v>3092</v>
      </c>
      <c r="K286" s="270"/>
      <c r="L286" s="286">
        <v>3418</v>
      </c>
      <c r="M286" s="270">
        <v>2570</v>
      </c>
    </row>
    <row r="287" spans="1:13" ht="10.5">
      <c r="A287" s="54" t="s">
        <v>188</v>
      </c>
      <c r="B287" s="54"/>
      <c r="C287" s="54"/>
      <c r="D287" s="54"/>
      <c r="J287" s="259"/>
      <c r="K287" s="260"/>
      <c r="L287" s="261"/>
      <c r="M287" s="260"/>
    </row>
    <row r="288" spans="1:13" ht="10.5">
      <c r="A288" s="1" t="s">
        <v>96</v>
      </c>
      <c r="J288" s="259"/>
      <c r="K288" s="260"/>
      <c r="L288" s="261"/>
      <c r="M288" s="260"/>
    </row>
    <row r="289" spans="1:13" ht="10.5">
      <c r="A289" s="111" t="s">
        <v>102</v>
      </c>
      <c r="B289" s="111"/>
      <c r="C289" s="111"/>
      <c r="D289" s="111"/>
      <c r="J289" s="259">
        <v>1646</v>
      </c>
      <c r="K289" s="260"/>
      <c r="L289" s="261">
        <v>1988</v>
      </c>
      <c r="M289" s="260">
        <v>1565</v>
      </c>
    </row>
    <row r="290" spans="1:13" ht="10.5">
      <c r="A290" s="111" t="s">
        <v>89</v>
      </c>
      <c r="B290" s="111"/>
      <c r="C290" s="111"/>
      <c r="D290" s="111"/>
      <c r="J290" s="259">
        <v>136</v>
      </c>
      <c r="K290" s="260"/>
      <c r="L290" s="261">
        <v>111</v>
      </c>
      <c r="M290" s="260">
        <v>231</v>
      </c>
    </row>
    <row r="291" spans="1:13" ht="10.5">
      <c r="A291" s="1" t="s">
        <v>103</v>
      </c>
      <c r="J291" s="259"/>
      <c r="K291" s="260"/>
      <c r="L291" s="261"/>
      <c r="M291" s="260"/>
    </row>
    <row r="292" spans="1:13" ht="10.5">
      <c r="A292" s="111" t="s">
        <v>88</v>
      </c>
      <c r="B292" s="111"/>
      <c r="C292" s="111"/>
      <c r="D292" s="111"/>
      <c r="J292" s="259">
        <v>46</v>
      </c>
      <c r="K292" s="260"/>
      <c r="L292" s="261">
        <v>82</v>
      </c>
      <c r="M292" s="260">
        <v>66</v>
      </c>
    </row>
    <row r="293" spans="1:13" ht="10.5">
      <c r="A293" s="112" t="s">
        <v>89</v>
      </c>
      <c r="B293" s="112"/>
      <c r="C293" s="112"/>
      <c r="D293" s="112"/>
      <c r="E293" s="90"/>
      <c r="F293" s="90"/>
      <c r="G293" s="90"/>
      <c r="H293" s="90"/>
      <c r="I293" s="90"/>
      <c r="J293" s="262">
        <v>61</v>
      </c>
      <c r="K293" s="263"/>
      <c r="L293" s="264">
        <v>61</v>
      </c>
      <c r="M293" s="263">
        <v>61</v>
      </c>
    </row>
    <row r="294" spans="1:13" ht="10.5">
      <c r="A294" s="113"/>
      <c r="B294" s="113"/>
      <c r="C294" s="113"/>
      <c r="D294" s="113"/>
      <c r="E294" s="113"/>
      <c r="F294" s="113"/>
      <c r="G294" s="113"/>
      <c r="H294" s="113"/>
      <c r="I294" s="113"/>
      <c r="J294" s="269">
        <f>SUM(J289:J290,J292:J293)</f>
        <v>1889</v>
      </c>
      <c r="K294" s="270"/>
      <c r="L294" s="286">
        <v>2242</v>
      </c>
      <c r="M294" s="270">
        <v>1923</v>
      </c>
    </row>
    <row r="295" spans="1:13" ht="10.5">
      <c r="A295" s="54" t="s">
        <v>596</v>
      </c>
      <c r="B295" s="54"/>
      <c r="C295" s="54"/>
      <c r="D295" s="54"/>
      <c r="J295" s="259"/>
      <c r="K295" s="260"/>
      <c r="L295" s="261"/>
      <c r="M295" s="260"/>
    </row>
    <row r="296" spans="1:13" ht="10.5">
      <c r="A296" s="1" t="s">
        <v>104</v>
      </c>
      <c r="J296" s="259">
        <v>-1443</v>
      </c>
      <c r="K296" s="260"/>
      <c r="L296" s="261">
        <v>-1724</v>
      </c>
      <c r="M296" s="260">
        <v>-1299</v>
      </c>
    </row>
    <row r="297" spans="1:13" ht="10.5">
      <c r="A297" s="1" t="s">
        <v>105</v>
      </c>
      <c r="J297" s="259">
        <v>-157</v>
      </c>
      <c r="K297" s="260"/>
      <c r="L297" s="261">
        <v>-142</v>
      </c>
      <c r="M297" s="260">
        <v>-152</v>
      </c>
    </row>
    <row r="298" spans="1:13" ht="10.5">
      <c r="A298" s="90" t="s">
        <v>106</v>
      </c>
      <c r="B298" s="90"/>
      <c r="C298" s="90"/>
      <c r="D298" s="90"/>
      <c r="E298" s="90"/>
      <c r="F298" s="90"/>
      <c r="G298" s="90"/>
      <c r="H298" s="90"/>
      <c r="I298" s="90"/>
      <c r="J298" s="262">
        <v>-556</v>
      </c>
      <c r="K298" s="263"/>
      <c r="L298" s="264">
        <v>-326</v>
      </c>
      <c r="M298" s="263">
        <v>-379</v>
      </c>
    </row>
    <row r="299" spans="1:13" ht="10.5">
      <c r="A299" s="113"/>
      <c r="B299" s="113"/>
      <c r="C299" s="113"/>
      <c r="D299" s="113"/>
      <c r="E299" s="113"/>
      <c r="F299" s="113"/>
      <c r="G299" s="113"/>
      <c r="H299" s="113"/>
      <c r="I299" s="113"/>
      <c r="J299" s="269">
        <f>SUM(I296:J298)</f>
        <v>-2156</v>
      </c>
      <c r="K299" s="270"/>
      <c r="L299" s="286">
        <v>-2192</v>
      </c>
      <c r="M299" s="270">
        <v>-1830</v>
      </c>
    </row>
    <row r="300" spans="1:13" ht="11.25" thickBot="1">
      <c r="A300" s="96" t="s">
        <v>22</v>
      </c>
      <c r="B300" s="96"/>
      <c r="C300" s="96"/>
      <c r="D300" s="96"/>
      <c r="E300" s="96"/>
      <c r="F300" s="96"/>
      <c r="G300" s="96"/>
      <c r="H300" s="96"/>
      <c r="I300" s="96"/>
      <c r="J300" s="265">
        <f>SUM(J276,J286,J294,J299)</f>
        <v>9114</v>
      </c>
      <c r="K300" s="266"/>
      <c r="L300" s="267">
        <v>10301</v>
      </c>
      <c r="M300" s="266">
        <v>8614</v>
      </c>
    </row>
    <row r="301" spans="1:4" s="5" customFormat="1" ht="8.25">
      <c r="A301" s="98" t="s">
        <v>600</v>
      </c>
      <c r="B301" s="98"/>
      <c r="C301" s="98"/>
      <c r="D301" s="98"/>
    </row>
    <row r="302" spans="1:13" s="5" customFormat="1" ht="20.25" customHeight="1">
      <c r="A302" s="326" t="s">
        <v>38</v>
      </c>
      <c r="B302" s="326"/>
      <c r="C302" s="326"/>
      <c r="D302" s="326"/>
      <c r="E302" s="326"/>
      <c r="F302" s="326"/>
      <c r="G302" s="326"/>
      <c r="H302" s="326"/>
      <c r="I302" s="326"/>
      <c r="J302" s="326"/>
      <c r="K302" s="326"/>
      <c r="L302" s="326"/>
      <c r="M302" s="326"/>
    </row>
    <row r="303" s="5" customFormat="1" ht="8.25"/>
    <row r="304" spans="1:13" s="5" customFormat="1" ht="33.75" customHeight="1">
      <c r="A304" s="326" t="s">
        <v>398</v>
      </c>
      <c r="B304" s="326"/>
      <c r="C304" s="326"/>
      <c r="D304" s="326"/>
      <c r="E304" s="326"/>
      <c r="F304" s="326"/>
      <c r="G304" s="326"/>
      <c r="H304" s="326"/>
      <c r="I304" s="326"/>
      <c r="J304" s="326"/>
      <c r="K304" s="326"/>
      <c r="L304" s="326"/>
      <c r="M304" s="326"/>
    </row>
    <row r="305" s="5" customFormat="1" ht="8.25"/>
    <row r="306" spans="1:13" s="5" customFormat="1" ht="15" customHeight="1">
      <c r="A306" s="326" t="s">
        <v>457</v>
      </c>
      <c r="B306" s="326"/>
      <c r="C306" s="326"/>
      <c r="D306" s="326"/>
      <c r="E306" s="326"/>
      <c r="F306" s="326"/>
      <c r="G306" s="326"/>
      <c r="H306" s="326"/>
      <c r="I306" s="326"/>
      <c r="J306" s="326"/>
      <c r="K306" s="326"/>
      <c r="L306" s="326"/>
      <c r="M306" s="326"/>
    </row>
    <row r="307" s="5" customFormat="1" ht="8.25"/>
    <row r="308" spans="1:13" s="5" customFormat="1" ht="24" customHeight="1">
      <c r="A308" s="326" t="s">
        <v>243</v>
      </c>
      <c r="B308" s="326"/>
      <c r="C308" s="326"/>
      <c r="D308" s="326"/>
      <c r="E308" s="326"/>
      <c r="F308" s="326"/>
      <c r="G308" s="326"/>
      <c r="H308" s="326"/>
      <c r="I308" s="326"/>
      <c r="J308" s="326"/>
      <c r="K308" s="326"/>
      <c r="L308" s="326"/>
      <c r="M308" s="326"/>
    </row>
    <row r="309" s="5" customFormat="1" ht="8.25"/>
    <row r="310" spans="1:13" s="5" customFormat="1" ht="17.25" customHeight="1">
      <c r="A310" s="326" t="s">
        <v>220</v>
      </c>
      <c r="B310" s="326"/>
      <c r="C310" s="326"/>
      <c r="D310" s="326"/>
      <c r="E310" s="326"/>
      <c r="F310" s="326"/>
      <c r="G310" s="326"/>
      <c r="H310" s="326"/>
      <c r="I310" s="326"/>
      <c r="J310" s="326"/>
      <c r="K310" s="326"/>
      <c r="L310" s="326"/>
      <c r="M310" s="326"/>
    </row>
    <row r="311" s="5" customFormat="1" ht="8.25"/>
    <row r="312" spans="1:13" s="5" customFormat="1" ht="15" customHeight="1">
      <c r="A312" s="326" t="s">
        <v>307</v>
      </c>
      <c r="B312" s="326"/>
      <c r="C312" s="326"/>
      <c r="D312" s="326"/>
      <c r="E312" s="326"/>
      <c r="F312" s="326"/>
      <c r="G312" s="326"/>
      <c r="H312" s="326"/>
      <c r="I312" s="326"/>
      <c r="J312" s="326"/>
      <c r="K312" s="326"/>
      <c r="L312" s="326"/>
      <c r="M312" s="326"/>
    </row>
    <row r="313" s="5" customFormat="1" ht="8.25"/>
    <row r="314" s="5" customFormat="1" ht="8.25">
      <c r="A314" s="5" t="s">
        <v>308</v>
      </c>
    </row>
    <row r="315" spans="10:13" s="5" customFormat="1" ht="16.5">
      <c r="J315" s="212" t="s">
        <v>166</v>
      </c>
      <c r="K315" s="178"/>
      <c r="L315" s="179" t="s">
        <v>416</v>
      </c>
      <c r="M315" s="178" t="s">
        <v>419</v>
      </c>
    </row>
    <row r="316" spans="1:13" s="5" customFormat="1" ht="8.25">
      <c r="A316" s="94"/>
      <c r="B316" s="94"/>
      <c r="C316" s="94"/>
      <c r="D316" s="94"/>
      <c r="E316" s="94"/>
      <c r="F316" s="94"/>
      <c r="G316" s="94"/>
      <c r="H316" s="94"/>
      <c r="I316" s="94"/>
      <c r="J316" s="100" t="s">
        <v>15</v>
      </c>
      <c r="K316" s="94"/>
      <c r="L316" s="176" t="s">
        <v>15</v>
      </c>
      <c r="M316" s="95" t="s">
        <v>15</v>
      </c>
    </row>
    <row r="317" spans="1:13" s="5" customFormat="1" ht="8.25">
      <c r="A317" s="5" t="s">
        <v>309</v>
      </c>
      <c r="J317" s="273">
        <v>1319</v>
      </c>
      <c r="K317" s="274"/>
      <c r="L317" s="275">
        <v>1128</v>
      </c>
      <c r="M317" s="274">
        <v>1561</v>
      </c>
    </row>
    <row r="318" spans="1:13" s="5" customFormat="1" ht="8.25">
      <c r="A318" s="94" t="s">
        <v>495</v>
      </c>
      <c r="B318" s="94"/>
      <c r="C318" s="94"/>
      <c r="D318" s="94"/>
      <c r="E318" s="94"/>
      <c r="F318" s="94"/>
      <c r="G318" s="94"/>
      <c r="H318" s="94"/>
      <c r="I318" s="94"/>
      <c r="J318" s="276">
        <v>-2762</v>
      </c>
      <c r="K318" s="277"/>
      <c r="L318" s="278">
        <v>-2852</v>
      </c>
      <c r="M318" s="277">
        <v>-2860</v>
      </c>
    </row>
    <row r="319" spans="1:13" s="5" customFormat="1" ht="8.25">
      <c r="A319" s="5" t="s">
        <v>326</v>
      </c>
      <c r="J319" s="273">
        <f>SUM(J317:J318)</f>
        <v>-1443</v>
      </c>
      <c r="K319" s="274"/>
      <c r="L319" s="275">
        <v>-1724</v>
      </c>
      <c r="M319" s="274">
        <v>-1299</v>
      </c>
    </row>
    <row r="320" spans="1:13" s="5" customFormat="1" ht="8.25">
      <c r="A320" s="94" t="s">
        <v>364</v>
      </c>
      <c r="B320" s="94"/>
      <c r="C320" s="94"/>
      <c r="D320" s="94"/>
      <c r="E320" s="94"/>
      <c r="F320" s="94"/>
      <c r="G320" s="94"/>
      <c r="H320" s="94"/>
      <c r="I320" s="94"/>
      <c r="J320" s="276">
        <v>-184</v>
      </c>
      <c r="K320" s="277"/>
      <c r="L320" s="278">
        <v>-183</v>
      </c>
      <c r="M320" s="277">
        <v>-162</v>
      </c>
    </row>
    <row r="321" spans="1:13" s="5" customFormat="1" ht="9" thickBot="1">
      <c r="A321" s="97"/>
      <c r="B321" s="97"/>
      <c r="C321" s="97"/>
      <c r="D321" s="97"/>
      <c r="E321" s="97"/>
      <c r="F321" s="97"/>
      <c r="G321" s="97"/>
      <c r="H321" s="97"/>
      <c r="I321" s="97"/>
      <c r="J321" s="279">
        <f>J319+J320</f>
        <v>-1627</v>
      </c>
      <c r="K321" s="280"/>
      <c r="L321" s="281">
        <v>-1907</v>
      </c>
      <c r="M321" s="280">
        <v>-1461</v>
      </c>
    </row>
    <row r="322" s="5" customFormat="1" ht="8.25">
      <c r="A322" s="5" t="s">
        <v>365</v>
      </c>
    </row>
    <row r="323" s="5" customFormat="1" ht="8.25"/>
    <row r="324" spans="1:13" s="5" customFormat="1" ht="32.25" customHeight="1">
      <c r="A324" s="326" t="s">
        <v>553</v>
      </c>
      <c r="B324" s="326"/>
      <c r="C324" s="326"/>
      <c r="D324" s="326"/>
      <c r="E324" s="326"/>
      <c r="F324" s="326"/>
      <c r="G324" s="326"/>
      <c r="H324" s="326"/>
      <c r="I324" s="326"/>
      <c r="J324" s="326"/>
      <c r="K324" s="326"/>
      <c r="L324" s="326"/>
      <c r="M324" s="326"/>
    </row>
    <row r="326" spans="1:4" ht="12.75">
      <c r="A326" s="92" t="s">
        <v>341</v>
      </c>
      <c r="B326" s="92"/>
      <c r="C326" s="92"/>
      <c r="D326" s="92"/>
    </row>
    <row r="327" spans="9:13" s="5" customFormat="1" ht="8.25">
      <c r="I327" s="99"/>
      <c r="J327" s="99"/>
      <c r="K327" s="99"/>
      <c r="L327" s="99"/>
      <c r="M327" s="99"/>
    </row>
    <row r="328" spans="6:13" s="5" customFormat="1" ht="8.25">
      <c r="F328" s="107" t="s">
        <v>342</v>
      </c>
      <c r="G328" s="107"/>
      <c r="H328" s="107"/>
      <c r="I328" s="99"/>
      <c r="J328" s="99" t="s">
        <v>22</v>
      </c>
      <c r="K328" s="99"/>
      <c r="L328" s="99"/>
      <c r="M328" s="99"/>
    </row>
    <row r="329" spans="6:13" s="5" customFormat="1" ht="8.25">
      <c r="F329" s="99" t="s">
        <v>343</v>
      </c>
      <c r="G329" s="99"/>
      <c r="H329" s="99"/>
      <c r="I329" s="99"/>
      <c r="J329" s="99" t="s">
        <v>344</v>
      </c>
      <c r="K329" s="99"/>
      <c r="L329" s="99"/>
      <c r="M329" s="99"/>
    </row>
    <row r="330" spans="6:13" s="5" customFormat="1" ht="8.25">
      <c r="F330" s="99" t="s">
        <v>345</v>
      </c>
      <c r="G330" s="99"/>
      <c r="H330" s="99" t="s">
        <v>346</v>
      </c>
      <c r="I330" s="99"/>
      <c r="J330" s="99" t="s">
        <v>258</v>
      </c>
      <c r="K330" s="99"/>
      <c r="L330" s="99" t="s">
        <v>482</v>
      </c>
      <c r="M330" s="99" t="s">
        <v>347</v>
      </c>
    </row>
    <row r="331" spans="6:13" s="5" customFormat="1" ht="8.25">
      <c r="F331" s="99" t="s">
        <v>348</v>
      </c>
      <c r="G331" s="99" t="s">
        <v>349</v>
      </c>
      <c r="H331" s="99" t="s">
        <v>348</v>
      </c>
      <c r="I331" s="99"/>
      <c r="J331" s="99" t="s">
        <v>348</v>
      </c>
      <c r="K331" s="99"/>
      <c r="L331" s="99" t="s">
        <v>348</v>
      </c>
      <c r="M331" s="99" t="s">
        <v>350</v>
      </c>
    </row>
    <row r="332" spans="1:13" s="5" customFormat="1" ht="8.25">
      <c r="A332" s="94"/>
      <c r="B332" s="94"/>
      <c r="C332" s="94"/>
      <c r="D332" s="94"/>
      <c r="E332" s="94"/>
      <c r="F332" s="100" t="s">
        <v>15</v>
      </c>
      <c r="G332" s="100" t="s">
        <v>15</v>
      </c>
      <c r="H332" s="100" t="s">
        <v>15</v>
      </c>
      <c r="I332" s="100"/>
      <c r="J332" s="100" t="s">
        <v>15</v>
      </c>
      <c r="K332" s="100"/>
      <c r="L332" s="100" t="s">
        <v>15</v>
      </c>
      <c r="M332" s="100" t="s">
        <v>15</v>
      </c>
    </row>
    <row r="333" spans="1:4" ht="10.5">
      <c r="A333" s="54" t="s">
        <v>208</v>
      </c>
      <c r="B333" s="54"/>
      <c r="C333" s="54"/>
      <c r="D333" s="54"/>
    </row>
    <row r="334" spans="1:4" ht="10.5">
      <c r="A334" s="118" t="s">
        <v>209</v>
      </c>
      <c r="B334" s="118"/>
      <c r="C334" s="118"/>
      <c r="D334" s="118"/>
    </row>
    <row r="335" spans="1:13" ht="10.5">
      <c r="A335" s="1" t="s">
        <v>529</v>
      </c>
      <c r="F335" s="260"/>
      <c r="G335" s="260"/>
      <c r="H335" s="260"/>
      <c r="I335" s="260"/>
      <c r="J335" s="260"/>
      <c r="K335" s="260"/>
      <c r="L335" s="260"/>
      <c r="M335" s="260"/>
    </row>
    <row r="336" spans="1:13" ht="10.5">
      <c r="A336" s="111" t="s">
        <v>351</v>
      </c>
      <c r="B336" s="111"/>
      <c r="C336" s="111"/>
      <c r="D336" s="111"/>
      <c r="F336" s="282">
        <v>159</v>
      </c>
      <c r="G336" s="282">
        <v>95</v>
      </c>
      <c r="H336" s="282">
        <v>162</v>
      </c>
      <c r="I336" s="282"/>
      <c r="J336" s="282">
        <f>SUM(F336:H336)</f>
        <v>416</v>
      </c>
      <c r="K336" s="282"/>
      <c r="L336" s="282"/>
      <c r="M336" s="282">
        <f>SUM(J336,L336)</f>
        <v>416</v>
      </c>
    </row>
    <row r="337" spans="1:13" ht="10.5">
      <c r="A337" s="112" t="s">
        <v>352</v>
      </c>
      <c r="B337" s="112"/>
      <c r="C337" s="112"/>
      <c r="D337" s="112"/>
      <c r="E337" s="90"/>
      <c r="F337" s="284">
        <v>-15</v>
      </c>
      <c r="G337" s="284">
        <v>324</v>
      </c>
      <c r="H337" s="284">
        <v>90</v>
      </c>
      <c r="I337" s="284"/>
      <c r="J337" s="284">
        <f>SUM(F337:H337)</f>
        <v>399</v>
      </c>
      <c r="K337" s="284"/>
      <c r="L337" s="284"/>
      <c r="M337" s="284">
        <f>SUM(J337,L337)</f>
        <v>399</v>
      </c>
    </row>
    <row r="338" spans="6:13" ht="10.5">
      <c r="F338" s="282">
        <f>SUM(F336:F337)</f>
        <v>144</v>
      </c>
      <c r="G338" s="282">
        <f>SUM(G336:G337)</f>
        <v>419</v>
      </c>
      <c r="H338" s="282">
        <f>SUM(H336:H337)</f>
        <v>252</v>
      </c>
      <c r="I338" s="282"/>
      <c r="J338" s="282">
        <f>SUM(J336:J337)</f>
        <v>815</v>
      </c>
      <c r="K338" s="282"/>
      <c r="L338" s="282"/>
      <c r="M338" s="282">
        <f>SUM(M336:M337)</f>
        <v>815</v>
      </c>
    </row>
    <row r="339" spans="1:13" ht="10.5">
      <c r="A339" s="1" t="s">
        <v>200</v>
      </c>
      <c r="F339" s="282"/>
      <c r="G339" s="282"/>
      <c r="H339" s="282">
        <v>-8</v>
      </c>
      <c r="I339" s="282"/>
      <c r="J339" s="282">
        <f>SUM(F339:H339)</f>
        <v>-8</v>
      </c>
      <c r="K339" s="282"/>
      <c r="L339" s="282"/>
      <c r="M339" s="282">
        <f aca="true" t="shared" si="0" ref="M339:M364">SUM(J339,L339)</f>
        <v>-8</v>
      </c>
    </row>
    <row r="340" spans="1:13" ht="10.5">
      <c r="A340" s="1" t="s">
        <v>20</v>
      </c>
      <c r="F340" s="282"/>
      <c r="G340" s="282"/>
      <c r="H340" s="282"/>
      <c r="I340" s="282"/>
      <c r="J340" s="282"/>
      <c r="K340" s="282"/>
      <c r="L340" s="282">
        <v>83</v>
      </c>
      <c r="M340" s="282">
        <f t="shared" si="0"/>
        <v>83</v>
      </c>
    </row>
    <row r="341" spans="1:13" ht="10.5">
      <c r="A341" s="1" t="s">
        <v>21</v>
      </c>
      <c r="F341" s="282"/>
      <c r="G341" s="282"/>
      <c r="H341" s="282"/>
      <c r="I341" s="282"/>
      <c r="J341" s="282"/>
      <c r="K341" s="282"/>
      <c r="L341" s="282">
        <v>13</v>
      </c>
      <c r="M341" s="282">
        <f t="shared" si="0"/>
        <v>13</v>
      </c>
    </row>
    <row r="342" spans="1:13" ht="10.5">
      <c r="A342" s="1" t="s">
        <v>353</v>
      </c>
      <c r="F342" s="282"/>
      <c r="G342" s="282"/>
      <c r="H342" s="282"/>
      <c r="I342" s="282"/>
      <c r="J342" s="282"/>
      <c r="K342" s="282"/>
      <c r="L342" s="282">
        <v>2</v>
      </c>
      <c r="M342" s="282">
        <f t="shared" si="0"/>
        <v>2</v>
      </c>
    </row>
    <row r="343" spans="1:13" ht="10.5">
      <c r="A343" s="1" t="s">
        <v>354</v>
      </c>
      <c r="F343" s="282"/>
      <c r="G343" s="282"/>
      <c r="H343" s="282"/>
      <c r="I343" s="282"/>
      <c r="J343" s="282"/>
      <c r="K343" s="282"/>
      <c r="L343" s="282">
        <v>18</v>
      </c>
      <c r="M343" s="282">
        <f t="shared" si="0"/>
        <v>18</v>
      </c>
    </row>
    <row r="344" spans="1:13" ht="10.5">
      <c r="A344" s="1" t="s">
        <v>25</v>
      </c>
      <c r="F344" s="282"/>
      <c r="G344" s="282"/>
      <c r="H344" s="282"/>
      <c r="I344" s="282"/>
      <c r="J344" s="282"/>
      <c r="K344" s="282"/>
      <c r="L344" s="282">
        <v>-6</v>
      </c>
      <c r="M344" s="282">
        <f t="shared" si="0"/>
        <v>-6</v>
      </c>
    </row>
    <row r="345" spans="1:13" ht="10.5">
      <c r="A345" s="90" t="s">
        <v>191</v>
      </c>
      <c r="B345" s="90"/>
      <c r="C345" s="90"/>
      <c r="D345" s="90"/>
      <c r="E345" s="90"/>
      <c r="F345" s="284"/>
      <c r="G345" s="284"/>
      <c r="H345" s="284"/>
      <c r="I345" s="284"/>
      <c r="J345" s="284"/>
      <c r="K345" s="284"/>
      <c r="L345" s="284">
        <v>-118</v>
      </c>
      <c r="M345" s="284">
        <f t="shared" si="0"/>
        <v>-118</v>
      </c>
    </row>
    <row r="346" spans="1:13" ht="10.5">
      <c r="A346" s="54" t="s">
        <v>33</v>
      </c>
      <c r="B346" s="54"/>
      <c r="C346" s="54"/>
      <c r="D346" s="54"/>
      <c r="F346" s="282">
        <f>SUM(F338:F345)</f>
        <v>144</v>
      </c>
      <c r="G346" s="282">
        <f aca="true" t="shared" si="1" ref="G346:M346">SUM(G338:G345)</f>
        <v>419</v>
      </c>
      <c r="H346" s="282">
        <f t="shared" si="1"/>
        <v>244</v>
      </c>
      <c r="I346" s="282"/>
      <c r="J346" s="282">
        <f t="shared" si="1"/>
        <v>807</v>
      </c>
      <c r="K346" s="282"/>
      <c r="L346" s="282">
        <f t="shared" si="1"/>
        <v>-8</v>
      </c>
      <c r="M346" s="282">
        <f t="shared" si="1"/>
        <v>799</v>
      </c>
    </row>
    <row r="347" spans="1:13" ht="10.5">
      <c r="A347" s="1" t="s">
        <v>204</v>
      </c>
      <c r="F347" s="282"/>
      <c r="G347" s="282"/>
      <c r="H347" s="282"/>
      <c r="I347" s="282"/>
      <c r="J347" s="282"/>
      <c r="K347" s="282"/>
      <c r="L347" s="282">
        <v>-95</v>
      </c>
      <c r="M347" s="282">
        <f t="shared" si="0"/>
        <v>-95</v>
      </c>
    </row>
    <row r="348" spans="1:13" ht="10.5">
      <c r="A348" s="1" t="s">
        <v>34</v>
      </c>
      <c r="F348" s="282">
        <v>270</v>
      </c>
      <c r="G348" s="282">
        <v>16</v>
      </c>
      <c r="H348" s="282">
        <v>24</v>
      </c>
      <c r="I348" s="282"/>
      <c r="J348" s="282">
        <f>SUM(F348:H348)</f>
        <v>310</v>
      </c>
      <c r="K348" s="282"/>
      <c r="L348" s="282">
        <v>-32</v>
      </c>
      <c r="M348" s="282">
        <f t="shared" si="0"/>
        <v>278</v>
      </c>
    </row>
    <row r="349" spans="1:13" ht="10.5">
      <c r="A349" s="1" t="s">
        <v>211</v>
      </c>
      <c r="F349" s="282"/>
      <c r="G349" s="282"/>
      <c r="H349" s="282"/>
      <c r="I349" s="282"/>
      <c r="J349" s="282"/>
      <c r="K349" s="282"/>
      <c r="L349" s="282">
        <v>-8</v>
      </c>
      <c r="M349" s="282">
        <f t="shared" si="0"/>
        <v>-8</v>
      </c>
    </row>
    <row r="350" spans="1:13" ht="10.5">
      <c r="A350" s="111" t="s">
        <v>210</v>
      </c>
      <c r="B350" s="111"/>
      <c r="C350" s="111"/>
      <c r="D350" s="111"/>
      <c r="F350" s="282"/>
      <c r="G350" s="282"/>
      <c r="H350" s="282"/>
      <c r="I350" s="282"/>
      <c r="J350" s="282"/>
      <c r="K350" s="282"/>
      <c r="L350" s="282"/>
      <c r="M350" s="282"/>
    </row>
    <row r="351" spans="1:13" ht="10.5">
      <c r="A351" s="105" t="s">
        <v>213</v>
      </c>
      <c r="B351" s="105"/>
      <c r="C351" s="105"/>
      <c r="D351" s="105"/>
      <c r="F351" s="282"/>
      <c r="G351" s="282"/>
      <c r="H351" s="282"/>
      <c r="I351" s="282"/>
      <c r="J351" s="282"/>
      <c r="K351" s="282"/>
      <c r="L351" s="282"/>
      <c r="M351" s="282"/>
    </row>
    <row r="352" spans="1:13" ht="10.5">
      <c r="A352" s="112" t="s">
        <v>212</v>
      </c>
      <c r="B352" s="112"/>
      <c r="C352" s="112"/>
      <c r="D352" s="112"/>
      <c r="E352" s="90"/>
      <c r="F352" s="284">
        <v>30</v>
      </c>
      <c r="G352" s="284">
        <v>34</v>
      </c>
      <c r="H352" s="284">
        <v>-207</v>
      </c>
      <c r="I352" s="284"/>
      <c r="J352" s="284">
        <v>-143</v>
      </c>
      <c r="K352" s="284"/>
      <c r="L352" s="284"/>
      <c r="M352" s="284">
        <f t="shared" si="0"/>
        <v>-143</v>
      </c>
    </row>
    <row r="353" spans="1:13" ht="10.5">
      <c r="A353" s="119" t="s">
        <v>119</v>
      </c>
      <c r="B353" s="119"/>
      <c r="C353" s="119"/>
      <c r="D353" s="119"/>
      <c r="F353" s="282"/>
      <c r="G353" s="282"/>
      <c r="H353" s="282"/>
      <c r="I353" s="282"/>
      <c r="J353" s="282"/>
      <c r="K353" s="282"/>
      <c r="L353" s="282"/>
      <c r="M353" s="282"/>
    </row>
    <row r="354" spans="1:13" ht="10.5">
      <c r="A354" s="118" t="s">
        <v>214</v>
      </c>
      <c r="B354" s="118"/>
      <c r="C354" s="118"/>
      <c r="D354" s="118"/>
      <c r="F354" s="282">
        <f>F346+SUM(F347:F352)</f>
        <v>444</v>
      </c>
      <c r="G354" s="282">
        <f>G346+SUM(G347:G352)</f>
        <v>469</v>
      </c>
      <c r="H354" s="282">
        <f>H346+SUM(H347:H352)</f>
        <v>61</v>
      </c>
      <c r="I354" s="282"/>
      <c r="J354" s="282">
        <f>J346+SUM(J347:J352)</f>
        <v>974</v>
      </c>
      <c r="K354" s="282"/>
      <c r="L354" s="282">
        <f>L346+SUM(L347:L352)</f>
        <v>-143</v>
      </c>
      <c r="M354" s="282">
        <f t="shared" si="0"/>
        <v>831</v>
      </c>
    </row>
    <row r="355" spans="1:13" ht="10.5">
      <c r="A355" s="1" t="s">
        <v>97</v>
      </c>
      <c r="F355" s="282"/>
      <c r="G355" s="282"/>
      <c r="H355" s="282"/>
      <c r="I355" s="282"/>
      <c r="J355" s="282"/>
      <c r="K355" s="282"/>
      <c r="L355" s="282"/>
      <c r="M355" s="282"/>
    </row>
    <row r="356" spans="1:13" ht="10.5">
      <c r="A356" s="111" t="s">
        <v>35</v>
      </c>
      <c r="B356" s="111"/>
      <c r="C356" s="111"/>
      <c r="D356" s="111"/>
      <c r="F356" s="282">
        <v>-45</v>
      </c>
      <c r="G356" s="282">
        <v>-126</v>
      </c>
      <c r="H356" s="282">
        <v>-61</v>
      </c>
      <c r="I356" s="282"/>
      <c r="J356" s="282">
        <f>SUM(F356:H356)</f>
        <v>-232</v>
      </c>
      <c r="K356" s="282"/>
      <c r="L356" s="282">
        <v>11</v>
      </c>
      <c r="M356" s="282">
        <f t="shared" si="0"/>
        <v>-221</v>
      </c>
    </row>
    <row r="357" spans="1:13" ht="10.5">
      <c r="A357" s="111" t="s">
        <v>36</v>
      </c>
      <c r="B357" s="111"/>
      <c r="C357" s="111"/>
      <c r="D357" s="111"/>
      <c r="F357" s="282">
        <v>-80</v>
      </c>
      <c r="G357" s="282">
        <v>-9</v>
      </c>
      <c r="H357" s="282">
        <v>-18</v>
      </c>
      <c r="I357" s="282"/>
      <c r="J357" s="282">
        <f>SUM(F357:H357)</f>
        <v>-107</v>
      </c>
      <c r="K357" s="282"/>
      <c r="L357" s="282">
        <v>0</v>
      </c>
      <c r="M357" s="282">
        <f t="shared" si="0"/>
        <v>-107</v>
      </c>
    </row>
    <row r="358" spans="1:13" ht="10.5">
      <c r="A358" s="111" t="s">
        <v>121</v>
      </c>
      <c r="B358" s="111"/>
      <c r="C358" s="111"/>
      <c r="D358" s="111"/>
      <c r="F358" s="282"/>
      <c r="G358" s="282"/>
      <c r="H358" s="282"/>
      <c r="I358" s="282"/>
      <c r="J358" s="282"/>
      <c r="K358" s="282"/>
      <c r="L358" s="282"/>
      <c r="M358" s="282"/>
    </row>
    <row r="359" spans="1:13" ht="10.5">
      <c r="A359" s="120" t="s">
        <v>120</v>
      </c>
      <c r="B359" s="120"/>
      <c r="C359" s="120"/>
      <c r="D359" s="120"/>
      <c r="F359" s="282"/>
      <c r="G359" s="282"/>
      <c r="H359" s="282"/>
      <c r="I359" s="282"/>
      <c r="J359" s="282"/>
      <c r="K359" s="282"/>
      <c r="L359" s="282">
        <v>2</v>
      </c>
      <c r="M359" s="282">
        <f t="shared" si="0"/>
        <v>2</v>
      </c>
    </row>
    <row r="360" spans="1:13" ht="10.5">
      <c r="A360" s="111" t="s">
        <v>123</v>
      </c>
      <c r="B360" s="111"/>
      <c r="C360" s="111"/>
      <c r="D360" s="111"/>
      <c r="F360" s="282"/>
      <c r="G360" s="282"/>
      <c r="H360" s="282"/>
      <c r="I360" s="282"/>
      <c r="J360" s="282"/>
      <c r="K360" s="282"/>
      <c r="L360" s="282"/>
      <c r="M360" s="282"/>
    </row>
    <row r="361" spans="1:13" ht="10.5">
      <c r="A361" s="121" t="s">
        <v>122</v>
      </c>
      <c r="B361" s="121"/>
      <c r="C361" s="121"/>
      <c r="D361" s="121"/>
      <c r="E361" s="90"/>
      <c r="F361" s="282">
        <v>-9</v>
      </c>
      <c r="G361" s="282">
        <v>-12</v>
      </c>
      <c r="H361" s="282">
        <v>10</v>
      </c>
      <c r="I361" s="282"/>
      <c r="J361" s="282">
        <f>SUM(F361:H361)</f>
        <v>-11</v>
      </c>
      <c r="K361" s="282"/>
      <c r="L361" s="282"/>
      <c r="M361" s="282">
        <f>SUM(J361,L361)</f>
        <v>-11</v>
      </c>
    </row>
    <row r="362" spans="1:13" ht="10.5">
      <c r="A362" s="113" t="s">
        <v>37</v>
      </c>
      <c r="B362" s="113"/>
      <c r="C362" s="113"/>
      <c r="D362" s="113"/>
      <c r="E362" s="113"/>
      <c r="F362" s="294">
        <f>SUM(F355:F361)</f>
        <v>-134</v>
      </c>
      <c r="G362" s="294">
        <f>SUM(G355:G361)</f>
        <v>-147</v>
      </c>
      <c r="H362" s="294">
        <f>SUM(H355:H361)</f>
        <v>-69</v>
      </c>
      <c r="I362" s="294"/>
      <c r="J362" s="294">
        <f>SUM(J355:J361)</f>
        <v>-350</v>
      </c>
      <c r="K362" s="294"/>
      <c r="L362" s="294">
        <f>SUM(L355:L361)</f>
        <v>13</v>
      </c>
      <c r="M362" s="294">
        <f>SUM(M355:M361)</f>
        <v>-337</v>
      </c>
    </row>
    <row r="363" spans="1:13" ht="10.5">
      <c r="A363" s="1" t="s">
        <v>427</v>
      </c>
      <c r="F363" s="282"/>
      <c r="G363" s="282"/>
      <c r="H363" s="282"/>
      <c r="I363" s="282"/>
      <c r="J363" s="282"/>
      <c r="K363" s="282"/>
      <c r="L363" s="282">
        <v>1</v>
      </c>
      <c r="M363" s="282">
        <f t="shared" si="0"/>
        <v>1</v>
      </c>
    </row>
    <row r="364" spans="1:13" ht="10.5">
      <c r="A364" s="90" t="s">
        <v>430</v>
      </c>
      <c r="B364" s="90"/>
      <c r="C364" s="90"/>
      <c r="D364" s="90"/>
      <c r="E364" s="90"/>
      <c r="F364" s="284">
        <v>-3</v>
      </c>
      <c r="G364" s="284"/>
      <c r="H364" s="284"/>
      <c r="I364" s="284"/>
      <c r="J364" s="284">
        <f>SUM(F364:H364)</f>
        <v>-3</v>
      </c>
      <c r="K364" s="284"/>
      <c r="L364" s="284">
        <v>-2</v>
      </c>
      <c r="M364" s="284">
        <f t="shared" si="0"/>
        <v>-5</v>
      </c>
    </row>
    <row r="365" spans="1:13" ht="10.5">
      <c r="A365" s="54" t="s">
        <v>399</v>
      </c>
      <c r="B365" s="54"/>
      <c r="C365" s="54"/>
      <c r="D365" s="54"/>
      <c r="F365" s="282">
        <f>F354+F362+F363+F364</f>
        <v>307</v>
      </c>
      <c r="G365" s="282">
        <f aca="true" t="shared" si="2" ref="G365:M365">G354+G362+G363+G364</f>
        <v>322</v>
      </c>
      <c r="H365" s="282">
        <f t="shared" si="2"/>
        <v>-8</v>
      </c>
      <c r="I365" s="282"/>
      <c r="J365" s="282">
        <f t="shared" si="2"/>
        <v>621</v>
      </c>
      <c r="K365" s="282"/>
      <c r="L365" s="282">
        <f t="shared" si="2"/>
        <v>-131</v>
      </c>
      <c r="M365" s="282">
        <f t="shared" si="2"/>
        <v>490</v>
      </c>
    </row>
    <row r="366" spans="1:13" ht="10.5">
      <c r="A366" s="1" t="s">
        <v>124</v>
      </c>
      <c r="F366" s="282"/>
      <c r="G366" s="282"/>
      <c r="H366" s="282"/>
      <c r="I366" s="282"/>
      <c r="J366" s="282"/>
      <c r="K366" s="282"/>
      <c r="L366" s="282"/>
      <c r="M366" s="282"/>
    </row>
    <row r="367" spans="1:13" ht="10.5">
      <c r="A367" s="111" t="s">
        <v>533</v>
      </c>
      <c r="B367" s="111"/>
      <c r="C367" s="111"/>
      <c r="D367" s="111"/>
      <c r="F367" s="282"/>
      <c r="G367" s="282"/>
      <c r="H367" s="282"/>
      <c r="I367" s="282"/>
      <c r="J367" s="282"/>
      <c r="K367" s="282"/>
      <c r="L367" s="282">
        <v>-25</v>
      </c>
      <c r="M367" s="282">
        <f>SUM(J367,L367)</f>
        <v>-25</v>
      </c>
    </row>
    <row r="368" spans="1:13" ht="10.5">
      <c r="A368" s="105" t="s">
        <v>126</v>
      </c>
      <c r="B368" s="105"/>
      <c r="C368" s="105"/>
      <c r="D368" s="105"/>
      <c r="F368" s="282"/>
      <c r="G368" s="282"/>
      <c r="H368" s="282"/>
      <c r="I368" s="282"/>
      <c r="J368" s="282"/>
      <c r="K368" s="282"/>
      <c r="L368" s="282"/>
      <c r="M368" s="282"/>
    </row>
    <row r="369" spans="1:13" ht="10.5">
      <c r="A369" s="111" t="s">
        <v>125</v>
      </c>
      <c r="B369" s="111"/>
      <c r="C369" s="111"/>
      <c r="D369" s="111"/>
      <c r="F369" s="282"/>
      <c r="G369" s="282"/>
      <c r="H369" s="282"/>
      <c r="I369" s="282"/>
      <c r="J369" s="282"/>
      <c r="K369" s="282"/>
      <c r="L369" s="282">
        <v>4</v>
      </c>
      <c r="M369" s="282">
        <f>SUM(J369,L369)</f>
        <v>4</v>
      </c>
    </row>
    <row r="370" spans="1:13" ht="10.5">
      <c r="A370" s="1" t="s">
        <v>289</v>
      </c>
      <c r="F370" s="282"/>
      <c r="G370" s="282"/>
      <c r="H370" s="282"/>
      <c r="I370" s="282"/>
      <c r="J370" s="282"/>
      <c r="K370" s="282"/>
      <c r="L370" s="282">
        <v>-7</v>
      </c>
      <c r="M370" s="282">
        <f>SUM(J370,L370)</f>
        <v>-7</v>
      </c>
    </row>
    <row r="371" spans="1:13" ht="10.5">
      <c r="A371" s="1" t="s">
        <v>549</v>
      </c>
      <c r="F371" s="282"/>
      <c r="G371" s="282">
        <v>186</v>
      </c>
      <c r="H371" s="282">
        <v>76</v>
      </c>
      <c r="I371" s="282"/>
      <c r="J371" s="282">
        <f>SUM(F371:H371)</f>
        <v>262</v>
      </c>
      <c r="K371" s="282"/>
      <c r="L371" s="282">
        <v>-43</v>
      </c>
      <c r="M371" s="282">
        <f>SUM(J371,L371)</f>
        <v>219</v>
      </c>
    </row>
    <row r="372" spans="1:13" ht="10.5">
      <c r="A372" s="1" t="s">
        <v>550</v>
      </c>
      <c r="F372" s="282"/>
      <c r="G372" s="282"/>
      <c r="H372" s="282"/>
      <c r="I372" s="282"/>
      <c r="J372" s="282"/>
      <c r="K372" s="282"/>
      <c r="L372" s="282">
        <v>30</v>
      </c>
      <c r="M372" s="282">
        <f>SUM(J372,L372)</f>
        <v>30</v>
      </c>
    </row>
    <row r="373" spans="1:13" ht="10.5">
      <c r="A373" s="1" t="s">
        <v>290</v>
      </c>
      <c r="F373" s="282"/>
      <c r="G373" s="282"/>
      <c r="H373" s="282">
        <v>4</v>
      </c>
      <c r="I373" s="282"/>
      <c r="J373" s="282">
        <f>SUM(F373:H373)</f>
        <v>4</v>
      </c>
      <c r="K373" s="282"/>
      <c r="L373" s="282">
        <v>-4</v>
      </c>
      <c r="M373" s="282"/>
    </row>
    <row r="374" spans="1:13" ht="10.5">
      <c r="A374" s="1" t="s">
        <v>291</v>
      </c>
      <c r="F374" s="282">
        <v>-33</v>
      </c>
      <c r="G374" s="282">
        <v>-139</v>
      </c>
      <c r="H374" s="282">
        <v>-36</v>
      </c>
      <c r="I374" s="282"/>
      <c r="J374" s="282">
        <f>SUM(F374:H374)</f>
        <v>-208</v>
      </c>
      <c r="K374" s="282"/>
      <c r="L374" s="282">
        <v>208</v>
      </c>
      <c r="M374" s="282"/>
    </row>
    <row r="375" spans="1:13" ht="10.5">
      <c r="A375" s="1" t="s">
        <v>292</v>
      </c>
      <c r="F375" s="282"/>
      <c r="G375" s="282"/>
      <c r="H375" s="282"/>
      <c r="I375" s="282"/>
      <c r="J375" s="282"/>
      <c r="K375" s="282"/>
      <c r="L375" s="282">
        <v>-253</v>
      </c>
      <c r="M375" s="282">
        <f>SUM(J375,L375)</f>
        <v>-253</v>
      </c>
    </row>
    <row r="376" spans="1:13" ht="10.5">
      <c r="A376" s="1" t="s">
        <v>314</v>
      </c>
      <c r="F376" s="282"/>
      <c r="G376" s="282"/>
      <c r="H376" s="282"/>
      <c r="I376" s="282"/>
      <c r="J376" s="282"/>
      <c r="K376" s="282"/>
      <c r="L376" s="282">
        <v>6</v>
      </c>
      <c r="M376" s="282">
        <f>SUM(J376,L376)</f>
        <v>6</v>
      </c>
    </row>
    <row r="377" spans="1:13" ht="10.5">
      <c r="A377" s="1" t="s">
        <v>293</v>
      </c>
      <c r="F377" s="282">
        <v>104</v>
      </c>
      <c r="G377" s="282">
        <v>146</v>
      </c>
      <c r="H377" s="282">
        <v>53</v>
      </c>
      <c r="I377" s="282"/>
      <c r="J377" s="282">
        <f>SUM(F377:H377)</f>
        <v>303</v>
      </c>
      <c r="K377" s="282"/>
      <c r="L377" s="282">
        <v>-303</v>
      </c>
      <c r="M377" s="282"/>
    </row>
    <row r="378" spans="1:13" ht="10.5">
      <c r="A378" s="1" t="s">
        <v>294</v>
      </c>
      <c r="F378" s="282"/>
      <c r="G378" s="282">
        <v>-3</v>
      </c>
      <c r="H378" s="282"/>
      <c r="I378" s="282"/>
      <c r="J378" s="282">
        <f>SUM(F378:H378)</f>
        <v>-3</v>
      </c>
      <c r="K378" s="282"/>
      <c r="L378" s="282">
        <v>3</v>
      </c>
      <c r="M378" s="282"/>
    </row>
    <row r="379" spans="1:13" ht="10.5">
      <c r="A379" s="1" t="s">
        <v>295</v>
      </c>
      <c r="F379" s="282"/>
      <c r="G379" s="282"/>
      <c r="H379" s="282">
        <v>-7</v>
      </c>
      <c r="I379" s="282"/>
      <c r="J379" s="282">
        <f>SUM(F379:H379)</f>
        <v>-7</v>
      </c>
      <c r="K379" s="282"/>
      <c r="L379" s="282">
        <v>7</v>
      </c>
      <c r="M379" s="282"/>
    </row>
    <row r="380" spans="1:13" ht="10.5">
      <c r="A380" s="1" t="s">
        <v>128</v>
      </c>
      <c r="F380" s="282"/>
      <c r="G380" s="282"/>
      <c r="H380" s="282"/>
      <c r="I380" s="282"/>
      <c r="J380" s="282"/>
      <c r="K380" s="282"/>
      <c r="L380" s="282"/>
      <c r="M380" s="282"/>
    </row>
    <row r="381" spans="1:13" ht="10.5">
      <c r="A381" s="111" t="s">
        <v>127</v>
      </c>
      <c r="B381" s="111"/>
      <c r="C381" s="111"/>
      <c r="D381" s="111"/>
      <c r="F381" s="282">
        <v>-8</v>
      </c>
      <c r="G381" s="282">
        <v>-2</v>
      </c>
      <c r="H381" s="282">
        <v>-1</v>
      </c>
      <c r="I381" s="282"/>
      <c r="J381" s="282">
        <f>SUM(F381:H381)</f>
        <v>-11</v>
      </c>
      <c r="K381" s="282"/>
      <c r="L381" s="282">
        <v>11</v>
      </c>
      <c r="M381" s="282"/>
    </row>
    <row r="382" spans="1:13" ht="10.5">
      <c r="A382" s="105" t="s">
        <v>227</v>
      </c>
      <c r="B382" s="111"/>
      <c r="C382" s="111"/>
      <c r="D382" s="111"/>
      <c r="F382" s="282"/>
      <c r="G382" s="282"/>
      <c r="H382" s="282"/>
      <c r="I382" s="282"/>
      <c r="J382" s="282"/>
      <c r="K382" s="282"/>
      <c r="L382" s="282"/>
      <c r="M382" s="282"/>
    </row>
    <row r="383" spans="1:13" ht="10.5">
      <c r="A383" s="111" t="s">
        <v>316</v>
      </c>
      <c r="B383" s="111"/>
      <c r="C383" s="111"/>
      <c r="D383" s="111"/>
      <c r="F383" s="282"/>
      <c r="G383" s="282"/>
      <c r="H383" s="282"/>
      <c r="I383" s="282"/>
      <c r="J383" s="282"/>
      <c r="K383" s="282"/>
      <c r="L383" s="282">
        <v>1</v>
      </c>
      <c r="M383" s="282">
        <f>SUM(J383,L383)</f>
        <v>1</v>
      </c>
    </row>
    <row r="384" spans="1:13" ht="10.5">
      <c r="A384" s="111" t="s">
        <v>130</v>
      </c>
      <c r="B384" s="105"/>
      <c r="C384" s="105"/>
      <c r="D384" s="105"/>
      <c r="F384" s="282"/>
      <c r="G384" s="282"/>
      <c r="H384" s="282"/>
      <c r="I384" s="282"/>
      <c r="J384" s="282"/>
      <c r="K384" s="282"/>
      <c r="L384" s="282"/>
      <c r="M384" s="282"/>
    </row>
    <row r="385" spans="1:13" ht="10.5">
      <c r="A385" s="120" t="s">
        <v>129</v>
      </c>
      <c r="B385" s="111"/>
      <c r="C385" s="111"/>
      <c r="D385" s="111"/>
      <c r="F385" s="282"/>
      <c r="G385" s="282"/>
      <c r="H385" s="282"/>
      <c r="I385" s="282"/>
      <c r="J385" s="282"/>
      <c r="K385" s="282"/>
      <c r="L385" s="282">
        <v>-5</v>
      </c>
      <c r="M385" s="282">
        <f>SUM(J385,L385)</f>
        <v>-5</v>
      </c>
    </row>
    <row r="386" spans="1:13" ht="10.5">
      <c r="A386" s="90" t="s">
        <v>296</v>
      </c>
      <c r="B386" s="90"/>
      <c r="C386" s="90"/>
      <c r="D386" s="90"/>
      <c r="E386" s="90"/>
      <c r="F386" s="284"/>
      <c r="G386" s="284"/>
      <c r="H386" s="284"/>
      <c r="I386" s="284"/>
      <c r="J386" s="284"/>
      <c r="K386" s="284"/>
      <c r="L386" s="284">
        <v>40</v>
      </c>
      <c r="M386" s="284">
        <f>SUM(J386,L386)</f>
        <v>40</v>
      </c>
    </row>
    <row r="387" spans="1:13" ht="10.5">
      <c r="A387" s="1" t="s">
        <v>318</v>
      </c>
      <c r="F387" s="282">
        <f>F365+SUM(F366:F386)</f>
        <v>370</v>
      </c>
      <c r="G387" s="282">
        <f>G365+SUM(G366:G386)</f>
        <v>510</v>
      </c>
      <c r="H387" s="282">
        <f>H365+SUM(H366:H386)</f>
        <v>81</v>
      </c>
      <c r="I387" s="282"/>
      <c r="J387" s="282">
        <f>J365+SUM(J366:J386)</f>
        <v>961</v>
      </c>
      <c r="K387" s="282"/>
      <c r="L387" s="282">
        <f>L365+SUM(L366:L386)</f>
        <v>-461</v>
      </c>
      <c r="M387" s="282">
        <f>M365+SUM(M366:M386)</f>
        <v>500</v>
      </c>
    </row>
    <row r="388" spans="1:13" ht="10.5">
      <c r="A388" s="90" t="s">
        <v>297</v>
      </c>
      <c r="B388" s="90"/>
      <c r="C388" s="90"/>
      <c r="D388" s="90"/>
      <c r="E388" s="90"/>
      <c r="F388" s="284">
        <v>4228</v>
      </c>
      <c r="G388" s="284">
        <v>2506</v>
      </c>
      <c r="H388" s="284">
        <v>1565</v>
      </c>
      <c r="I388" s="284"/>
      <c r="J388" s="284">
        <f>SUM(F388:H388)</f>
        <v>8299</v>
      </c>
      <c r="K388" s="284"/>
      <c r="L388" s="284">
        <v>315</v>
      </c>
      <c r="M388" s="284">
        <f>SUM(J388,L388)</f>
        <v>8614</v>
      </c>
    </row>
    <row r="389" spans="1:13" ht="10.5">
      <c r="A389" s="37" t="s">
        <v>400</v>
      </c>
      <c r="B389" s="37"/>
      <c r="C389" s="37"/>
      <c r="D389" s="37"/>
      <c r="E389" s="37"/>
      <c r="F389" s="295"/>
      <c r="G389" s="295"/>
      <c r="H389" s="295"/>
      <c r="I389" s="295"/>
      <c r="J389" s="295"/>
      <c r="K389" s="295"/>
      <c r="L389" s="295"/>
      <c r="M389" s="295"/>
    </row>
    <row r="390" spans="1:13" ht="11.25" thickBot="1">
      <c r="A390" s="117" t="s">
        <v>131</v>
      </c>
      <c r="B390" s="117"/>
      <c r="C390" s="117"/>
      <c r="D390" s="117"/>
      <c r="E390" s="110"/>
      <c r="F390" s="285">
        <f>F387+F388</f>
        <v>4598</v>
      </c>
      <c r="G390" s="285">
        <f>G387+G388</f>
        <v>3016</v>
      </c>
      <c r="H390" s="285">
        <f>H387+H388</f>
        <v>1646</v>
      </c>
      <c r="I390" s="285"/>
      <c r="J390" s="285">
        <f>J387+J388</f>
        <v>9260</v>
      </c>
      <c r="K390" s="285"/>
      <c r="L390" s="285">
        <f>L387+L388</f>
        <v>-146</v>
      </c>
      <c r="M390" s="285">
        <f>M387+M388</f>
        <v>9114</v>
      </c>
    </row>
    <row r="391" spans="1:4" s="5" customFormat="1" ht="8.25">
      <c r="A391" s="98" t="s">
        <v>600</v>
      </c>
      <c r="B391" s="98"/>
      <c r="C391" s="98"/>
      <c r="D391" s="98"/>
    </row>
    <row r="392" s="5" customFormat="1" ht="8.25">
      <c r="A392" s="5" t="s">
        <v>298</v>
      </c>
    </row>
    <row r="393" spans="6:13" s="5" customFormat="1" ht="8.25">
      <c r="F393" s="107" t="s">
        <v>342</v>
      </c>
      <c r="G393" s="107"/>
      <c r="H393" s="107"/>
      <c r="I393" s="99"/>
      <c r="J393" s="99" t="s">
        <v>22</v>
      </c>
      <c r="K393" s="99"/>
      <c r="L393" s="99"/>
      <c r="M393" s="99"/>
    </row>
    <row r="394" spans="6:13" s="5" customFormat="1" ht="8.25">
      <c r="F394" s="99" t="s">
        <v>343</v>
      </c>
      <c r="G394" s="99"/>
      <c r="H394" s="99"/>
      <c r="I394" s="99"/>
      <c r="J394" s="99" t="s">
        <v>344</v>
      </c>
      <c r="K394" s="99"/>
      <c r="L394" s="99"/>
      <c r="M394" s="99"/>
    </row>
    <row r="395" spans="6:13" s="5" customFormat="1" ht="8.25">
      <c r="F395" s="99" t="s">
        <v>345</v>
      </c>
      <c r="G395" s="99"/>
      <c r="H395" s="99" t="s">
        <v>346</v>
      </c>
      <c r="I395" s="99"/>
      <c r="J395" s="99" t="s">
        <v>258</v>
      </c>
      <c r="K395" s="99"/>
      <c r="L395" s="99" t="s">
        <v>482</v>
      </c>
      <c r="M395" s="99" t="s">
        <v>347</v>
      </c>
    </row>
    <row r="396" spans="6:13" s="5" customFormat="1" ht="8.25">
      <c r="F396" s="99" t="s">
        <v>348</v>
      </c>
      <c r="G396" s="99" t="s">
        <v>349</v>
      </c>
      <c r="H396" s="99" t="s">
        <v>348</v>
      </c>
      <c r="I396" s="99"/>
      <c r="J396" s="99" t="s">
        <v>348</v>
      </c>
      <c r="K396" s="99"/>
      <c r="L396" s="99" t="s">
        <v>348</v>
      </c>
      <c r="M396" s="99" t="s">
        <v>350</v>
      </c>
    </row>
    <row r="397" spans="1:13" s="5" customFormat="1" ht="10.5">
      <c r="A397" s="91" t="s">
        <v>69</v>
      </c>
      <c r="B397" s="91"/>
      <c r="C397" s="91"/>
      <c r="D397" s="91"/>
      <c r="E397" s="94"/>
      <c r="F397" s="100" t="s">
        <v>15</v>
      </c>
      <c r="G397" s="100" t="s">
        <v>15</v>
      </c>
      <c r="H397" s="100" t="s">
        <v>15</v>
      </c>
      <c r="I397" s="100"/>
      <c r="J397" s="100" t="s">
        <v>15</v>
      </c>
      <c r="K397" s="100"/>
      <c r="L397" s="100" t="s">
        <v>15</v>
      </c>
      <c r="M397" s="100" t="s">
        <v>15</v>
      </c>
    </row>
    <row r="398" ht="10.5">
      <c r="A398" s="1" t="s">
        <v>299</v>
      </c>
    </row>
    <row r="399" spans="1:13" ht="10.5">
      <c r="A399" s="111" t="s">
        <v>300</v>
      </c>
      <c r="B399" s="111"/>
      <c r="C399" s="111"/>
      <c r="D399" s="111"/>
      <c r="F399" s="282">
        <v>1080</v>
      </c>
      <c r="G399" s="282">
        <v>2858</v>
      </c>
      <c r="H399" s="282">
        <v>928</v>
      </c>
      <c r="I399" s="282"/>
      <c r="J399" s="282">
        <f>SUM(F399:H399)</f>
        <v>4866</v>
      </c>
      <c r="K399" s="282"/>
      <c r="L399" s="282">
        <v>113</v>
      </c>
      <c r="M399" s="282">
        <f>J399+L399</f>
        <v>4979</v>
      </c>
    </row>
    <row r="400" spans="1:13" ht="10.5">
      <c r="A400" s="112" t="s">
        <v>301</v>
      </c>
      <c r="B400" s="112"/>
      <c r="C400" s="112"/>
      <c r="D400" s="112"/>
      <c r="E400" s="90"/>
      <c r="F400" s="284">
        <v>3518</v>
      </c>
      <c r="G400" s="284">
        <v>158</v>
      </c>
      <c r="H400" s="284">
        <v>718</v>
      </c>
      <c r="I400" s="284"/>
      <c r="J400" s="284">
        <f>SUM(F400:H400)</f>
        <v>4394</v>
      </c>
      <c r="K400" s="284"/>
      <c r="L400" s="284">
        <v>-259</v>
      </c>
      <c r="M400" s="284">
        <f>J400+L400</f>
        <v>4135</v>
      </c>
    </row>
    <row r="401" spans="1:13" ht="10.5">
      <c r="A401" s="122" t="s">
        <v>251</v>
      </c>
      <c r="B401" s="122"/>
      <c r="C401" s="122"/>
      <c r="D401" s="122"/>
      <c r="E401" s="113"/>
      <c r="F401" s="294">
        <f>SUM(F399:F400)</f>
        <v>4598</v>
      </c>
      <c r="G401" s="294">
        <f>SUM(G399:G400)</f>
        <v>3016</v>
      </c>
      <c r="H401" s="294">
        <f>SUM(H399:H400)</f>
        <v>1646</v>
      </c>
      <c r="I401" s="294"/>
      <c r="J401" s="294">
        <f>SUM(J399:J400)</f>
        <v>9260</v>
      </c>
      <c r="K401" s="294"/>
      <c r="L401" s="294">
        <f>SUM(L399:L400)</f>
        <v>-146</v>
      </c>
      <c r="M401" s="294">
        <f>SUM(M399:M400)</f>
        <v>9114</v>
      </c>
    </row>
    <row r="402" spans="1:13" ht="10.5">
      <c r="A402" s="1" t="s">
        <v>319</v>
      </c>
      <c r="F402" s="282"/>
      <c r="G402" s="282"/>
      <c r="H402" s="282"/>
      <c r="I402" s="282"/>
      <c r="J402" s="282"/>
      <c r="K402" s="282"/>
      <c r="L402" s="282"/>
      <c r="M402" s="282"/>
    </row>
    <row r="403" spans="1:13" ht="10.5">
      <c r="A403" s="111" t="s">
        <v>302</v>
      </c>
      <c r="B403" s="111"/>
      <c r="C403" s="111"/>
      <c r="D403" s="111"/>
      <c r="F403" s="282">
        <v>164</v>
      </c>
      <c r="G403" s="282">
        <v>750</v>
      </c>
      <c r="H403" s="282">
        <v>-272</v>
      </c>
      <c r="I403" s="282"/>
      <c r="J403" s="282">
        <f>SUM(F403:H403)</f>
        <v>642</v>
      </c>
      <c r="K403" s="282"/>
      <c r="L403" s="282"/>
      <c r="M403" s="282"/>
    </row>
    <row r="404" spans="1:13" ht="10.5">
      <c r="A404" s="111" t="s">
        <v>303</v>
      </c>
      <c r="B404" s="111"/>
      <c r="C404" s="111"/>
      <c r="D404" s="111"/>
      <c r="F404" s="282">
        <v>586</v>
      </c>
      <c r="G404" s="282">
        <v>1136</v>
      </c>
      <c r="H404" s="282">
        <v>931</v>
      </c>
      <c r="I404" s="282"/>
      <c r="J404" s="282">
        <f>SUM(F404:H404)</f>
        <v>2653</v>
      </c>
      <c r="K404" s="282"/>
      <c r="L404" s="282"/>
      <c r="M404" s="282"/>
    </row>
    <row r="405" spans="1:13" ht="10.5">
      <c r="A405" s="111" t="s">
        <v>133</v>
      </c>
      <c r="B405" s="111"/>
      <c r="C405" s="111"/>
      <c r="D405" s="111"/>
      <c r="F405" s="282"/>
      <c r="G405" s="282"/>
      <c r="H405" s="282"/>
      <c r="I405" s="282"/>
      <c r="J405" s="282"/>
      <c r="K405" s="282"/>
      <c r="L405" s="282"/>
      <c r="M405" s="282"/>
    </row>
    <row r="406" spans="1:13" ht="10.5">
      <c r="A406" s="120" t="s">
        <v>132</v>
      </c>
      <c r="B406" s="120"/>
      <c r="C406" s="120"/>
      <c r="D406" s="120"/>
      <c r="F406" s="283">
        <v>4099</v>
      </c>
      <c r="G406" s="282">
        <v>1343</v>
      </c>
      <c r="H406" s="282">
        <v>1517</v>
      </c>
      <c r="I406" s="282"/>
      <c r="J406" s="283">
        <f>SUM(F406:H406)</f>
        <v>6959</v>
      </c>
      <c r="K406" s="282"/>
      <c r="L406" s="282"/>
      <c r="M406" s="282"/>
    </row>
    <row r="407" spans="1:13" ht="10.5">
      <c r="A407" s="111" t="s">
        <v>304</v>
      </c>
      <c r="B407" s="111"/>
      <c r="C407" s="111"/>
      <c r="D407" s="111"/>
      <c r="F407" s="283">
        <v>-163</v>
      </c>
      <c r="G407" s="282">
        <v>-79</v>
      </c>
      <c r="H407" s="282">
        <v>-516</v>
      </c>
      <c r="I407" s="282"/>
      <c r="J407" s="282">
        <f>SUM(F407:H407)</f>
        <v>-758</v>
      </c>
      <c r="K407" s="282"/>
      <c r="L407" s="282"/>
      <c r="M407" s="282"/>
    </row>
    <row r="408" spans="1:13" ht="10.5">
      <c r="A408" s="112" t="s">
        <v>305</v>
      </c>
      <c r="B408" s="112"/>
      <c r="C408" s="112"/>
      <c r="D408" s="112"/>
      <c r="E408" s="90"/>
      <c r="F408" s="296">
        <v>-88</v>
      </c>
      <c r="G408" s="284">
        <v>-134</v>
      </c>
      <c r="H408" s="284">
        <v>-14</v>
      </c>
      <c r="I408" s="284"/>
      <c r="J408" s="296">
        <f>SUM(F408:H408)</f>
        <v>-236</v>
      </c>
      <c r="K408" s="282"/>
      <c r="L408" s="282"/>
      <c r="M408" s="282"/>
    </row>
    <row r="409" spans="1:13" ht="11.25" thickBot="1">
      <c r="A409" s="96"/>
      <c r="B409" s="96"/>
      <c r="C409" s="96"/>
      <c r="D409" s="96"/>
      <c r="E409" s="96"/>
      <c r="F409" s="297">
        <f>SUM(F403:F408)</f>
        <v>4598</v>
      </c>
      <c r="G409" s="297">
        <f>SUM(G403:G408)</f>
        <v>3016</v>
      </c>
      <c r="H409" s="297">
        <f>SUM(H403:H408)</f>
        <v>1646</v>
      </c>
      <c r="I409" s="297"/>
      <c r="J409" s="297">
        <f>SUM(J403:J408)</f>
        <v>9260</v>
      </c>
      <c r="K409" s="282"/>
      <c r="L409" s="282"/>
      <c r="M409" s="282"/>
    </row>
    <row r="411" spans="1:13" s="220" customFormat="1" ht="12.75">
      <c r="A411" s="229"/>
      <c r="B411" s="229"/>
      <c r="C411" s="229"/>
      <c r="D411" s="229"/>
      <c r="E411" s="229"/>
      <c r="F411" s="229"/>
      <c r="G411" s="229"/>
      <c r="H411" s="229"/>
      <c r="I411" s="229"/>
      <c r="J411" s="229"/>
      <c r="K411" s="229"/>
      <c r="L411" s="229"/>
      <c r="M411" s="229"/>
    </row>
    <row r="412" spans="6:13" s="5" customFormat="1" ht="8.25">
      <c r="F412" s="184" t="s">
        <v>342</v>
      </c>
      <c r="G412" s="184"/>
      <c r="H412" s="184"/>
      <c r="I412" s="177"/>
      <c r="J412" s="177" t="s">
        <v>22</v>
      </c>
      <c r="K412" s="177"/>
      <c r="L412" s="177"/>
      <c r="M412" s="177"/>
    </row>
    <row r="413" spans="6:13" s="5" customFormat="1" ht="8.25">
      <c r="F413" s="177" t="s">
        <v>343</v>
      </c>
      <c r="G413" s="177"/>
      <c r="H413" s="177"/>
      <c r="I413" s="177"/>
      <c r="J413" s="177" t="s">
        <v>344</v>
      </c>
      <c r="K413" s="177"/>
      <c r="L413" s="177"/>
      <c r="M413" s="177"/>
    </row>
    <row r="414" spans="6:13" s="5" customFormat="1" ht="8.25">
      <c r="F414" s="177" t="s">
        <v>345</v>
      </c>
      <c r="G414" s="177"/>
      <c r="H414" s="177" t="s">
        <v>346</v>
      </c>
      <c r="I414" s="177"/>
      <c r="J414" s="177" t="s">
        <v>258</v>
      </c>
      <c r="K414" s="177"/>
      <c r="L414" s="177" t="s">
        <v>482</v>
      </c>
      <c r="M414" s="177" t="s">
        <v>347</v>
      </c>
    </row>
    <row r="415" spans="6:13" s="5" customFormat="1" ht="8.25">
      <c r="F415" s="177" t="s">
        <v>348</v>
      </c>
      <c r="G415" s="177" t="s">
        <v>349</v>
      </c>
      <c r="H415" s="177" t="s">
        <v>348</v>
      </c>
      <c r="I415" s="177"/>
      <c r="J415" s="177" t="s">
        <v>348</v>
      </c>
      <c r="K415" s="177"/>
      <c r="L415" s="177" t="s">
        <v>348</v>
      </c>
      <c r="M415" s="177" t="s">
        <v>350</v>
      </c>
    </row>
    <row r="416" spans="1:13" ht="10.5">
      <c r="A416" s="91" t="s">
        <v>249</v>
      </c>
      <c r="B416" s="94"/>
      <c r="C416" s="91"/>
      <c r="D416" s="91"/>
      <c r="E416" s="94"/>
      <c r="F416" s="176" t="s">
        <v>15</v>
      </c>
      <c r="G416" s="176" t="s">
        <v>15</v>
      </c>
      <c r="H416" s="176" t="s">
        <v>15</v>
      </c>
      <c r="I416" s="176"/>
      <c r="J416" s="176" t="s">
        <v>15</v>
      </c>
      <c r="K416" s="176"/>
      <c r="L416" s="176" t="s">
        <v>15</v>
      </c>
      <c r="M416" s="176" t="s">
        <v>15</v>
      </c>
    </row>
    <row r="417" spans="1:13" ht="10.5">
      <c r="A417" s="1" t="s">
        <v>299</v>
      </c>
      <c r="F417" s="190"/>
      <c r="G417" s="190"/>
      <c r="H417" s="190"/>
      <c r="I417" s="190"/>
      <c r="J417" s="190"/>
      <c r="K417" s="190"/>
      <c r="L417" s="190"/>
      <c r="M417" s="190"/>
    </row>
    <row r="418" spans="1:13" ht="10.5">
      <c r="A418" s="111" t="s">
        <v>300</v>
      </c>
      <c r="C418" s="111"/>
      <c r="D418" s="111"/>
      <c r="F418" s="261">
        <v>1141</v>
      </c>
      <c r="G418" s="261">
        <v>2899</v>
      </c>
      <c r="H418" s="261">
        <v>1034</v>
      </c>
      <c r="I418" s="261"/>
      <c r="J418" s="261">
        <v>5074</v>
      </c>
      <c r="K418" s="261"/>
      <c r="L418" s="261">
        <v>120</v>
      </c>
      <c r="M418" s="261">
        <v>5194</v>
      </c>
    </row>
    <row r="419" spans="1:13" ht="10.5">
      <c r="A419" s="112" t="s">
        <v>301</v>
      </c>
      <c r="B419" s="90"/>
      <c r="C419" s="112"/>
      <c r="D419" s="112"/>
      <c r="E419" s="90"/>
      <c r="F419" s="264">
        <v>3991</v>
      </c>
      <c r="G419" s="264">
        <v>449</v>
      </c>
      <c r="H419" s="264">
        <v>954</v>
      </c>
      <c r="I419" s="264"/>
      <c r="J419" s="264">
        <v>5394</v>
      </c>
      <c r="K419" s="264"/>
      <c r="L419" s="264">
        <v>-287</v>
      </c>
      <c r="M419" s="264">
        <v>5107</v>
      </c>
    </row>
    <row r="420" spans="1:13" ht="10.5">
      <c r="A420" s="122" t="s">
        <v>250</v>
      </c>
      <c r="B420" s="113"/>
      <c r="C420" s="122"/>
      <c r="D420" s="122"/>
      <c r="E420" s="113"/>
      <c r="F420" s="286">
        <v>5132</v>
      </c>
      <c r="G420" s="286">
        <v>3348</v>
      </c>
      <c r="H420" s="286">
        <v>1988</v>
      </c>
      <c r="I420" s="286"/>
      <c r="J420" s="286">
        <v>10468</v>
      </c>
      <c r="K420" s="286"/>
      <c r="L420" s="286">
        <v>-167</v>
      </c>
      <c r="M420" s="286">
        <v>10301</v>
      </c>
    </row>
    <row r="421" spans="1:13" ht="10.5">
      <c r="A421" s="1" t="s">
        <v>319</v>
      </c>
      <c r="F421" s="261"/>
      <c r="G421" s="261"/>
      <c r="H421" s="261"/>
      <c r="I421" s="261"/>
      <c r="J421" s="261"/>
      <c r="K421" s="261"/>
      <c r="L421" s="261"/>
      <c r="M421" s="261"/>
    </row>
    <row r="422" spans="1:13" ht="10.5">
      <c r="A422" s="111" t="s">
        <v>302</v>
      </c>
      <c r="C422" s="111"/>
      <c r="D422" s="111"/>
      <c r="F422" s="261">
        <v>148</v>
      </c>
      <c r="G422" s="261">
        <v>899</v>
      </c>
      <c r="H422" s="261">
        <v>-212</v>
      </c>
      <c r="I422" s="261"/>
      <c r="J422" s="261">
        <v>835</v>
      </c>
      <c r="K422" s="261"/>
      <c r="L422" s="261"/>
      <c r="M422" s="261"/>
    </row>
    <row r="423" spans="1:13" ht="10.5">
      <c r="A423" s="111" t="s">
        <v>303</v>
      </c>
      <c r="C423" s="111"/>
      <c r="D423" s="111"/>
      <c r="F423" s="261">
        <v>710</v>
      </c>
      <c r="G423" s="261">
        <v>1198</v>
      </c>
      <c r="H423" s="261">
        <v>974</v>
      </c>
      <c r="I423" s="261"/>
      <c r="J423" s="261">
        <v>2882</v>
      </c>
      <c r="K423" s="261"/>
      <c r="L423" s="261"/>
      <c r="M423" s="261"/>
    </row>
    <row r="424" spans="1:13" ht="10.5">
      <c r="A424" s="111" t="s">
        <v>133</v>
      </c>
      <c r="C424" s="111"/>
      <c r="D424" s="111"/>
      <c r="F424" s="261"/>
      <c r="G424" s="261"/>
      <c r="H424" s="261"/>
      <c r="I424" s="261"/>
      <c r="J424" s="261"/>
      <c r="K424" s="261"/>
      <c r="L424" s="261"/>
      <c r="M424" s="261"/>
    </row>
    <row r="425" spans="1:13" ht="10.5">
      <c r="A425" s="120" t="s">
        <v>132</v>
      </c>
      <c r="C425" s="120"/>
      <c r="D425" s="120"/>
      <c r="F425" s="261">
        <v>4529</v>
      </c>
      <c r="G425" s="261">
        <v>1511</v>
      </c>
      <c r="H425" s="261">
        <v>1771</v>
      </c>
      <c r="I425" s="261"/>
      <c r="J425" s="261">
        <v>7811</v>
      </c>
      <c r="K425" s="261"/>
      <c r="L425" s="261"/>
      <c r="M425" s="261"/>
    </row>
    <row r="426" spans="1:13" ht="10.5">
      <c r="A426" s="111" t="s">
        <v>304</v>
      </c>
      <c r="C426" s="111"/>
      <c r="D426" s="111"/>
      <c r="F426" s="261">
        <v>-192</v>
      </c>
      <c r="G426" s="261">
        <v>-117</v>
      </c>
      <c r="H426" s="261">
        <v>-539</v>
      </c>
      <c r="I426" s="261"/>
      <c r="J426" s="261">
        <v>-848</v>
      </c>
      <c r="K426" s="261"/>
      <c r="L426" s="261"/>
      <c r="M426" s="261"/>
    </row>
    <row r="427" spans="1:13" ht="10.5">
      <c r="A427" s="112" t="s">
        <v>305</v>
      </c>
      <c r="B427" s="90"/>
      <c r="C427" s="112"/>
      <c r="D427" s="112"/>
      <c r="E427" s="90"/>
      <c r="F427" s="264">
        <v>-63</v>
      </c>
      <c r="G427" s="264">
        <v>-143</v>
      </c>
      <c r="H427" s="264">
        <v>-6</v>
      </c>
      <c r="I427" s="264"/>
      <c r="J427" s="264">
        <v>-212</v>
      </c>
      <c r="K427" s="261"/>
      <c r="L427" s="261"/>
      <c r="M427" s="261"/>
    </row>
    <row r="428" spans="1:13" s="5" customFormat="1" ht="11.25" thickBot="1">
      <c r="A428" s="96"/>
      <c r="B428" s="96"/>
      <c r="C428" s="96"/>
      <c r="D428" s="96"/>
      <c r="E428" s="96"/>
      <c r="F428" s="267">
        <v>5132</v>
      </c>
      <c r="G428" s="267">
        <v>3348</v>
      </c>
      <c r="H428" s="267">
        <v>1988</v>
      </c>
      <c r="I428" s="267"/>
      <c r="J428" s="267">
        <v>10468</v>
      </c>
      <c r="K428" s="261"/>
      <c r="L428" s="261"/>
      <c r="M428" s="261"/>
    </row>
    <row r="430" spans="1:13" s="5" customFormat="1" ht="21" customHeight="1">
      <c r="A430" s="328" t="s">
        <v>244</v>
      </c>
      <c r="B430" s="328"/>
      <c r="C430" s="328"/>
      <c r="D430" s="328"/>
      <c r="E430" s="328"/>
      <c r="F430" s="328"/>
      <c r="G430" s="328"/>
      <c r="H430" s="328"/>
      <c r="I430" s="328"/>
      <c r="J430" s="328"/>
      <c r="K430" s="329"/>
      <c r="L430" s="329"/>
      <c r="M430" s="329"/>
    </row>
    <row r="431" spans="1:13" s="5" customFormat="1" ht="13.5" customHeight="1">
      <c r="A431" s="209"/>
      <c r="B431" s="209"/>
      <c r="C431" s="209"/>
      <c r="D431" s="209"/>
      <c r="E431" s="209"/>
      <c r="F431" s="209"/>
      <c r="G431" s="209"/>
      <c r="H431" s="209"/>
      <c r="I431" s="209"/>
      <c r="J431" s="209"/>
      <c r="K431"/>
      <c r="L431"/>
      <c r="M431"/>
    </row>
    <row r="432" spans="7:13" s="5" customFormat="1" ht="17.25">
      <c r="G432" s="212" t="s">
        <v>166</v>
      </c>
      <c r="H432" s="179" t="s">
        <v>253</v>
      </c>
      <c r="I432" s="177"/>
      <c r="J432" s="179" t="s">
        <v>419</v>
      </c>
      <c r="K432"/>
      <c r="L432"/>
      <c r="M432"/>
    </row>
    <row r="433" spans="1:13" s="5" customFormat="1" ht="12.75">
      <c r="A433" s="94"/>
      <c r="B433" s="94"/>
      <c r="C433" s="94"/>
      <c r="D433" s="94"/>
      <c r="E433" s="94"/>
      <c r="F433" s="94"/>
      <c r="G433" s="181" t="s">
        <v>15</v>
      </c>
      <c r="H433" s="95" t="s">
        <v>15</v>
      </c>
      <c r="I433" s="100"/>
      <c r="J433" s="95" t="s">
        <v>15</v>
      </c>
      <c r="K433"/>
      <c r="L433"/>
      <c r="M433"/>
    </row>
    <row r="434" spans="1:13" ht="12.75">
      <c r="A434" s="190" t="s">
        <v>203</v>
      </c>
      <c r="B434" s="5"/>
      <c r="C434" s="5"/>
      <c r="D434" s="5"/>
      <c r="E434" s="5"/>
      <c r="F434" s="5"/>
      <c r="G434" s="243">
        <v>127</v>
      </c>
      <c r="H434" s="261">
        <v>120</v>
      </c>
      <c r="I434" s="259">
        <v>120</v>
      </c>
      <c r="J434" s="261">
        <v>123</v>
      </c>
      <c r="K434"/>
      <c r="L434"/>
      <c r="M434"/>
    </row>
    <row r="435" spans="1:13" ht="12.75">
      <c r="A435" s="190" t="s">
        <v>475</v>
      </c>
      <c r="B435" s="5"/>
      <c r="C435" s="5"/>
      <c r="D435" s="5"/>
      <c r="E435" s="5"/>
      <c r="F435" s="5"/>
      <c r="G435" s="243">
        <v>11</v>
      </c>
      <c r="H435" s="261">
        <v>12</v>
      </c>
      <c r="I435" s="259">
        <v>12</v>
      </c>
      <c r="J435" s="261">
        <v>20</v>
      </c>
      <c r="K435"/>
      <c r="L435"/>
      <c r="M435"/>
    </row>
    <row r="436" spans="1:13" ht="12.75">
      <c r="A436" s="207" t="s">
        <v>188</v>
      </c>
      <c r="B436" s="94"/>
      <c r="C436" s="94"/>
      <c r="D436" s="94"/>
      <c r="E436" s="94"/>
      <c r="F436" s="94"/>
      <c r="G436" s="246">
        <v>32</v>
      </c>
      <c r="H436" s="264">
        <v>42</v>
      </c>
      <c r="I436" s="262">
        <v>42</v>
      </c>
      <c r="J436" s="264">
        <v>57</v>
      </c>
      <c r="K436"/>
      <c r="L436"/>
      <c r="M436"/>
    </row>
    <row r="437" spans="1:13" ht="13.5" thickBot="1">
      <c r="A437" s="97"/>
      <c r="B437" s="97"/>
      <c r="C437" s="97"/>
      <c r="D437" s="97"/>
      <c r="E437" s="97"/>
      <c r="F437" s="97"/>
      <c r="G437" s="265">
        <f>SUM(G434:G436)</f>
        <v>170</v>
      </c>
      <c r="H437" s="267">
        <f>SUM(H434:H436)</f>
        <v>174</v>
      </c>
      <c r="I437" s="265">
        <v>174</v>
      </c>
      <c r="J437" s="267">
        <v>200</v>
      </c>
      <c r="K437"/>
      <c r="L437"/>
      <c r="M437"/>
    </row>
    <row r="438" spans="1:13" ht="12.75">
      <c r="A438"/>
      <c r="B438"/>
      <c r="C438"/>
      <c r="D438"/>
      <c r="E438"/>
      <c r="F438"/>
      <c r="G438"/>
      <c r="H438"/>
      <c r="I438"/>
      <c r="J438"/>
      <c r="K438"/>
      <c r="L438"/>
      <c r="M438"/>
    </row>
    <row r="439" spans="1:13" ht="12.75">
      <c r="A439"/>
      <c r="B439"/>
      <c r="C439"/>
      <c r="D439"/>
      <c r="E439"/>
      <c r="F439"/>
      <c r="G439"/>
      <c r="H439"/>
      <c r="I439"/>
      <c r="J439"/>
      <c r="K439"/>
      <c r="L439"/>
      <c r="M439"/>
    </row>
    <row r="440" spans="1:13" ht="12.75">
      <c r="A440"/>
      <c r="B440"/>
      <c r="C440"/>
      <c r="D440"/>
      <c r="E440"/>
      <c r="F440"/>
      <c r="G440"/>
      <c r="H440"/>
      <c r="I440"/>
      <c r="J440"/>
      <c r="K440"/>
      <c r="L440"/>
      <c r="M440"/>
    </row>
    <row r="441" spans="1:13" ht="12.75">
      <c r="A441"/>
      <c r="B441"/>
      <c r="C441"/>
      <c r="D441"/>
      <c r="E441"/>
      <c r="F441"/>
      <c r="G441"/>
      <c r="H441"/>
      <c r="I441"/>
      <c r="J441"/>
      <c r="K441"/>
      <c r="L441"/>
      <c r="M441"/>
    </row>
    <row r="442" spans="1:13" ht="12.75">
      <c r="A442"/>
      <c r="B442"/>
      <c r="C442"/>
      <c r="D442"/>
      <c r="E442"/>
      <c r="F442"/>
      <c r="G442"/>
      <c r="H442"/>
      <c r="I442"/>
      <c r="J442"/>
      <c r="K442"/>
      <c r="L442"/>
      <c r="M442"/>
    </row>
    <row r="443" spans="1:13" ht="12.75">
      <c r="A443"/>
      <c r="B443"/>
      <c r="C443"/>
      <c r="D443"/>
      <c r="E443"/>
      <c r="F443"/>
      <c r="G443"/>
      <c r="H443"/>
      <c r="I443"/>
      <c r="J443"/>
      <c r="K443"/>
      <c r="L443"/>
      <c r="M443"/>
    </row>
    <row r="444" spans="1:13" ht="12.75">
      <c r="A444"/>
      <c r="B444"/>
      <c r="C444"/>
      <c r="D444"/>
      <c r="E444"/>
      <c r="F444"/>
      <c r="G444"/>
      <c r="H444"/>
      <c r="I444"/>
      <c r="J444"/>
      <c r="K444"/>
      <c r="L444"/>
      <c r="M444"/>
    </row>
    <row r="445" spans="1:13" ht="12.75">
      <c r="A445"/>
      <c r="B445"/>
      <c r="C445"/>
      <c r="D445"/>
      <c r="E445"/>
      <c r="F445"/>
      <c r="G445"/>
      <c r="H445"/>
      <c r="I445"/>
      <c r="J445"/>
      <c r="K445"/>
      <c r="L445"/>
      <c r="M445"/>
    </row>
    <row r="446" spans="1:13" ht="12.75">
      <c r="A446"/>
      <c r="B446"/>
      <c r="C446"/>
      <c r="D446"/>
      <c r="E446"/>
      <c r="F446"/>
      <c r="G446"/>
      <c r="H446"/>
      <c r="I446"/>
      <c r="J446"/>
      <c r="K446"/>
      <c r="L446"/>
      <c r="M446"/>
    </row>
    <row r="447" spans="1:13" s="5" customFormat="1" ht="12.75">
      <c r="A447"/>
      <c r="B447"/>
      <c r="C447"/>
      <c r="D447"/>
      <c r="E447"/>
      <c r="F447"/>
      <c r="G447"/>
      <c r="H447"/>
      <c r="I447"/>
      <c r="J447"/>
      <c r="K447"/>
      <c r="L447"/>
      <c r="M447"/>
    </row>
    <row r="448" spans="1:13" s="5" customFormat="1" ht="12.75">
      <c r="A448"/>
      <c r="B448"/>
      <c r="C448"/>
      <c r="D448"/>
      <c r="E448"/>
      <c r="F448"/>
      <c r="G448"/>
      <c r="H448"/>
      <c r="I448"/>
      <c r="J448"/>
      <c r="K448"/>
      <c r="L448"/>
      <c r="M448"/>
    </row>
    <row r="449" spans="1:13" s="5" customFormat="1" ht="12.75">
      <c r="A449"/>
      <c r="B449"/>
      <c r="C449"/>
      <c r="D449"/>
      <c r="E449"/>
      <c r="F449"/>
      <c r="G449"/>
      <c r="H449"/>
      <c r="I449"/>
      <c r="J449"/>
      <c r="K449"/>
      <c r="L449"/>
      <c r="M449"/>
    </row>
    <row r="450" spans="1:13" s="5" customFormat="1" ht="12.75">
      <c r="A450"/>
      <c r="B450"/>
      <c r="C450"/>
      <c r="D450"/>
      <c r="E450"/>
      <c r="F450"/>
      <c r="G450"/>
      <c r="H450"/>
      <c r="I450"/>
      <c r="J450"/>
      <c r="K450"/>
      <c r="L450"/>
      <c r="M450"/>
    </row>
    <row r="451" spans="1:13" s="5" customFormat="1" ht="12.75">
      <c r="A451"/>
      <c r="B451"/>
      <c r="C451"/>
      <c r="D451"/>
      <c r="E451"/>
      <c r="F451"/>
      <c r="G451"/>
      <c r="H451"/>
      <c r="I451"/>
      <c r="J451"/>
      <c r="K451"/>
      <c r="L451"/>
      <c r="M451"/>
    </row>
    <row r="452" spans="1:13" s="5" customFormat="1" ht="12.75">
      <c r="A452"/>
      <c r="B452"/>
      <c r="C452"/>
      <c r="D452"/>
      <c r="E452"/>
      <c r="F452"/>
      <c r="G452"/>
      <c r="H452"/>
      <c r="I452"/>
      <c r="J452"/>
      <c r="K452"/>
      <c r="L452"/>
      <c r="M452"/>
    </row>
    <row r="453" spans="1:13" s="5" customFormat="1" ht="12.75">
      <c r="A453"/>
      <c r="B453"/>
      <c r="C453"/>
      <c r="D453"/>
      <c r="E453"/>
      <c r="F453"/>
      <c r="G453"/>
      <c r="H453"/>
      <c r="I453"/>
      <c r="J453"/>
      <c r="K453"/>
      <c r="L453"/>
      <c r="M453"/>
    </row>
    <row r="454" spans="1:13" s="5" customFormat="1" ht="12.75">
      <c r="A454"/>
      <c r="B454"/>
      <c r="C454"/>
      <c r="D454"/>
      <c r="E454"/>
      <c r="F454"/>
      <c r="G454"/>
      <c r="H454"/>
      <c r="I454"/>
      <c r="J454"/>
      <c r="K454"/>
      <c r="L454"/>
      <c r="M454"/>
    </row>
    <row r="455" spans="1:13" s="5" customFormat="1" ht="12.75">
      <c r="A455"/>
      <c r="B455"/>
      <c r="C455"/>
      <c r="D455"/>
      <c r="E455"/>
      <c r="F455"/>
      <c r="G455"/>
      <c r="H455"/>
      <c r="I455"/>
      <c r="J455"/>
      <c r="K455"/>
      <c r="L455"/>
      <c r="M455"/>
    </row>
    <row r="456" spans="1:13" s="5" customFormat="1" ht="12.75">
      <c r="A456"/>
      <c r="B456"/>
      <c r="C456"/>
      <c r="D456"/>
      <c r="E456"/>
      <c r="F456"/>
      <c r="G456"/>
      <c r="H456"/>
      <c r="I456"/>
      <c r="J456"/>
      <c r="K456"/>
      <c r="L456"/>
      <c r="M456"/>
    </row>
    <row r="457" spans="1:13" s="5" customFormat="1" ht="12.75">
      <c r="A457"/>
      <c r="B457"/>
      <c r="C457"/>
      <c r="D457"/>
      <c r="E457"/>
      <c r="F457"/>
      <c r="G457"/>
      <c r="H457"/>
      <c r="I457"/>
      <c r="J457"/>
      <c r="K457"/>
      <c r="L457"/>
      <c r="M457"/>
    </row>
    <row r="458" spans="1:13" s="5" customFormat="1" ht="12.75">
      <c r="A458"/>
      <c r="B458"/>
      <c r="C458"/>
      <c r="D458"/>
      <c r="E458"/>
      <c r="F458"/>
      <c r="G458"/>
      <c r="H458"/>
      <c r="I458"/>
      <c r="J458"/>
      <c r="K458"/>
      <c r="L458"/>
      <c r="M458"/>
    </row>
    <row r="459" spans="1:13" s="5" customFormat="1" ht="12.75">
      <c r="A459"/>
      <c r="B459"/>
      <c r="C459"/>
      <c r="D459"/>
      <c r="E459"/>
      <c r="F459"/>
      <c r="G459"/>
      <c r="H459"/>
      <c r="I459"/>
      <c r="J459"/>
      <c r="K459"/>
      <c r="L459"/>
      <c r="M459"/>
    </row>
    <row r="460" spans="1:13" s="5" customFormat="1" ht="19.5" customHeight="1">
      <c r="A460"/>
      <c r="B460"/>
      <c r="C460"/>
      <c r="D460"/>
      <c r="E460"/>
      <c r="F460"/>
      <c r="G460"/>
      <c r="H460"/>
      <c r="I460"/>
      <c r="J460"/>
      <c r="K460"/>
      <c r="L460"/>
      <c r="M460"/>
    </row>
    <row r="461" spans="1:13" s="5" customFormat="1" ht="12.75">
      <c r="A461"/>
      <c r="B461"/>
      <c r="C461"/>
      <c r="D461"/>
      <c r="E461"/>
      <c r="F461"/>
      <c r="G461"/>
      <c r="H461"/>
      <c r="I461"/>
      <c r="J461"/>
      <c r="K461"/>
      <c r="L461"/>
      <c r="M461"/>
    </row>
    <row r="462" spans="1:13" s="5" customFormat="1" ht="12.75">
      <c r="A462"/>
      <c r="B462"/>
      <c r="C462"/>
      <c r="D462"/>
      <c r="E462"/>
      <c r="F462"/>
      <c r="G462"/>
      <c r="H462"/>
      <c r="I462"/>
      <c r="J462"/>
      <c r="K462"/>
      <c r="L462"/>
      <c r="M462"/>
    </row>
    <row r="463" spans="1:13" s="5" customFormat="1" ht="12.75">
      <c r="A463"/>
      <c r="B463"/>
      <c r="C463"/>
      <c r="D463"/>
      <c r="E463"/>
      <c r="F463"/>
      <c r="G463"/>
      <c r="H463"/>
      <c r="I463"/>
      <c r="J463"/>
      <c r="K463"/>
      <c r="L463"/>
      <c r="M463"/>
    </row>
    <row r="464" spans="1:13" s="5" customFormat="1" ht="12.75">
      <c r="A464"/>
      <c r="B464"/>
      <c r="C464"/>
      <c r="D464"/>
      <c r="E464"/>
      <c r="F464"/>
      <c r="G464"/>
      <c r="H464"/>
      <c r="I464"/>
      <c r="J464"/>
      <c r="K464"/>
      <c r="L464"/>
      <c r="M464"/>
    </row>
    <row r="465" spans="1:13" s="5" customFormat="1" ht="12.75">
      <c r="A465"/>
      <c r="B465"/>
      <c r="C465"/>
      <c r="D465"/>
      <c r="E465"/>
      <c r="F465"/>
      <c r="G465"/>
      <c r="H465"/>
      <c r="I465"/>
      <c r="J465"/>
      <c r="K465"/>
      <c r="L465"/>
      <c r="M465"/>
    </row>
    <row r="466" spans="1:13" s="5" customFormat="1" ht="12.75">
      <c r="A466"/>
      <c r="B466"/>
      <c r="C466"/>
      <c r="D466"/>
      <c r="E466"/>
      <c r="F466"/>
      <c r="G466"/>
      <c r="H466"/>
      <c r="I466"/>
      <c r="J466"/>
      <c r="K466"/>
      <c r="L466"/>
      <c r="M466"/>
    </row>
    <row r="467" spans="1:13" ht="12.75">
      <c r="A467"/>
      <c r="B467"/>
      <c r="C467"/>
      <c r="D467"/>
      <c r="E467"/>
      <c r="F467"/>
      <c r="G467"/>
      <c r="H467"/>
      <c r="I467"/>
      <c r="J467"/>
      <c r="K467"/>
      <c r="L467"/>
      <c r="M467"/>
    </row>
    <row r="468" spans="1:13" ht="12.75">
      <c r="A468"/>
      <c r="B468"/>
      <c r="C468"/>
      <c r="D468"/>
      <c r="E468"/>
      <c r="F468"/>
      <c r="G468"/>
      <c r="H468"/>
      <c r="I468"/>
      <c r="J468"/>
      <c r="K468"/>
      <c r="L468"/>
      <c r="M468"/>
    </row>
    <row r="469" spans="1:13" ht="12.75">
      <c r="A469"/>
      <c r="B469"/>
      <c r="C469"/>
      <c r="D469"/>
      <c r="E469"/>
      <c r="F469"/>
      <c r="G469"/>
      <c r="H469"/>
      <c r="I469"/>
      <c r="J469"/>
      <c r="K469"/>
      <c r="L469"/>
      <c r="M469"/>
    </row>
    <row r="470" spans="1:13" ht="24" customHeight="1">
      <c r="A470"/>
      <c r="B470"/>
      <c r="C470"/>
      <c r="D470"/>
      <c r="E470"/>
      <c r="F470"/>
      <c r="G470"/>
      <c r="H470"/>
      <c r="I470"/>
      <c r="J470"/>
      <c r="K470"/>
      <c r="L470"/>
      <c r="M470"/>
    </row>
    <row r="471" spans="1:13" ht="12.75">
      <c r="A471"/>
      <c r="B471"/>
      <c r="C471"/>
      <c r="D471"/>
      <c r="E471"/>
      <c r="F471"/>
      <c r="G471"/>
      <c r="H471"/>
      <c r="I471"/>
      <c r="J471"/>
      <c r="K471"/>
      <c r="L471"/>
      <c r="M471"/>
    </row>
    <row r="472" spans="1:13" ht="12.75">
      <c r="A472"/>
      <c r="B472"/>
      <c r="C472"/>
      <c r="D472"/>
      <c r="E472"/>
      <c r="F472"/>
      <c r="G472"/>
      <c r="H472"/>
      <c r="I472"/>
      <c r="J472"/>
      <c r="K472"/>
      <c r="L472"/>
      <c r="M472"/>
    </row>
    <row r="473" spans="1:13" ht="12.75">
      <c r="A473"/>
      <c r="B473"/>
      <c r="C473"/>
      <c r="D473"/>
      <c r="E473"/>
      <c r="F473"/>
      <c r="G473"/>
      <c r="H473"/>
      <c r="I473"/>
      <c r="J473"/>
      <c r="K473"/>
      <c r="L473"/>
      <c r="M473"/>
    </row>
    <row r="474" spans="1:13" ht="24" customHeight="1">
      <c r="A474"/>
      <c r="B474"/>
      <c r="C474"/>
      <c r="D474"/>
      <c r="E474"/>
      <c r="F474"/>
      <c r="G474"/>
      <c r="H474"/>
      <c r="I474"/>
      <c r="J474"/>
      <c r="K474"/>
      <c r="L474"/>
      <c r="M474"/>
    </row>
    <row r="475" spans="1:13" ht="12.75">
      <c r="A475"/>
      <c r="B475"/>
      <c r="C475"/>
      <c r="D475"/>
      <c r="E475"/>
      <c r="F475"/>
      <c r="G475"/>
      <c r="H475"/>
      <c r="I475"/>
      <c r="J475"/>
      <c r="K475"/>
      <c r="L475"/>
      <c r="M475"/>
    </row>
    <row r="476" spans="1:13" ht="12.75">
      <c r="A476"/>
      <c r="B476"/>
      <c r="C476"/>
      <c r="D476"/>
      <c r="E476"/>
      <c r="F476"/>
      <c r="G476"/>
      <c r="H476"/>
      <c r="I476"/>
      <c r="J476"/>
      <c r="K476"/>
      <c r="L476"/>
      <c r="M476"/>
    </row>
    <row r="477" spans="1:13" ht="12.75">
      <c r="A477"/>
      <c r="B477"/>
      <c r="C477"/>
      <c r="D477"/>
      <c r="E477"/>
      <c r="F477"/>
      <c r="G477"/>
      <c r="H477"/>
      <c r="I477"/>
      <c r="J477"/>
      <c r="K477"/>
      <c r="L477"/>
      <c r="M477"/>
    </row>
    <row r="478" spans="1:13" ht="12.75">
      <c r="A478"/>
      <c r="B478"/>
      <c r="C478"/>
      <c r="D478"/>
      <c r="E478"/>
      <c r="F478"/>
      <c r="G478"/>
      <c r="H478"/>
      <c r="I478"/>
      <c r="J478"/>
      <c r="K478"/>
      <c r="L478"/>
      <c r="M478"/>
    </row>
    <row r="479" spans="1:13" ht="12.75">
      <c r="A479"/>
      <c r="B479"/>
      <c r="C479"/>
      <c r="D479"/>
      <c r="E479"/>
      <c r="F479"/>
      <c r="G479"/>
      <c r="H479"/>
      <c r="I479"/>
      <c r="J479"/>
      <c r="K479"/>
      <c r="L479"/>
      <c r="M479"/>
    </row>
    <row r="480" spans="1:13" ht="12.75">
      <c r="A480"/>
      <c r="B480"/>
      <c r="C480"/>
      <c r="D480"/>
      <c r="E480"/>
      <c r="F480"/>
      <c r="G480"/>
      <c r="H480"/>
      <c r="I480"/>
      <c r="J480"/>
      <c r="K480"/>
      <c r="L480"/>
      <c r="M480"/>
    </row>
    <row r="481" spans="1:13" ht="12.75">
      <c r="A481"/>
      <c r="B481"/>
      <c r="C481"/>
      <c r="D481"/>
      <c r="E481"/>
      <c r="F481"/>
      <c r="G481"/>
      <c r="H481"/>
      <c r="I481"/>
      <c r="J481"/>
      <c r="K481"/>
      <c r="L481"/>
      <c r="M481"/>
    </row>
    <row r="482" spans="1:13" ht="24" customHeight="1">
      <c r="A482"/>
      <c r="B482"/>
      <c r="C482"/>
      <c r="D482"/>
      <c r="E482"/>
      <c r="F482"/>
      <c r="G482"/>
      <c r="H482"/>
      <c r="I482"/>
      <c r="J482"/>
      <c r="K482"/>
      <c r="L482"/>
      <c r="M482"/>
    </row>
    <row r="483" spans="1:13" s="5" customFormat="1" ht="12.75">
      <c r="A483"/>
      <c r="B483"/>
      <c r="C483"/>
      <c r="D483"/>
      <c r="E483"/>
      <c r="F483"/>
      <c r="G483"/>
      <c r="H483"/>
      <c r="I483"/>
      <c r="J483"/>
      <c r="K483"/>
      <c r="L483"/>
      <c r="M483"/>
    </row>
    <row r="484" spans="1:13" s="5" customFormat="1" ht="12.75">
      <c r="A484"/>
      <c r="B484"/>
      <c r="C484"/>
      <c r="D484"/>
      <c r="E484"/>
      <c r="F484"/>
      <c r="G484"/>
      <c r="H484"/>
      <c r="I484"/>
      <c r="J484"/>
      <c r="K484"/>
      <c r="L484"/>
      <c r="M484"/>
    </row>
    <row r="485" spans="1:13" s="5" customFormat="1" ht="12.75">
      <c r="A485"/>
      <c r="B485"/>
      <c r="C485"/>
      <c r="D485"/>
      <c r="E485"/>
      <c r="F485"/>
      <c r="G485"/>
      <c r="H485"/>
      <c r="I485"/>
      <c r="J485"/>
      <c r="K485"/>
      <c r="L485"/>
      <c r="M485"/>
    </row>
    <row r="486" spans="1:13" s="5" customFormat="1" ht="12.75">
      <c r="A486"/>
      <c r="B486"/>
      <c r="C486"/>
      <c r="D486"/>
      <c r="E486"/>
      <c r="F486"/>
      <c r="G486"/>
      <c r="H486"/>
      <c r="I486"/>
      <c r="J486"/>
      <c r="K486"/>
      <c r="L486"/>
      <c r="M486"/>
    </row>
    <row r="487" spans="1:13" ht="12.75">
      <c r="A487"/>
      <c r="B487"/>
      <c r="C487"/>
      <c r="D487"/>
      <c r="E487"/>
      <c r="F487"/>
      <c r="G487"/>
      <c r="H487"/>
      <c r="I487"/>
      <c r="J487"/>
      <c r="K487"/>
      <c r="L487"/>
      <c r="M487"/>
    </row>
    <row r="488" spans="1:13" ht="12.75">
      <c r="A488"/>
      <c r="B488"/>
      <c r="C488"/>
      <c r="D488"/>
      <c r="E488"/>
      <c r="F488"/>
      <c r="G488"/>
      <c r="H488"/>
      <c r="I488"/>
      <c r="J488"/>
      <c r="K488"/>
      <c r="L488"/>
      <c r="M488"/>
    </row>
    <row r="489" spans="1:13" ht="12.75">
      <c r="A489"/>
      <c r="B489"/>
      <c r="C489"/>
      <c r="D489"/>
      <c r="E489"/>
      <c r="F489"/>
      <c r="G489"/>
      <c r="H489"/>
      <c r="I489"/>
      <c r="J489"/>
      <c r="K489"/>
      <c r="L489"/>
      <c r="M489"/>
    </row>
    <row r="490" spans="1:13" ht="12.75">
      <c r="A490"/>
      <c r="B490"/>
      <c r="C490"/>
      <c r="D490"/>
      <c r="E490"/>
      <c r="F490"/>
      <c r="G490"/>
      <c r="H490"/>
      <c r="I490"/>
      <c r="J490"/>
      <c r="K490"/>
      <c r="L490"/>
      <c r="M490"/>
    </row>
    <row r="491" spans="1:13" ht="12.75">
      <c r="A491"/>
      <c r="B491"/>
      <c r="C491"/>
      <c r="D491"/>
      <c r="E491"/>
      <c r="F491"/>
      <c r="G491"/>
      <c r="H491"/>
      <c r="I491"/>
      <c r="J491"/>
      <c r="K491"/>
      <c r="L491"/>
      <c r="M491"/>
    </row>
    <row r="492" spans="1:13" ht="12.75">
      <c r="A492"/>
      <c r="B492"/>
      <c r="C492"/>
      <c r="D492"/>
      <c r="E492"/>
      <c r="F492"/>
      <c r="G492"/>
      <c r="H492"/>
      <c r="I492"/>
      <c r="J492"/>
      <c r="K492"/>
      <c r="L492"/>
      <c r="M492"/>
    </row>
    <row r="493" spans="1:13" ht="12.75">
      <c r="A493"/>
      <c r="B493"/>
      <c r="C493"/>
      <c r="D493"/>
      <c r="E493"/>
      <c r="F493"/>
      <c r="G493"/>
      <c r="H493"/>
      <c r="I493"/>
      <c r="J493"/>
      <c r="K493"/>
      <c r="L493"/>
      <c r="M493"/>
    </row>
    <row r="494" spans="1:13" ht="12.75">
      <c r="A494"/>
      <c r="B494"/>
      <c r="C494"/>
      <c r="D494"/>
      <c r="E494"/>
      <c r="F494"/>
      <c r="G494"/>
      <c r="H494"/>
      <c r="I494"/>
      <c r="J494"/>
      <c r="K494"/>
      <c r="L494"/>
      <c r="M494"/>
    </row>
    <row r="495" spans="1:13" ht="12.75">
      <c r="A495"/>
      <c r="B495"/>
      <c r="C495"/>
      <c r="D495"/>
      <c r="E495"/>
      <c r="F495"/>
      <c r="G495"/>
      <c r="H495"/>
      <c r="I495"/>
      <c r="J495"/>
      <c r="K495"/>
      <c r="L495"/>
      <c r="M495"/>
    </row>
    <row r="496" spans="1:13" ht="12.75">
      <c r="A496"/>
      <c r="B496"/>
      <c r="C496"/>
      <c r="D496"/>
      <c r="E496"/>
      <c r="F496"/>
      <c r="G496"/>
      <c r="H496"/>
      <c r="I496"/>
      <c r="J496"/>
      <c r="K496"/>
      <c r="L496"/>
      <c r="M496"/>
    </row>
    <row r="497" spans="1:13" ht="12.75">
      <c r="A497"/>
      <c r="B497"/>
      <c r="C497"/>
      <c r="D497"/>
      <c r="E497"/>
      <c r="F497"/>
      <c r="G497"/>
      <c r="H497"/>
      <c r="I497"/>
      <c r="J497"/>
      <c r="K497"/>
      <c r="L497"/>
      <c r="M497"/>
    </row>
    <row r="498" spans="1:13" ht="12.75">
      <c r="A498"/>
      <c r="B498"/>
      <c r="C498"/>
      <c r="D498"/>
      <c r="E498"/>
      <c r="F498"/>
      <c r="G498"/>
      <c r="H498"/>
      <c r="I498"/>
      <c r="J498"/>
      <c r="K498"/>
      <c r="L498"/>
      <c r="M498"/>
    </row>
    <row r="499" spans="1:13" ht="12.75">
      <c r="A499"/>
      <c r="B499"/>
      <c r="C499"/>
      <c r="D499"/>
      <c r="E499"/>
      <c r="F499"/>
      <c r="G499"/>
      <c r="H499"/>
      <c r="I499"/>
      <c r="J499"/>
      <c r="K499"/>
      <c r="L499"/>
      <c r="M499"/>
    </row>
    <row r="500" spans="1:13" ht="12.75">
      <c r="A500"/>
      <c r="B500"/>
      <c r="C500"/>
      <c r="D500"/>
      <c r="E500"/>
      <c r="F500"/>
      <c r="G500"/>
      <c r="H500"/>
      <c r="I500"/>
      <c r="J500"/>
      <c r="K500"/>
      <c r="L500"/>
      <c r="M500"/>
    </row>
    <row r="501" spans="1:13" s="5" customFormat="1" ht="12.75">
      <c r="A501"/>
      <c r="B501"/>
      <c r="C501"/>
      <c r="D501"/>
      <c r="E501"/>
      <c r="F501"/>
      <c r="G501"/>
      <c r="H501"/>
      <c r="I501"/>
      <c r="J501"/>
      <c r="K501"/>
      <c r="L501"/>
      <c r="M501"/>
    </row>
    <row r="502" spans="1:13" s="5" customFormat="1" ht="12.75">
      <c r="A502"/>
      <c r="B502"/>
      <c r="C502"/>
      <c r="D502"/>
      <c r="E502"/>
      <c r="F502"/>
      <c r="G502"/>
      <c r="H502"/>
      <c r="I502"/>
      <c r="J502"/>
      <c r="K502"/>
      <c r="L502"/>
      <c r="M502"/>
    </row>
    <row r="503" spans="1:13" s="5" customFormat="1" ht="12.75">
      <c r="A503"/>
      <c r="B503"/>
      <c r="C503"/>
      <c r="D503"/>
      <c r="E503"/>
      <c r="F503"/>
      <c r="G503"/>
      <c r="H503"/>
      <c r="I503"/>
      <c r="J503"/>
      <c r="K503"/>
      <c r="L503"/>
      <c r="M503"/>
    </row>
    <row r="504" spans="1:13" s="5" customFormat="1" ht="12.75">
      <c r="A504"/>
      <c r="B504"/>
      <c r="C504"/>
      <c r="D504"/>
      <c r="E504"/>
      <c r="F504"/>
      <c r="G504"/>
      <c r="H504"/>
      <c r="I504"/>
      <c r="J504"/>
      <c r="K504"/>
      <c r="L504"/>
      <c r="M504"/>
    </row>
    <row r="505" spans="1:13" s="5" customFormat="1" ht="12.75">
      <c r="A505"/>
      <c r="B505"/>
      <c r="C505"/>
      <c r="D505"/>
      <c r="E505"/>
      <c r="F505"/>
      <c r="G505"/>
      <c r="H505"/>
      <c r="I505"/>
      <c r="J505"/>
      <c r="K505"/>
      <c r="L505"/>
      <c r="M505"/>
    </row>
    <row r="506" spans="1:13" s="5" customFormat="1" ht="12.75">
      <c r="A506"/>
      <c r="B506"/>
      <c r="C506"/>
      <c r="D506"/>
      <c r="E506"/>
      <c r="F506"/>
      <c r="G506"/>
      <c r="H506"/>
      <c r="I506"/>
      <c r="J506"/>
      <c r="K506"/>
      <c r="L506"/>
      <c r="M506"/>
    </row>
    <row r="507" spans="1:13" s="5" customFormat="1" ht="12.75">
      <c r="A507"/>
      <c r="B507"/>
      <c r="C507"/>
      <c r="D507"/>
      <c r="E507"/>
      <c r="F507"/>
      <c r="G507"/>
      <c r="H507"/>
      <c r="I507"/>
      <c r="J507"/>
      <c r="K507"/>
      <c r="L507"/>
      <c r="M507"/>
    </row>
    <row r="508" spans="1:13" s="5" customFormat="1" ht="12.75">
      <c r="A508"/>
      <c r="B508"/>
      <c r="C508"/>
      <c r="D508"/>
      <c r="E508"/>
      <c r="F508"/>
      <c r="G508"/>
      <c r="H508"/>
      <c r="I508"/>
      <c r="J508"/>
      <c r="K508"/>
      <c r="L508"/>
      <c r="M508"/>
    </row>
    <row r="509" spans="1:13" s="5" customFormat="1" ht="12.75">
      <c r="A509"/>
      <c r="B509"/>
      <c r="C509"/>
      <c r="D509"/>
      <c r="E509"/>
      <c r="F509"/>
      <c r="G509"/>
      <c r="H509"/>
      <c r="I509"/>
      <c r="J509"/>
      <c r="K509"/>
      <c r="L509"/>
      <c r="M509"/>
    </row>
    <row r="510" spans="1:13" s="5" customFormat="1" ht="12.75">
      <c r="A510"/>
      <c r="B510"/>
      <c r="C510"/>
      <c r="D510"/>
      <c r="E510"/>
      <c r="F510"/>
      <c r="G510"/>
      <c r="H510"/>
      <c r="I510"/>
      <c r="J510"/>
      <c r="K510"/>
      <c r="L510"/>
      <c r="M510"/>
    </row>
    <row r="511" spans="1:13" s="5" customFormat="1" ht="12.75">
      <c r="A511"/>
      <c r="B511"/>
      <c r="C511"/>
      <c r="D511"/>
      <c r="E511"/>
      <c r="F511"/>
      <c r="G511"/>
      <c r="H511"/>
      <c r="I511"/>
      <c r="J511"/>
      <c r="K511"/>
      <c r="L511"/>
      <c r="M511"/>
    </row>
    <row r="512" spans="1:13" s="5" customFormat="1" ht="12.75">
      <c r="A512"/>
      <c r="B512"/>
      <c r="C512"/>
      <c r="D512"/>
      <c r="E512"/>
      <c r="F512"/>
      <c r="G512"/>
      <c r="H512"/>
      <c r="I512"/>
      <c r="J512"/>
      <c r="K512"/>
      <c r="L512"/>
      <c r="M512"/>
    </row>
    <row r="513" spans="1:13" s="5" customFormat="1" ht="12.75">
      <c r="A513"/>
      <c r="B513"/>
      <c r="C513"/>
      <c r="D513"/>
      <c r="E513"/>
      <c r="F513"/>
      <c r="G513"/>
      <c r="H513"/>
      <c r="I513"/>
      <c r="J513"/>
      <c r="K513"/>
      <c r="L513"/>
      <c r="M513"/>
    </row>
    <row r="514" spans="1:13" s="5" customFormat="1" ht="12.75">
      <c r="A514"/>
      <c r="B514"/>
      <c r="C514"/>
      <c r="D514"/>
      <c r="E514"/>
      <c r="F514"/>
      <c r="G514"/>
      <c r="H514"/>
      <c r="I514"/>
      <c r="J514"/>
      <c r="K514"/>
      <c r="L514"/>
      <c r="M514"/>
    </row>
    <row r="515" spans="1:13" s="5" customFormat="1" ht="12.75">
      <c r="A515"/>
      <c r="B515"/>
      <c r="C515"/>
      <c r="D515"/>
      <c r="E515"/>
      <c r="F515"/>
      <c r="G515"/>
      <c r="H515"/>
      <c r="I515"/>
      <c r="J515"/>
      <c r="K515"/>
      <c r="L515"/>
      <c r="M515"/>
    </row>
    <row r="516" spans="1:13" s="123" customFormat="1" ht="12.75">
      <c r="A516"/>
      <c r="B516"/>
      <c r="C516"/>
      <c r="D516"/>
      <c r="E516"/>
      <c r="F516"/>
      <c r="G516"/>
      <c r="H516"/>
      <c r="I516"/>
      <c r="J516"/>
      <c r="K516"/>
      <c r="L516"/>
      <c r="M516"/>
    </row>
    <row r="517" spans="1:13" s="123" customFormat="1" ht="12.75">
      <c r="A517"/>
      <c r="B517"/>
      <c r="C517"/>
      <c r="D517"/>
      <c r="E517"/>
      <c r="F517"/>
      <c r="G517"/>
      <c r="H517"/>
      <c r="I517"/>
      <c r="J517"/>
      <c r="K517"/>
      <c r="L517"/>
      <c r="M517"/>
    </row>
    <row r="518" spans="1:13" s="123" customFormat="1" ht="12.75">
      <c r="A518"/>
      <c r="B518"/>
      <c r="C518"/>
      <c r="D518"/>
      <c r="E518"/>
      <c r="F518"/>
      <c r="G518"/>
      <c r="H518"/>
      <c r="I518"/>
      <c r="J518"/>
      <c r="K518"/>
      <c r="L518"/>
      <c r="M518"/>
    </row>
    <row r="519" spans="1:13" s="123" customFormat="1" ht="12.75">
      <c r="A519"/>
      <c r="B519"/>
      <c r="C519"/>
      <c r="D519"/>
      <c r="E519"/>
      <c r="F519"/>
      <c r="G519"/>
      <c r="H519"/>
      <c r="I519"/>
      <c r="J519"/>
      <c r="K519"/>
      <c r="L519"/>
      <c r="M519"/>
    </row>
    <row r="520" spans="1:13" s="123" customFormat="1" ht="12.75">
      <c r="A520"/>
      <c r="B520"/>
      <c r="C520"/>
      <c r="D520"/>
      <c r="E520"/>
      <c r="F520"/>
      <c r="G520"/>
      <c r="H520"/>
      <c r="I520"/>
      <c r="J520"/>
      <c r="K520"/>
      <c r="L520"/>
      <c r="M520"/>
    </row>
    <row r="521" spans="1:13" s="5" customFormat="1" ht="12.75">
      <c r="A521"/>
      <c r="B521"/>
      <c r="C521"/>
      <c r="D521"/>
      <c r="E521"/>
      <c r="F521"/>
      <c r="G521"/>
      <c r="H521"/>
      <c r="I521"/>
      <c r="J521"/>
      <c r="K521"/>
      <c r="L521"/>
      <c r="M521"/>
    </row>
    <row r="522" spans="1:13" ht="12.75">
      <c r="A522"/>
      <c r="B522"/>
      <c r="C522"/>
      <c r="D522"/>
      <c r="E522"/>
      <c r="F522"/>
      <c r="G522"/>
      <c r="H522"/>
      <c r="I522"/>
      <c r="J522"/>
      <c r="K522"/>
      <c r="L522"/>
      <c r="M522"/>
    </row>
    <row r="523" spans="1:13" s="5" customFormat="1" ht="12.75">
      <c r="A523"/>
      <c r="B523"/>
      <c r="C523"/>
      <c r="D523"/>
      <c r="E523"/>
      <c r="F523"/>
      <c r="G523"/>
      <c r="H523"/>
      <c r="I523"/>
      <c r="J523"/>
      <c r="K523"/>
      <c r="L523"/>
      <c r="M523"/>
    </row>
    <row r="524" spans="1:13" s="5" customFormat="1" ht="12.75">
      <c r="A524"/>
      <c r="B524"/>
      <c r="C524"/>
      <c r="D524"/>
      <c r="E524"/>
      <c r="F524"/>
      <c r="G524"/>
      <c r="H524"/>
      <c r="I524"/>
      <c r="J524"/>
      <c r="K524"/>
      <c r="L524"/>
      <c r="M524"/>
    </row>
    <row r="525" spans="1:13" s="5" customFormat="1" ht="12.75">
      <c r="A525"/>
      <c r="B525"/>
      <c r="C525"/>
      <c r="D525"/>
      <c r="E525"/>
      <c r="F525"/>
      <c r="G525"/>
      <c r="H525"/>
      <c r="I525"/>
      <c r="J525"/>
      <c r="K525"/>
      <c r="L525"/>
      <c r="M525"/>
    </row>
    <row r="526" spans="1:13" s="5" customFormat="1" ht="12.75">
      <c r="A526"/>
      <c r="B526"/>
      <c r="C526"/>
      <c r="D526"/>
      <c r="E526"/>
      <c r="F526"/>
      <c r="G526"/>
      <c r="H526"/>
      <c r="I526"/>
      <c r="J526"/>
      <c r="K526"/>
      <c r="L526"/>
      <c r="M526"/>
    </row>
    <row r="527" spans="1:13" ht="12.75">
      <c r="A527"/>
      <c r="B527"/>
      <c r="C527"/>
      <c r="D527"/>
      <c r="E527"/>
      <c r="F527"/>
      <c r="G527"/>
      <c r="H527"/>
      <c r="I527"/>
      <c r="J527"/>
      <c r="K527"/>
      <c r="L527"/>
      <c r="M527"/>
    </row>
    <row r="528" spans="1:13" ht="12.75">
      <c r="A528"/>
      <c r="B528"/>
      <c r="C528"/>
      <c r="D528"/>
      <c r="E528"/>
      <c r="F528"/>
      <c r="G528"/>
      <c r="H528"/>
      <c r="I528"/>
      <c r="J528"/>
      <c r="K528"/>
      <c r="L528"/>
      <c r="M528"/>
    </row>
    <row r="529" spans="1:13" ht="12.75">
      <c r="A529"/>
      <c r="B529"/>
      <c r="C529"/>
      <c r="D529"/>
      <c r="E529"/>
      <c r="F529"/>
      <c r="G529"/>
      <c r="H529"/>
      <c r="I529"/>
      <c r="J529"/>
      <c r="K529"/>
      <c r="L529"/>
      <c r="M529"/>
    </row>
    <row r="530" spans="1:13" ht="12.75">
      <c r="A530"/>
      <c r="B530"/>
      <c r="C530"/>
      <c r="D530"/>
      <c r="E530"/>
      <c r="F530"/>
      <c r="G530"/>
      <c r="H530"/>
      <c r="I530"/>
      <c r="J530"/>
      <c r="K530"/>
      <c r="L530"/>
      <c r="M530"/>
    </row>
    <row r="531" spans="1:13" ht="12.75">
      <c r="A531"/>
      <c r="B531"/>
      <c r="C531"/>
      <c r="D531"/>
      <c r="E531"/>
      <c r="F531"/>
      <c r="G531"/>
      <c r="H531"/>
      <c r="I531"/>
      <c r="J531"/>
      <c r="K531"/>
      <c r="L531"/>
      <c r="M531"/>
    </row>
    <row r="532" spans="1:13" ht="12.75">
      <c r="A532"/>
      <c r="B532"/>
      <c r="C532"/>
      <c r="D532"/>
      <c r="E532"/>
      <c r="F532"/>
      <c r="G532"/>
      <c r="H532"/>
      <c r="I532"/>
      <c r="J532"/>
      <c r="K532"/>
      <c r="L532"/>
      <c r="M532"/>
    </row>
    <row r="533" spans="1:13" ht="12.75">
      <c r="A533"/>
      <c r="B533"/>
      <c r="C533"/>
      <c r="D533"/>
      <c r="E533"/>
      <c r="F533"/>
      <c r="G533"/>
      <c r="H533"/>
      <c r="I533"/>
      <c r="J533"/>
      <c r="K533"/>
      <c r="L533"/>
      <c r="M533"/>
    </row>
    <row r="534" spans="1:13" ht="12.75">
      <c r="A534"/>
      <c r="B534"/>
      <c r="C534"/>
      <c r="D534"/>
      <c r="E534"/>
      <c r="F534"/>
      <c r="G534"/>
      <c r="H534"/>
      <c r="I534"/>
      <c r="J534"/>
      <c r="K534"/>
      <c r="L534"/>
      <c r="M534"/>
    </row>
    <row r="535" spans="1:13" ht="12.75">
      <c r="A535"/>
      <c r="B535"/>
      <c r="C535"/>
      <c r="D535"/>
      <c r="E535"/>
      <c r="F535"/>
      <c r="G535"/>
      <c r="H535"/>
      <c r="I535"/>
      <c r="J535"/>
      <c r="K535"/>
      <c r="L535"/>
      <c r="M535"/>
    </row>
    <row r="536" spans="1:13" ht="12.75">
      <c r="A536"/>
      <c r="B536"/>
      <c r="C536"/>
      <c r="D536"/>
      <c r="E536"/>
      <c r="F536"/>
      <c r="G536"/>
      <c r="H536"/>
      <c r="I536"/>
      <c r="J536"/>
      <c r="K536"/>
      <c r="L536"/>
      <c r="M536"/>
    </row>
    <row r="537" spans="1:13" ht="12.75">
      <c r="A537"/>
      <c r="B537"/>
      <c r="C537"/>
      <c r="D537"/>
      <c r="E537"/>
      <c r="F537"/>
      <c r="G537"/>
      <c r="H537"/>
      <c r="I537"/>
      <c r="J537"/>
      <c r="K537"/>
      <c r="L537"/>
      <c r="M537"/>
    </row>
    <row r="538" spans="1:13" ht="12.75">
      <c r="A538"/>
      <c r="B538"/>
      <c r="C538"/>
      <c r="D538"/>
      <c r="E538"/>
      <c r="F538"/>
      <c r="G538"/>
      <c r="H538"/>
      <c r="I538"/>
      <c r="J538"/>
      <c r="K538"/>
      <c r="L538"/>
      <c r="M538"/>
    </row>
    <row r="539" spans="1:13" ht="12.75">
      <c r="A539"/>
      <c r="B539"/>
      <c r="C539"/>
      <c r="D539"/>
      <c r="E539"/>
      <c r="F539"/>
      <c r="G539"/>
      <c r="H539"/>
      <c r="I539"/>
      <c r="J539"/>
      <c r="K539"/>
      <c r="L539"/>
      <c r="M539"/>
    </row>
    <row r="540" spans="1:13" ht="12.75">
      <c r="A540"/>
      <c r="B540"/>
      <c r="C540"/>
      <c r="D540"/>
      <c r="E540"/>
      <c r="F540"/>
      <c r="G540"/>
      <c r="H540"/>
      <c r="I540"/>
      <c r="J540"/>
      <c r="K540"/>
      <c r="L540"/>
      <c r="M540"/>
    </row>
    <row r="541" spans="1:13" ht="12.75">
      <c r="A541"/>
      <c r="B541"/>
      <c r="C541"/>
      <c r="D541"/>
      <c r="E541"/>
      <c r="F541"/>
      <c r="G541"/>
      <c r="H541"/>
      <c r="I541"/>
      <c r="J541"/>
      <c r="K541"/>
      <c r="L541"/>
      <c r="M541"/>
    </row>
    <row r="542" spans="1:13" ht="12.75">
      <c r="A542"/>
      <c r="B542"/>
      <c r="C542"/>
      <c r="D542"/>
      <c r="E542"/>
      <c r="F542"/>
      <c r="G542"/>
      <c r="H542"/>
      <c r="I542"/>
      <c r="J542"/>
      <c r="K542"/>
      <c r="L542"/>
      <c r="M542"/>
    </row>
    <row r="543" spans="1:13" ht="24" customHeight="1">
      <c r="A543"/>
      <c r="B543"/>
      <c r="C543"/>
      <c r="D543"/>
      <c r="E543"/>
      <c r="F543"/>
      <c r="G543"/>
      <c r="H543"/>
      <c r="I543"/>
      <c r="J543"/>
      <c r="K543"/>
      <c r="L543"/>
      <c r="M543"/>
    </row>
    <row r="544" spans="1:13" ht="12.75">
      <c r="A544"/>
      <c r="B544"/>
      <c r="C544"/>
      <c r="D544"/>
      <c r="E544"/>
      <c r="F544"/>
      <c r="G544"/>
      <c r="H544"/>
      <c r="I544"/>
      <c r="J544"/>
      <c r="K544"/>
      <c r="L544"/>
      <c r="M544"/>
    </row>
    <row r="545" spans="1:13" ht="24" customHeight="1">
      <c r="A545"/>
      <c r="B545"/>
      <c r="C545"/>
      <c r="D545"/>
      <c r="E545"/>
      <c r="F545"/>
      <c r="G545"/>
      <c r="H545"/>
      <c r="I545"/>
      <c r="J545"/>
      <c r="K545"/>
      <c r="L545"/>
      <c r="M545"/>
    </row>
    <row r="546" spans="1:13" ht="12.75">
      <c r="A546"/>
      <c r="B546"/>
      <c r="C546"/>
      <c r="D546"/>
      <c r="E546"/>
      <c r="F546"/>
      <c r="G546"/>
      <c r="H546"/>
      <c r="I546"/>
      <c r="J546"/>
      <c r="K546"/>
      <c r="L546"/>
      <c r="M546"/>
    </row>
    <row r="547" spans="1:13" ht="24" customHeight="1">
      <c r="A547"/>
      <c r="B547"/>
      <c r="C547"/>
      <c r="D547"/>
      <c r="E547"/>
      <c r="F547"/>
      <c r="G547"/>
      <c r="H547"/>
      <c r="I547"/>
      <c r="J547"/>
      <c r="K547"/>
      <c r="L547"/>
      <c r="M547"/>
    </row>
    <row r="548" spans="1:13" ht="12.75">
      <c r="A548"/>
      <c r="B548"/>
      <c r="C548"/>
      <c r="D548"/>
      <c r="E548"/>
      <c r="F548"/>
      <c r="G548"/>
      <c r="H548"/>
      <c r="I548"/>
      <c r="J548"/>
      <c r="K548"/>
      <c r="L548"/>
      <c r="M548"/>
    </row>
    <row r="549" spans="1:13" ht="12.75">
      <c r="A549"/>
      <c r="B549"/>
      <c r="C549"/>
      <c r="D549"/>
      <c r="E549"/>
      <c r="F549"/>
      <c r="G549"/>
      <c r="H549"/>
      <c r="I549"/>
      <c r="J549"/>
      <c r="K549"/>
      <c r="L549"/>
      <c r="M549"/>
    </row>
    <row r="550" spans="1:13" s="5" customFormat="1" ht="12.75">
      <c r="A550"/>
      <c r="B550"/>
      <c r="C550"/>
      <c r="D550"/>
      <c r="E550"/>
      <c r="F550"/>
      <c r="G550"/>
      <c r="H550"/>
      <c r="I550"/>
      <c r="J550"/>
      <c r="K550"/>
      <c r="L550"/>
      <c r="M550"/>
    </row>
    <row r="551" spans="1:13" s="5" customFormat="1" ht="12.75">
      <c r="A551"/>
      <c r="B551"/>
      <c r="C551"/>
      <c r="D551"/>
      <c r="E551"/>
      <c r="F551"/>
      <c r="G551"/>
      <c r="H551"/>
      <c r="I551"/>
      <c r="J551"/>
      <c r="K551"/>
      <c r="L551"/>
      <c r="M551"/>
    </row>
    <row r="552" spans="1:13" s="5" customFormat="1" ht="12.75">
      <c r="A552"/>
      <c r="B552"/>
      <c r="C552"/>
      <c r="D552"/>
      <c r="E552"/>
      <c r="F552"/>
      <c r="G552"/>
      <c r="H552"/>
      <c r="I552"/>
      <c r="J552"/>
      <c r="K552"/>
      <c r="L552"/>
      <c r="M552"/>
    </row>
    <row r="553" spans="1:13" s="5" customFormat="1" ht="12.75">
      <c r="A553"/>
      <c r="B553"/>
      <c r="C553"/>
      <c r="D553"/>
      <c r="E553"/>
      <c r="F553"/>
      <c r="G553"/>
      <c r="H553"/>
      <c r="I553"/>
      <c r="J553"/>
      <c r="K553"/>
      <c r="L553"/>
      <c r="M553"/>
    </row>
    <row r="554" spans="1:13" s="5" customFormat="1" ht="12.75">
      <c r="A554"/>
      <c r="B554"/>
      <c r="C554"/>
      <c r="D554"/>
      <c r="E554"/>
      <c r="F554"/>
      <c r="G554"/>
      <c r="H554"/>
      <c r="I554"/>
      <c r="J554"/>
      <c r="K554"/>
      <c r="L554"/>
      <c r="M554"/>
    </row>
    <row r="555" spans="1:13" ht="12.75">
      <c r="A555"/>
      <c r="B555"/>
      <c r="C555"/>
      <c r="D555"/>
      <c r="E555"/>
      <c r="F555"/>
      <c r="G555"/>
      <c r="H555"/>
      <c r="I555"/>
      <c r="J555"/>
      <c r="K555"/>
      <c r="L555"/>
      <c r="M555"/>
    </row>
    <row r="556" spans="1:13" ht="12.75">
      <c r="A556"/>
      <c r="B556"/>
      <c r="C556"/>
      <c r="D556"/>
      <c r="E556"/>
      <c r="F556"/>
      <c r="G556"/>
      <c r="H556"/>
      <c r="I556"/>
      <c r="J556"/>
      <c r="K556"/>
      <c r="L556"/>
      <c r="M556"/>
    </row>
    <row r="557" spans="1:13" ht="12.75">
      <c r="A557"/>
      <c r="B557"/>
      <c r="C557"/>
      <c r="D557"/>
      <c r="E557"/>
      <c r="F557"/>
      <c r="G557"/>
      <c r="H557"/>
      <c r="I557"/>
      <c r="J557"/>
      <c r="K557"/>
      <c r="L557"/>
      <c r="M557"/>
    </row>
    <row r="558" spans="1:13" ht="12.75">
      <c r="A558"/>
      <c r="B558"/>
      <c r="C558"/>
      <c r="D558"/>
      <c r="E558"/>
      <c r="F558"/>
      <c r="G558"/>
      <c r="H558"/>
      <c r="I558"/>
      <c r="J558"/>
      <c r="K558"/>
      <c r="L558"/>
      <c r="M558"/>
    </row>
    <row r="559" spans="1:13" ht="12.75">
      <c r="A559"/>
      <c r="B559"/>
      <c r="C559"/>
      <c r="D559"/>
      <c r="E559"/>
      <c r="F559"/>
      <c r="G559"/>
      <c r="H559"/>
      <c r="I559"/>
      <c r="J559"/>
      <c r="K559"/>
      <c r="L559"/>
      <c r="M559"/>
    </row>
    <row r="560" spans="1:13" ht="12.75">
      <c r="A560"/>
      <c r="B560"/>
      <c r="C560"/>
      <c r="D560"/>
      <c r="E560"/>
      <c r="F560"/>
      <c r="G560"/>
      <c r="H560"/>
      <c r="I560"/>
      <c r="J560"/>
      <c r="K560"/>
      <c r="L560"/>
      <c r="M560"/>
    </row>
    <row r="561" spans="1:13" ht="12.75">
      <c r="A561"/>
      <c r="B561"/>
      <c r="C561"/>
      <c r="D561"/>
      <c r="E561"/>
      <c r="F561"/>
      <c r="G561"/>
      <c r="H561"/>
      <c r="I561"/>
      <c r="J561"/>
      <c r="K561"/>
      <c r="L561"/>
      <c r="M561"/>
    </row>
    <row r="562" spans="1:13" ht="12.75">
      <c r="A562"/>
      <c r="B562"/>
      <c r="C562"/>
      <c r="D562"/>
      <c r="E562"/>
      <c r="F562"/>
      <c r="G562"/>
      <c r="H562"/>
      <c r="I562"/>
      <c r="J562"/>
      <c r="K562"/>
      <c r="L562"/>
      <c r="M562"/>
    </row>
    <row r="563" spans="1:13" ht="12.75">
      <c r="A563"/>
      <c r="B563"/>
      <c r="C563"/>
      <c r="D563"/>
      <c r="E563"/>
      <c r="F563"/>
      <c r="G563"/>
      <c r="H563"/>
      <c r="I563"/>
      <c r="J563"/>
      <c r="K563"/>
      <c r="L563"/>
      <c r="M563"/>
    </row>
    <row r="564" spans="1:13" ht="12.75">
      <c r="A564"/>
      <c r="B564"/>
      <c r="C564"/>
      <c r="D564"/>
      <c r="E564"/>
      <c r="F564"/>
      <c r="G564"/>
      <c r="H564"/>
      <c r="I564"/>
      <c r="J564"/>
      <c r="K564"/>
      <c r="L564"/>
      <c r="M564"/>
    </row>
    <row r="565" spans="1:13" ht="12.75">
      <c r="A565"/>
      <c r="B565"/>
      <c r="C565"/>
      <c r="D565"/>
      <c r="E565"/>
      <c r="F565"/>
      <c r="G565"/>
      <c r="H565"/>
      <c r="I565"/>
      <c r="J565"/>
      <c r="K565"/>
      <c r="L565"/>
      <c r="M565"/>
    </row>
    <row r="566" spans="1:13" ht="12.75">
      <c r="A566"/>
      <c r="B566"/>
      <c r="C566"/>
      <c r="D566"/>
      <c r="E566"/>
      <c r="F566"/>
      <c r="G566"/>
      <c r="H566"/>
      <c r="I566"/>
      <c r="J566"/>
      <c r="K566"/>
      <c r="L566"/>
      <c r="M566"/>
    </row>
    <row r="567" spans="1:13" ht="12.75">
      <c r="A567"/>
      <c r="B567"/>
      <c r="C567"/>
      <c r="D567"/>
      <c r="E567"/>
      <c r="F567"/>
      <c r="G567"/>
      <c r="H567"/>
      <c r="I567"/>
      <c r="J567"/>
      <c r="K567"/>
      <c r="L567"/>
      <c r="M567"/>
    </row>
    <row r="568" spans="1:13" ht="12.75">
      <c r="A568"/>
      <c r="B568"/>
      <c r="C568"/>
      <c r="D568"/>
      <c r="E568"/>
      <c r="F568"/>
      <c r="G568"/>
      <c r="H568"/>
      <c r="I568"/>
      <c r="J568"/>
      <c r="K568"/>
      <c r="L568"/>
      <c r="M568"/>
    </row>
    <row r="569" spans="1:13" ht="12.75">
      <c r="A569"/>
      <c r="B569"/>
      <c r="C569"/>
      <c r="D569"/>
      <c r="E569"/>
      <c r="F569"/>
      <c r="G569"/>
      <c r="H569"/>
      <c r="I569"/>
      <c r="J569"/>
      <c r="K569"/>
      <c r="L569"/>
      <c r="M569"/>
    </row>
    <row r="570" spans="1:13" ht="12.75">
      <c r="A570"/>
      <c r="B570"/>
      <c r="C570"/>
      <c r="D570"/>
      <c r="E570"/>
      <c r="F570"/>
      <c r="G570"/>
      <c r="H570"/>
      <c r="I570"/>
      <c r="J570"/>
      <c r="K570"/>
      <c r="L570"/>
      <c r="M570"/>
    </row>
    <row r="571" spans="1:13" s="5" customFormat="1" ht="12.75">
      <c r="A571"/>
      <c r="B571"/>
      <c r="C571"/>
      <c r="D571"/>
      <c r="E571"/>
      <c r="F571"/>
      <c r="G571"/>
      <c r="H571"/>
      <c r="I571"/>
      <c r="J571"/>
      <c r="K571"/>
      <c r="L571"/>
      <c r="M571"/>
    </row>
    <row r="572" spans="1:13" ht="12.75">
      <c r="A572"/>
      <c r="B572"/>
      <c r="C572"/>
      <c r="D572"/>
      <c r="E572"/>
      <c r="F572"/>
      <c r="G572"/>
      <c r="H572"/>
      <c r="I572"/>
      <c r="J572"/>
      <c r="K572"/>
      <c r="L572"/>
      <c r="M572"/>
    </row>
    <row r="573" spans="1:13" s="5" customFormat="1" ht="12.75">
      <c r="A573"/>
      <c r="B573"/>
      <c r="C573"/>
      <c r="D573"/>
      <c r="E573"/>
      <c r="F573"/>
      <c r="G573"/>
      <c r="H573"/>
      <c r="I573"/>
      <c r="J573"/>
      <c r="K573"/>
      <c r="L573"/>
      <c r="M573"/>
    </row>
    <row r="574" spans="1:13" s="5" customFormat="1" ht="12.75">
      <c r="A574"/>
      <c r="B574"/>
      <c r="C574"/>
      <c r="D574"/>
      <c r="E574"/>
      <c r="F574"/>
      <c r="G574"/>
      <c r="H574"/>
      <c r="I574"/>
      <c r="J574"/>
      <c r="K574"/>
      <c r="L574"/>
      <c r="M574"/>
    </row>
    <row r="575" spans="1:13" s="5" customFormat="1" ht="12.75">
      <c r="A575"/>
      <c r="B575"/>
      <c r="C575"/>
      <c r="D575"/>
      <c r="E575"/>
      <c r="F575"/>
      <c r="G575"/>
      <c r="H575"/>
      <c r="I575"/>
      <c r="J575"/>
      <c r="K575"/>
      <c r="L575"/>
      <c r="M575"/>
    </row>
    <row r="576" spans="1:13" s="5" customFormat="1" ht="12.75">
      <c r="A576"/>
      <c r="B576"/>
      <c r="C576"/>
      <c r="D576"/>
      <c r="E576"/>
      <c r="F576"/>
      <c r="G576"/>
      <c r="H576"/>
      <c r="I576"/>
      <c r="J576"/>
      <c r="K576"/>
      <c r="L576"/>
      <c r="M576"/>
    </row>
    <row r="577" spans="1:13" ht="12.75">
      <c r="A577"/>
      <c r="B577"/>
      <c r="C577"/>
      <c r="D577"/>
      <c r="E577"/>
      <c r="F577"/>
      <c r="G577"/>
      <c r="H577"/>
      <c r="I577"/>
      <c r="J577"/>
      <c r="K577"/>
      <c r="L577"/>
      <c r="M577"/>
    </row>
    <row r="578" spans="1:13" ht="12.75">
      <c r="A578"/>
      <c r="B578"/>
      <c r="C578"/>
      <c r="D578"/>
      <c r="E578"/>
      <c r="F578"/>
      <c r="G578"/>
      <c r="H578"/>
      <c r="I578"/>
      <c r="J578"/>
      <c r="K578"/>
      <c r="L578"/>
      <c r="M578"/>
    </row>
    <row r="579" spans="1:13" ht="12.75">
      <c r="A579"/>
      <c r="B579"/>
      <c r="C579"/>
      <c r="D579"/>
      <c r="E579"/>
      <c r="F579"/>
      <c r="G579"/>
      <c r="H579"/>
      <c r="I579"/>
      <c r="J579"/>
      <c r="K579"/>
      <c r="L579"/>
      <c r="M579"/>
    </row>
    <row r="580" spans="1:13" ht="12.75">
      <c r="A580"/>
      <c r="B580"/>
      <c r="C580"/>
      <c r="D580"/>
      <c r="E580"/>
      <c r="F580"/>
      <c r="G580"/>
      <c r="H580"/>
      <c r="I580"/>
      <c r="J580"/>
      <c r="K580"/>
      <c r="L580"/>
      <c r="M580"/>
    </row>
    <row r="581" spans="1:13" ht="12.75">
      <c r="A581"/>
      <c r="B581"/>
      <c r="C581"/>
      <c r="D581"/>
      <c r="E581"/>
      <c r="F581"/>
      <c r="G581"/>
      <c r="H581"/>
      <c r="I581"/>
      <c r="J581"/>
      <c r="K581"/>
      <c r="L581"/>
      <c r="M581"/>
    </row>
    <row r="582" spans="1:13" ht="12.75">
      <c r="A582"/>
      <c r="B582"/>
      <c r="C582"/>
      <c r="D582"/>
      <c r="E582"/>
      <c r="F582"/>
      <c r="G582"/>
      <c r="H582"/>
      <c r="I582"/>
      <c r="J582"/>
      <c r="K582"/>
      <c r="L582"/>
      <c r="M582"/>
    </row>
    <row r="583" spans="1:13" ht="12.75">
      <c r="A583"/>
      <c r="B583"/>
      <c r="C583"/>
      <c r="D583"/>
      <c r="E583"/>
      <c r="F583"/>
      <c r="G583"/>
      <c r="H583"/>
      <c r="I583"/>
      <c r="J583"/>
      <c r="K583"/>
      <c r="L583"/>
      <c r="M583"/>
    </row>
    <row r="584" spans="1:13" ht="12.75">
      <c r="A584"/>
      <c r="B584"/>
      <c r="C584"/>
      <c r="D584"/>
      <c r="E584"/>
      <c r="F584"/>
      <c r="G584"/>
      <c r="H584"/>
      <c r="I584"/>
      <c r="J584"/>
      <c r="K584"/>
      <c r="L584"/>
      <c r="M584"/>
    </row>
    <row r="585" spans="1:13" ht="12.75">
      <c r="A585"/>
      <c r="B585"/>
      <c r="C585"/>
      <c r="D585"/>
      <c r="E585"/>
      <c r="F585"/>
      <c r="G585"/>
      <c r="H585"/>
      <c r="I585"/>
      <c r="J585"/>
      <c r="K585"/>
      <c r="L585"/>
      <c r="M585"/>
    </row>
    <row r="586" spans="1:13" ht="12.75">
      <c r="A586"/>
      <c r="B586"/>
      <c r="C586"/>
      <c r="D586"/>
      <c r="E586"/>
      <c r="F586"/>
      <c r="G586"/>
      <c r="H586"/>
      <c r="I586"/>
      <c r="J586"/>
      <c r="K586"/>
      <c r="L586"/>
      <c r="M586"/>
    </row>
    <row r="587" spans="1:13" ht="12.75">
      <c r="A587"/>
      <c r="B587"/>
      <c r="C587"/>
      <c r="D587"/>
      <c r="E587"/>
      <c r="F587"/>
      <c r="G587"/>
      <c r="H587"/>
      <c r="I587"/>
      <c r="J587"/>
      <c r="K587"/>
      <c r="L587"/>
      <c r="M587"/>
    </row>
    <row r="588" spans="1:13" ht="12.75">
      <c r="A588"/>
      <c r="B588"/>
      <c r="C588"/>
      <c r="D588"/>
      <c r="E588"/>
      <c r="F588"/>
      <c r="G588"/>
      <c r="H588"/>
      <c r="I588"/>
      <c r="J588"/>
      <c r="K588"/>
      <c r="L588"/>
      <c r="M588"/>
    </row>
    <row r="589" spans="1:13" ht="12.75">
      <c r="A589"/>
      <c r="B589"/>
      <c r="C589"/>
      <c r="D589"/>
      <c r="E589"/>
      <c r="F589"/>
      <c r="G589"/>
      <c r="H589"/>
      <c r="I589"/>
      <c r="J589"/>
      <c r="K589"/>
      <c r="L589"/>
      <c r="M589"/>
    </row>
    <row r="590" spans="1:13" ht="12.75">
      <c r="A590"/>
      <c r="B590"/>
      <c r="C590"/>
      <c r="D590"/>
      <c r="E590"/>
      <c r="F590"/>
      <c r="G590"/>
      <c r="H590"/>
      <c r="I590"/>
      <c r="J590"/>
      <c r="K590"/>
      <c r="L590"/>
      <c r="M590"/>
    </row>
    <row r="591" spans="1:13" ht="12.75">
      <c r="A591"/>
      <c r="B591"/>
      <c r="C591"/>
      <c r="D591"/>
      <c r="E591"/>
      <c r="F591"/>
      <c r="G591"/>
      <c r="H591"/>
      <c r="I591"/>
      <c r="J591"/>
      <c r="K591"/>
      <c r="L591"/>
      <c r="M591"/>
    </row>
    <row r="592" spans="1:13" ht="12.75">
      <c r="A592"/>
      <c r="B592"/>
      <c r="C592"/>
      <c r="D592"/>
      <c r="E592"/>
      <c r="F592"/>
      <c r="G592"/>
      <c r="H592"/>
      <c r="I592"/>
      <c r="J592"/>
      <c r="K592"/>
      <c r="L592"/>
      <c r="M592"/>
    </row>
    <row r="593" spans="1:13" s="5" customFormat="1" ht="12.75">
      <c r="A593"/>
      <c r="B593"/>
      <c r="C593"/>
      <c r="D593"/>
      <c r="E593"/>
      <c r="F593"/>
      <c r="G593"/>
      <c r="H593"/>
      <c r="I593"/>
      <c r="J593"/>
      <c r="K593"/>
      <c r="L593"/>
      <c r="M593"/>
    </row>
    <row r="595" spans="1:13" ht="12.75">
      <c r="A595"/>
      <c r="B595"/>
      <c r="C595"/>
      <c r="D595"/>
      <c r="E595"/>
      <c r="F595"/>
      <c r="G595"/>
      <c r="H595"/>
      <c r="I595"/>
      <c r="J595"/>
      <c r="K595"/>
      <c r="L595"/>
      <c r="M595"/>
    </row>
    <row r="596" spans="1:13" ht="12.75">
      <c r="A596"/>
      <c r="B596"/>
      <c r="C596"/>
      <c r="D596"/>
      <c r="E596"/>
      <c r="F596"/>
      <c r="G596"/>
      <c r="H596"/>
      <c r="I596"/>
      <c r="J596"/>
      <c r="K596"/>
      <c r="L596"/>
      <c r="M596"/>
    </row>
    <row r="597" spans="1:13" s="5" customFormat="1" ht="12.75">
      <c r="A597"/>
      <c r="B597"/>
      <c r="C597"/>
      <c r="D597"/>
      <c r="E597"/>
      <c r="F597"/>
      <c r="G597"/>
      <c r="H597"/>
      <c r="I597"/>
      <c r="J597"/>
      <c r="K597"/>
      <c r="L597"/>
      <c r="M597"/>
    </row>
    <row r="598" spans="1:13" s="5" customFormat="1" ht="12.75">
      <c r="A598"/>
      <c r="B598"/>
      <c r="C598"/>
      <c r="D598"/>
      <c r="E598"/>
      <c r="F598"/>
      <c r="G598"/>
      <c r="H598"/>
      <c r="I598"/>
      <c r="J598"/>
      <c r="K598"/>
      <c r="L598"/>
      <c r="M598"/>
    </row>
    <row r="599" spans="1:13" s="5" customFormat="1" ht="12.75">
      <c r="A599"/>
      <c r="B599"/>
      <c r="C599"/>
      <c r="D599"/>
      <c r="E599"/>
      <c r="F599"/>
      <c r="G599"/>
      <c r="H599"/>
      <c r="I599"/>
      <c r="J599"/>
      <c r="K599"/>
      <c r="L599"/>
      <c r="M599"/>
    </row>
    <row r="600" spans="1:13" s="5" customFormat="1" ht="12.75">
      <c r="A600"/>
      <c r="B600"/>
      <c r="C600"/>
      <c r="D600"/>
      <c r="E600"/>
      <c r="F600"/>
      <c r="G600"/>
      <c r="H600"/>
      <c r="I600"/>
      <c r="J600"/>
      <c r="K600"/>
      <c r="L600"/>
      <c r="M600"/>
    </row>
    <row r="601" spans="1:13" ht="12.75">
      <c r="A601"/>
      <c r="B601"/>
      <c r="C601"/>
      <c r="D601"/>
      <c r="E601"/>
      <c r="F601"/>
      <c r="G601"/>
      <c r="H601"/>
      <c r="I601"/>
      <c r="J601"/>
      <c r="K601"/>
      <c r="L601"/>
      <c r="M601"/>
    </row>
    <row r="602" spans="1:13" ht="12.75">
      <c r="A602"/>
      <c r="B602"/>
      <c r="C602"/>
      <c r="D602"/>
      <c r="E602"/>
      <c r="F602"/>
      <c r="G602"/>
      <c r="H602"/>
      <c r="I602"/>
      <c r="J602"/>
      <c r="K602"/>
      <c r="L602"/>
      <c r="M602"/>
    </row>
    <row r="603" spans="1:13" ht="12.75">
      <c r="A603"/>
      <c r="B603"/>
      <c r="C603"/>
      <c r="D603"/>
      <c r="E603"/>
      <c r="F603"/>
      <c r="G603"/>
      <c r="H603"/>
      <c r="I603"/>
      <c r="J603"/>
      <c r="K603"/>
      <c r="L603"/>
      <c r="M603"/>
    </row>
    <row r="604" spans="1:13" ht="12.75">
      <c r="A604"/>
      <c r="B604"/>
      <c r="C604"/>
      <c r="D604"/>
      <c r="E604"/>
      <c r="F604"/>
      <c r="G604"/>
      <c r="H604"/>
      <c r="I604"/>
      <c r="J604"/>
      <c r="K604"/>
      <c r="L604"/>
      <c r="M604"/>
    </row>
    <row r="605" spans="1:13" ht="12.75">
      <c r="A605"/>
      <c r="B605"/>
      <c r="C605"/>
      <c r="D605"/>
      <c r="E605"/>
      <c r="F605"/>
      <c r="G605"/>
      <c r="H605"/>
      <c r="I605"/>
      <c r="J605"/>
      <c r="K605"/>
      <c r="L605"/>
      <c r="M605"/>
    </row>
    <row r="606" spans="1:13" ht="12.75">
      <c r="A606"/>
      <c r="B606"/>
      <c r="C606"/>
      <c r="D606"/>
      <c r="E606"/>
      <c r="F606"/>
      <c r="G606"/>
      <c r="H606"/>
      <c r="I606"/>
      <c r="J606"/>
      <c r="K606"/>
      <c r="L606"/>
      <c r="M606"/>
    </row>
    <row r="607" spans="1:13" ht="12.75">
      <c r="A607"/>
      <c r="B607"/>
      <c r="C607"/>
      <c r="D607"/>
      <c r="E607"/>
      <c r="F607"/>
      <c r="G607"/>
      <c r="H607"/>
      <c r="I607"/>
      <c r="J607"/>
      <c r="K607"/>
      <c r="L607"/>
      <c r="M607"/>
    </row>
    <row r="608" spans="1:13" ht="12.75">
      <c r="A608"/>
      <c r="B608"/>
      <c r="C608"/>
      <c r="D608"/>
      <c r="E608"/>
      <c r="F608"/>
      <c r="G608"/>
      <c r="H608"/>
      <c r="I608"/>
      <c r="J608"/>
      <c r="K608"/>
      <c r="L608"/>
      <c r="M608"/>
    </row>
    <row r="609" spans="1:13" ht="12.75">
      <c r="A609"/>
      <c r="B609"/>
      <c r="C609"/>
      <c r="D609"/>
      <c r="E609"/>
      <c r="F609"/>
      <c r="G609"/>
      <c r="H609"/>
      <c r="I609"/>
      <c r="J609"/>
      <c r="K609"/>
      <c r="L609"/>
      <c r="M609"/>
    </row>
    <row r="610" spans="1:13" ht="12.75">
      <c r="A610"/>
      <c r="B610"/>
      <c r="C610"/>
      <c r="D610"/>
      <c r="E610"/>
      <c r="F610"/>
      <c r="G610"/>
      <c r="H610"/>
      <c r="I610"/>
      <c r="J610"/>
      <c r="K610"/>
      <c r="L610"/>
      <c r="M610"/>
    </row>
    <row r="611" spans="1:13" ht="12.75">
      <c r="A611"/>
      <c r="B611"/>
      <c r="C611"/>
      <c r="D611"/>
      <c r="E611"/>
      <c r="F611"/>
      <c r="G611"/>
      <c r="H611"/>
      <c r="I611"/>
      <c r="J611"/>
      <c r="K611"/>
      <c r="L611"/>
      <c r="M611"/>
    </row>
    <row r="612" spans="1:13" s="5" customFormat="1" ht="12.75">
      <c r="A612"/>
      <c r="B612"/>
      <c r="C612"/>
      <c r="D612"/>
      <c r="E612"/>
      <c r="F612"/>
      <c r="G612"/>
      <c r="H612"/>
      <c r="I612"/>
      <c r="J612"/>
      <c r="K612"/>
      <c r="L612"/>
      <c r="M612"/>
    </row>
    <row r="613" spans="1:13" s="5" customFormat="1" ht="12.75">
      <c r="A613"/>
      <c r="B613"/>
      <c r="C613"/>
      <c r="D613"/>
      <c r="E613"/>
      <c r="F613"/>
      <c r="G613"/>
      <c r="H613"/>
      <c r="I613"/>
      <c r="J613"/>
      <c r="K613"/>
      <c r="L613"/>
      <c r="M613"/>
    </row>
    <row r="614" spans="1:13" s="5" customFormat="1" ht="12.75">
      <c r="A614"/>
      <c r="B614"/>
      <c r="C614"/>
      <c r="D614"/>
      <c r="E614"/>
      <c r="F614"/>
      <c r="G614"/>
      <c r="H614"/>
      <c r="I614"/>
      <c r="J614"/>
      <c r="K614"/>
      <c r="L614"/>
      <c r="M614"/>
    </row>
    <row r="615" spans="1:13" ht="12.75">
      <c r="A615"/>
      <c r="B615"/>
      <c r="C615"/>
      <c r="D615"/>
      <c r="E615"/>
      <c r="F615"/>
      <c r="G615"/>
      <c r="H615"/>
      <c r="I615"/>
      <c r="J615"/>
      <c r="K615"/>
      <c r="L615"/>
      <c r="M615"/>
    </row>
    <row r="616" spans="1:13" ht="12.75">
      <c r="A616"/>
      <c r="B616"/>
      <c r="C616"/>
      <c r="D616"/>
      <c r="E616"/>
      <c r="F616"/>
      <c r="G616"/>
      <c r="H616"/>
      <c r="I616"/>
      <c r="J616"/>
      <c r="K616"/>
      <c r="L616"/>
      <c r="M616"/>
    </row>
    <row r="617" spans="1:13" ht="12.75">
      <c r="A617"/>
      <c r="B617"/>
      <c r="C617"/>
      <c r="D617"/>
      <c r="E617"/>
      <c r="F617"/>
      <c r="G617"/>
      <c r="H617"/>
      <c r="I617"/>
      <c r="J617"/>
      <c r="K617"/>
      <c r="L617"/>
      <c r="M617"/>
    </row>
    <row r="618" spans="1:13" ht="12.75">
      <c r="A618"/>
      <c r="B618"/>
      <c r="C618"/>
      <c r="D618"/>
      <c r="E618"/>
      <c r="F618"/>
      <c r="G618"/>
      <c r="H618"/>
      <c r="I618"/>
      <c r="J618"/>
      <c r="K618"/>
      <c r="L618"/>
      <c r="M618"/>
    </row>
    <row r="619" spans="1:13" ht="12.75">
      <c r="A619"/>
      <c r="B619"/>
      <c r="C619"/>
      <c r="D619"/>
      <c r="E619"/>
      <c r="F619"/>
      <c r="G619"/>
      <c r="H619"/>
      <c r="I619"/>
      <c r="J619"/>
      <c r="K619"/>
      <c r="L619"/>
      <c r="M619"/>
    </row>
    <row r="620" spans="1:13" ht="12.75">
      <c r="A620"/>
      <c r="B620"/>
      <c r="C620"/>
      <c r="D620"/>
      <c r="E620"/>
      <c r="F620"/>
      <c r="G620"/>
      <c r="H620"/>
      <c r="I620"/>
      <c r="J620"/>
      <c r="K620"/>
      <c r="L620"/>
      <c r="M620"/>
    </row>
    <row r="621" spans="1:13" ht="12.75">
      <c r="A621"/>
      <c r="B621"/>
      <c r="C621"/>
      <c r="D621"/>
      <c r="E621"/>
      <c r="F621"/>
      <c r="G621"/>
      <c r="H621"/>
      <c r="I621"/>
      <c r="J621"/>
      <c r="K621"/>
      <c r="L621"/>
      <c r="M621"/>
    </row>
    <row r="622" spans="1:13" ht="12.75">
      <c r="A622"/>
      <c r="B622"/>
      <c r="C622"/>
      <c r="D622"/>
      <c r="E622"/>
      <c r="F622"/>
      <c r="G622"/>
      <c r="H622"/>
      <c r="I622"/>
      <c r="J622"/>
      <c r="K622"/>
      <c r="L622"/>
      <c r="M622"/>
    </row>
    <row r="623" spans="1:13" ht="12.75">
      <c r="A623"/>
      <c r="B623"/>
      <c r="C623"/>
      <c r="D623"/>
      <c r="E623"/>
      <c r="F623"/>
      <c r="G623"/>
      <c r="H623"/>
      <c r="I623"/>
      <c r="J623"/>
      <c r="K623"/>
      <c r="L623"/>
      <c r="M623"/>
    </row>
    <row r="624" spans="1:13" s="5" customFormat="1" ht="12.75">
      <c r="A624"/>
      <c r="B624"/>
      <c r="C624"/>
      <c r="D624"/>
      <c r="E624"/>
      <c r="F624"/>
      <c r="G624"/>
      <c r="H624"/>
      <c r="I624"/>
      <c r="J624"/>
      <c r="K624"/>
      <c r="L624"/>
      <c r="M624"/>
    </row>
    <row r="625" spans="1:13" s="5" customFormat="1" ht="12.75">
      <c r="A625"/>
      <c r="B625"/>
      <c r="C625"/>
      <c r="D625"/>
      <c r="E625"/>
      <c r="F625"/>
      <c r="G625"/>
      <c r="H625"/>
      <c r="I625"/>
      <c r="J625"/>
      <c r="K625"/>
      <c r="L625"/>
      <c r="M625"/>
    </row>
    <row r="626" spans="1:13" s="5" customFormat="1" ht="12.75">
      <c r="A626"/>
      <c r="B626"/>
      <c r="C626"/>
      <c r="D626"/>
      <c r="E626"/>
      <c r="F626"/>
      <c r="G626"/>
      <c r="H626"/>
      <c r="I626"/>
      <c r="J626"/>
      <c r="K626"/>
      <c r="L626"/>
      <c r="M626"/>
    </row>
    <row r="627" spans="1:13" ht="12.75">
      <c r="A627"/>
      <c r="B627"/>
      <c r="C627"/>
      <c r="D627"/>
      <c r="E627"/>
      <c r="F627"/>
      <c r="G627"/>
      <c r="H627"/>
      <c r="I627"/>
      <c r="J627"/>
      <c r="K627"/>
      <c r="L627"/>
      <c r="M627"/>
    </row>
    <row r="628" spans="1:13" ht="12.75">
      <c r="A628"/>
      <c r="B628"/>
      <c r="C628"/>
      <c r="D628"/>
      <c r="E628"/>
      <c r="F628"/>
      <c r="G628"/>
      <c r="H628"/>
      <c r="I628"/>
      <c r="J628"/>
      <c r="K628"/>
      <c r="L628"/>
      <c r="M628"/>
    </row>
    <row r="629" spans="1:13" ht="12.75">
      <c r="A629"/>
      <c r="B629"/>
      <c r="C629"/>
      <c r="D629"/>
      <c r="E629"/>
      <c r="F629"/>
      <c r="G629"/>
      <c r="H629"/>
      <c r="I629"/>
      <c r="J629"/>
      <c r="K629"/>
      <c r="L629"/>
      <c r="M629"/>
    </row>
    <row r="630" spans="1:13" ht="12.75">
      <c r="A630"/>
      <c r="B630"/>
      <c r="C630"/>
      <c r="D630"/>
      <c r="E630"/>
      <c r="F630"/>
      <c r="G630"/>
      <c r="H630"/>
      <c r="I630"/>
      <c r="J630"/>
      <c r="K630"/>
      <c r="L630"/>
      <c r="M630"/>
    </row>
    <row r="631" spans="1:13" ht="12.75">
      <c r="A631"/>
      <c r="B631"/>
      <c r="C631"/>
      <c r="D631"/>
      <c r="E631"/>
      <c r="F631"/>
      <c r="G631"/>
      <c r="H631"/>
      <c r="I631"/>
      <c r="J631"/>
      <c r="K631"/>
      <c r="L631"/>
      <c r="M631"/>
    </row>
    <row r="632" spans="1:13" ht="12.75">
      <c r="A632"/>
      <c r="B632"/>
      <c r="C632"/>
      <c r="D632"/>
      <c r="E632"/>
      <c r="F632"/>
      <c r="G632"/>
      <c r="H632"/>
      <c r="I632"/>
      <c r="J632"/>
      <c r="K632"/>
      <c r="L632"/>
      <c r="M632"/>
    </row>
    <row r="633" spans="1:13" ht="12.75">
      <c r="A633"/>
      <c r="B633"/>
      <c r="C633"/>
      <c r="D633"/>
      <c r="E633"/>
      <c r="F633"/>
      <c r="G633"/>
      <c r="H633"/>
      <c r="I633"/>
      <c r="J633"/>
      <c r="K633"/>
      <c r="L633"/>
      <c r="M633"/>
    </row>
    <row r="634" spans="1:13" ht="12.75">
      <c r="A634"/>
      <c r="B634"/>
      <c r="C634"/>
      <c r="D634"/>
      <c r="E634"/>
      <c r="F634"/>
      <c r="G634"/>
      <c r="H634"/>
      <c r="I634"/>
      <c r="J634"/>
      <c r="K634"/>
      <c r="L634"/>
      <c r="M634"/>
    </row>
    <row r="635" spans="1:13" ht="12.75">
      <c r="A635"/>
      <c r="B635"/>
      <c r="C635"/>
      <c r="D635"/>
      <c r="E635"/>
      <c r="F635"/>
      <c r="G635"/>
      <c r="H635"/>
      <c r="I635"/>
      <c r="J635"/>
      <c r="K635"/>
      <c r="L635"/>
      <c r="M635"/>
    </row>
    <row r="636" spans="1:13" ht="12.75">
      <c r="A636"/>
      <c r="B636"/>
      <c r="C636"/>
      <c r="D636"/>
      <c r="E636"/>
      <c r="F636"/>
      <c r="G636"/>
      <c r="H636"/>
      <c r="I636"/>
      <c r="J636"/>
      <c r="K636"/>
      <c r="L636"/>
      <c r="M636"/>
    </row>
    <row r="637" spans="1:13" ht="12.75">
      <c r="A637"/>
      <c r="B637"/>
      <c r="C637"/>
      <c r="D637"/>
      <c r="E637"/>
      <c r="F637"/>
      <c r="G637"/>
      <c r="H637"/>
      <c r="I637"/>
      <c r="J637"/>
      <c r="K637"/>
      <c r="L637"/>
      <c r="M637"/>
    </row>
    <row r="638" spans="1:13" ht="12.75">
      <c r="A638"/>
      <c r="B638"/>
      <c r="C638"/>
      <c r="D638"/>
      <c r="E638"/>
      <c r="F638"/>
      <c r="G638"/>
      <c r="H638"/>
      <c r="I638"/>
      <c r="J638"/>
      <c r="K638"/>
      <c r="L638"/>
      <c r="M638"/>
    </row>
    <row r="639" spans="1:13" ht="12.75">
      <c r="A639"/>
      <c r="B639"/>
      <c r="C639"/>
      <c r="D639"/>
      <c r="E639"/>
      <c r="F639"/>
      <c r="G639"/>
      <c r="H639"/>
      <c r="I639"/>
      <c r="J639"/>
      <c r="K639"/>
      <c r="L639"/>
      <c r="M639"/>
    </row>
    <row r="640" spans="1:13" ht="12.75">
      <c r="A640"/>
      <c r="B640"/>
      <c r="C640"/>
      <c r="D640"/>
      <c r="E640"/>
      <c r="F640"/>
      <c r="G640"/>
      <c r="H640"/>
      <c r="I640"/>
      <c r="J640"/>
      <c r="K640"/>
      <c r="L640"/>
      <c r="M640"/>
    </row>
    <row r="641" spans="1:13" ht="12.75">
      <c r="A641"/>
      <c r="B641"/>
      <c r="C641"/>
      <c r="D641"/>
      <c r="E641"/>
      <c r="F641"/>
      <c r="G641"/>
      <c r="H641"/>
      <c r="I641"/>
      <c r="J641"/>
      <c r="K641"/>
      <c r="L641"/>
      <c r="M641"/>
    </row>
    <row r="642" spans="1:13" ht="12.75">
      <c r="A642"/>
      <c r="B642"/>
      <c r="C642"/>
      <c r="D642"/>
      <c r="E642"/>
      <c r="F642"/>
      <c r="G642"/>
      <c r="H642"/>
      <c r="I642"/>
      <c r="J642"/>
      <c r="K642"/>
      <c r="L642"/>
      <c r="M642"/>
    </row>
    <row r="643" spans="1:13" ht="12.75">
      <c r="A643"/>
      <c r="B643"/>
      <c r="C643"/>
      <c r="D643"/>
      <c r="E643"/>
      <c r="F643"/>
      <c r="G643"/>
      <c r="H643"/>
      <c r="I643"/>
      <c r="J643"/>
      <c r="K643"/>
      <c r="L643"/>
      <c r="M643"/>
    </row>
    <row r="644" spans="1:13" ht="12.75">
      <c r="A644"/>
      <c r="B644"/>
      <c r="C644"/>
      <c r="D644"/>
      <c r="E644"/>
      <c r="F644"/>
      <c r="G644"/>
      <c r="H644"/>
      <c r="I644"/>
      <c r="J644"/>
      <c r="K644"/>
      <c r="L644"/>
      <c r="M644"/>
    </row>
    <row r="645" spans="1:13" ht="12.75">
      <c r="A645"/>
      <c r="B645"/>
      <c r="C645"/>
      <c r="D645"/>
      <c r="E645"/>
      <c r="F645"/>
      <c r="G645"/>
      <c r="H645"/>
      <c r="I645"/>
      <c r="J645"/>
      <c r="K645"/>
      <c r="L645"/>
      <c r="M645"/>
    </row>
    <row r="646" spans="1:13" ht="12.75">
      <c r="A646"/>
      <c r="B646"/>
      <c r="C646"/>
      <c r="D646"/>
      <c r="E646"/>
      <c r="F646"/>
      <c r="G646"/>
      <c r="H646"/>
      <c r="I646"/>
      <c r="J646"/>
      <c r="K646"/>
      <c r="L646"/>
      <c r="M646"/>
    </row>
    <row r="647" spans="1:13" ht="12.75">
      <c r="A647"/>
      <c r="B647"/>
      <c r="C647"/>
      <c r="D647"/>
      <c r="E647"/>
      <c r="F647"/>
      <c r="G647"/>
      <c r="H647"/>
      <c r="I647"/>
      <c r="J647"/>
      <c r="K647"/>
      <c r="L647"/>
      <c r="M647"/>
    </row>
  </sheetData>
  <mergeCells count="38">
    <mergeCell ref="A430:M430"/>
    <mergeCell ref="A245:M245"/>
    <mergeCell ref="A302:M302"/>
    <mergeCell ref="A304:M304"/>
    <mergeCell ref="A324:M324"/>
    <mergeCell ref="A306:M306"/>
    <mergeCell ref="A308:M308"/>
    <mergeCell ref="A310:M310"/>
    <mergeCell ref="A312:M312"/>
    <mergeCell ref="A199:M199"/>
    <mergeCell ref="A202:M202"/>
    <mergeCell ref="A206:M206"/>
    <mergeCell ref="A220:M220"/>
    <mergeCell ref="A156:M156"/>
    <mergeCell ref="A158:M158"/>
    <mergeCell ref="A162:M162"/>
    <mergeCell ref="A188:M188"/>
    <mergeCell ref="D114:F114"/>
    <mergeCell ref="A122:M122"/>
    <mergeCell ref="A124:M124"/>
    <mergeCell ref="A128:M128"/>
    <mergeCell ref="A48:M48"/>
    <mergeCell ref="A74:M74"/>
    <mergeCell ref="A76:M76"/>
    <mergeCell ref="D102:F102"/>
    <mergeCell ref="A36:M36"/>
    <mergeCell ref="A39:M39"/>
    <mergeCell ref="A42:M42"/>
    <mergeCell ref="A45:M45"/>
    <mergeCell ref="A3:M3"/>
    <mergeCell ref="A7:M7"/>
    <mergeCell ref="A9:M9"/>
    <mergeCell ref="A11:M11"/>
    <mergeCell ref="A33:M33"/>
    <mergeCell ref="A14:M14"/>
    <mergeCell ref="A16:M16"/>
    <mergeCell ref="A20:M20"/>
    <mergeCell ref="A31:M31"/>
  </mergeCells>
  <printOptions/>
  <pageMargins left="0.75" right="0.75" top="1" bottom="1" header="0.5" footer="0.5"/>
  <pageSetup firstPageNumber="13" useFirstPageNumber="1" horizontalDpi="600" verticalDpi="600" orientation="portrait" paperSize="9" scale="83" r:id="rId1"/>
  <headerFooter alignWithMargins="0">
    <oddFooter>&amp;C&amp;8Page &amp;P</oddFooter>
  </headerFooter>
  <rowBreaks count="7" manualBreakCount="7">
    <brk id="40" max="255" man="1"/>
    <brk id="59" max="255" man="1"/>
    <brk id="129" max="255" man="1"/>
    <brk id="186" max="255" man="1"/>
    <brk id="246" max="255" man="1"/>
    <brk id="313" max="12" man="1"/>
    <brk id="392" max="255" man="1"/>
  </rowBreaks>
</worksheet>
</file>

<file path=xl/worksheets/sheet4.xml><?xml version="1.0" encoding="utf-8"?>
<worksheet xmlns="http://schemas.openxmlformats.org/spreadsheetml/2006/main" xmlns:r="http://schemas.openxmlformats.org/officeDocument/2006/relationships">
  <dimension ref="A1:A31"/>
  <sheetViews>
    <sheetView view="pageBreakPreview" zoomScale="85" zoomScaleSheetLayoutView="85" workbookViewId="0" topLeftCell="A1">
      <selection activeCell="A15" sqref="A15"/>
    </sheetView>
  </sheetViews>
  <sheetFormatPr defaultColWidth="9.00390625" defaultRowHeight="12.75"/>
  <cols>
    <col min="1" max="1" width="85.00390625" style="1" customWidth="1"/>
    <col min="2" max="16384" width="10.875" style="1" customWidth="1"/>
  </cols>
  <sheetData>
    <row r="1" ht="38.25">
      <c r="A1" s="316" t="s">
        <v>386</v>
      </c>
    </row>
    <row r="2" ht="10.5">
      <c r="A2" s="88"/>
    </row>
    <row r="3" ht="42">
      <c r="A3" s="87" t="s">
        <v>387</v>
      </c>
    </row>
    <row r="4" ht="10.5">
      <c r="A4" s="87"/>
    </row>
    <row r="5" ht="21">
      <c r="A5" s="217" t="s">
        <v>388</v>
      </c>
    </row>
    <row r="6" ht="10.5">
      <c r="A6" s="87"/>
    </row>
    <row r="7" ht="42">
      <c r="A7" s="87" t="s">
        <v>389</v>
      </c>
    </row>
    <row r="8" ht="10.5" customHeight="1">
      <c r="A8" s="230"/>
    </row>
    <row r="9" ht="10.5">
      <c r="A9" s="313" t="s">
        <v>390</v>
      </c>
    </row>
    <row r="10" ht="21">
      <c r="A10" s="217" t="s">
        <v>391</v>
      </c>
    </row>
    <row r="11" ht="10.5">
      <c r="A11" s="87"/>
    </row>
    <row r="12" ht="31.5">
      <c r="A12" s="87" t="s">
        <v>0</v>
      </c>
    </row>
    <row r="13" ht="10.5">
      <c r="A13" s="87"/>
    </row>
    <row r="14" ht="10.5">
      <c r="A14" s="313" t="s">
        <v>1</v>
      </c>
    </row>
    <row r="15" ht="73.5" customHeight="1">
      <c r="A15" s="217" t="s">
        <v>2</v>
      </c>
    </row>
    <row r="16" ht="10.5">
      <c r="A16" s="87"/>
    </row>
    <row r="17" ht="10.5">
      <c r="A17" s="313" t="s">
        <v>3</v>
      </c>
    </row>
    <row r="18" ht="21">
      <c r="A18" s="87" t="s">
        <v>4</v>
      </c>
    </row>
    <row r="19" ht="10.5">
      <c r="A19" s="87"/>
    </row>
    <row r="20" ht="10.5">
      <c r="A20" s="315" t="s">
        <v>5</v>
      </c>
    </row>
    <row r="21" ht="10.5">
      <c r="A21" s="1" t="s">
        <v>6</v>
      </c>
    </row>
    <row r="22" ht="10.5">
      <c r="A22" s="307"/>
    </row>
    <row r="23" ht="31.5">
      <c r="A23" s="87" t="s">
        <v>7</v>
      </c>
    </row>
    <row r="27" ht="10.5">
      <c r="A27" s="1" t="s">
        <v>221</v>
      </c>
    </row>
    <row r="28" ht="10.5">
      <c r="A28" s="1" t="s">
        <v>8</v>
      </c>
    </row>
    <row r="29" ht="10.5">
      <c r="A29" s="1" t="s">
        <v>222</v>
      </c>
    </row>
    <row r="31" ht="10.5">
      <c r="A31" s="314" t="s">
        <v>551</v>
      </c>
    </row>
  </sheetData>
  <printOptions/>
  <pageMargins left="0.5511811023622047" right="0.5511811023622047" top="0.5511811023622047" bottom="0.5511811023622047" header="0.5118110236220472" footer="0.1968503937007874"/>
  <pageSetup firstPageNumber="21" useFirstPageNumber="1" orientation="portrait" paperSize="9" r:id="rId1"/>
  <headerFooter alignWithMargins="0">
    <oddFooter>&amp;C&amp;8Page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Rehling</dc:creator>
  <cp:keywords/>
  <dc:description/>
  <cp:lastModifiedBy>Sarah Clayton</cp:lastModifiedBy>
  <cp:lastPrinted>2006-06-19T17:54:34Z</cp:lastPrinted>
  <dcterms:created xsi:type="dcterms:W3CDTF">2006-05-08T15:25:20Z</dcterms:created>
  <dcterms:modified xsi:type="dcterms:W3CDTF">2006-06-20T06:35:50Z</dcterms:modified>
  <cp:category/>
  <cp:version/>
  <cp:contentType/>
  <cp:contentStatus/>
</cp:coreProperties>
</file>