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56" windowHeight="9912" tabRatio="920" activeTab="0"/>
  </bookViews>
  <sheets>
    <sheet name="Index" sheetId="1" r:id="rId1"/>
    <sheet name="Sch 1.1" sheetId="2" r:id="rId2"/>
    <sheet name="Sch 1.2" sheetId="3" r:id="rId3"/>
    <sheet name="Sch 1.3" sheetId="4" r:id="rId4"/>
    <sheet name="Sch 2" sheetId="5" r:id="rId5"/>
    <sheet name="Sch 3" sheetId="6" r:id="rId6"/>
    <sheet name="Sch 4" sheetId="7" r:id="rId7"/>
    <sheet name="Sch 5" sheetId="8" r:id="rId8"/>
    <sheet name="Sch 6" sheetId="9" r:id="rId9"/>
    <sheet name="Sch 7" sheetId="10" r:id="rId10"/>
    <sheet name="Sch 8" sheetId="11" r:id="rId11"/>
    <sheet name="Sch 9" sheetId="12" r:id="rId12"/>
    <sheet name="Sch 10" sheetId="13" r:id="rId13"/>
    <sheet name="Sch 11" sheetId="14" r:id="rId14"/>
    <sheet name="Sch 12.1" sheetId="15" r:id="rId15"/>
    <sheet name="Sch 12.2" sheetId="16" r:id="rId16"/>
    <sheet name="Sch 12.3" sheetId="17" r:id="rId17"/>
    <sheet name="Sch 13" sheetId="18" r:id="rId18"/>
    <sheet name="Sch 14" sheetId="19" r:id="rId19"/>
    <sheet name="Sch 15" sheetId="20" r:id="rId20"/>
    <sheet name="Sch 16" sheetId="21" r:id="rId21"/>
    <sheet name="Sch 17" sheetId="22" r:id="rId22"/>
    <sheet name="Sch 18" sheetId="23" r:id="rId23"/>
    <sheet name="Sch 19" sheetId="24" r:id="rId24"/>
    <sheet name="Sch 20" sheetId="25" r:id="rId25"/>
    <sheet name="Sch 21.1" sheetId="26" r:id="rId26"/>
    <sheet name="Sch 21.2" sheetId="27" r:id="rId27"/>
    <sheet name="Sch 21.3" sheetId="28" r:id="rId28"/>
    <sheet name="Sch 22" sheetId="29" r:id="rId29"/>
    <sheet name="Sch 23" sheetId="30" r:id="rId30"/>
    <sheet name="Sch 24" sheetId="31" r:id="rId31"/>
    <sheet name="Sch 25" sheetId="32" r:id="rId32"/>
    <sheet name="Sch 26" sheetId="33" r:id="rId33"/>
    <sheet name="Sch 27" sheetId="34" r:id="rId34"/>
    <sheet name="Sch 28" sheetId="35" r:id="rId35"/>
    <sheet name="Sch 29" sheetId="36" r:id="rId36"/>
    <sheet name="Sch 30" sheetId="37" r:id="rId37"/>
    <sheet name="Sch 31" sheetId="38" r:id="rId38"/>
  </sheets>
  <definedNames>
    <definedName name="_xlnm.Print_Area" localSheetId="0">'Index'!$A$1:$E$77</definedName>
    <definedName name="_xlnm.Print_Area" localSheetId="1">'Sch 1.1'!$A$1:$I$36</definedName>
    <definedName name="_xlnm.Print_Area" localSheetId="2">'Sch 1.2'!$A$1:$I$39</definedName>
    <definedName name="_xlnm.Print_Area" localSheetId="3">'Sch 1.3'!$A$1:$I$38</definedName>
    <definedName name="_xlnm.Print_Area" localSheetId="12">'Sch 10'!$A$1:$L$92</definedName>
    <definedName name="_xlnm.Print_Area" localSheetId="13">'Sch 11'!$A$1:$N$90</definedName>
    <definedName name="_xlnm.Print_Area" localSheetId="14">'Sch 12.1'!$A$1:$I$30</definedName>
    <definedName name="_xlnm.Print_Area" localSheetId="15">'Sch 12.2'!$A$1:$I$34</definedName>
    <definedName name="_xlnm.Print_Area" localSheetId="17">'Sch 13'!$A$1:$O$37</definedName>
    <definedName name="_xlnm.Print_Area" localSheetId="18">'Sch 14'!$A$1:$J$24</definedName>
    <definedName name="_xlnm.Print_Area" localSheetId="19">'Sch 15'!$A$1:$H$56</definedName>
    <definedName name="_xlnm.Print_Area" localSheetId="20">'Sch 16'!$A$1:$K$145</definedName>
    <definedName name="_xlnm.Print_Area" localSheetId="21">'Sch 17'!$A$1:$G$81</definedName>
    <definedName name="_xlnm.Print_Area" localSheetId="22">'Sch 18'!$A$1:$I$67</definedName>
    <definedName name="_xlnm.Print_Area" localSheetId="23">'Sch 19'!$A$1:$G$31</definedName>
    <definedName name="_xlnm.Print_Area" localSheetId="4">'Sch 2'!$A$1:$Z$179</definedName>
    <definedName name="_xlnm.Print_Area" localSheetId="24">'Sch 20'!$A$1:$AK$32</definedName>
    <definedName name="_xlnm.Print_Area" localSheetId="25">'Sch 21.1'!$A$1:$N$27</definedName>
    <definedName name="_xlnm.Print_Area" localSheetId="27">'Sch 21.3'!$A$1:$M$49</definedName>
    <definedName name="_xlnm.Print_Area" localSheetId="29">'Sch 23'!$A$1:$Q$84</definedName>
    <definedName name="_xlnm.Print_Area" localSheetId="5">'Sch 3'!$A$1:$H$65</definedName>
    <definedName name="_xlnm.Print_Area" localSheetId="37">'Sch 31'!$A$1:$A$40</definedName>
    <definedName name="_xlnm.Print_Area" localSheetId="6">'Sch 4'!$A$1:$M$79</definedName>
    <definedName name="_xlnm.Print_Area" localSheetId="7">'Sch 5'!$A$1:$K$63</definedName>
    <definedName name="_xlnm.Print_Area" localSheetId="9">'Sch 7'!$A$1:$F$46</definedName>
    <definedName name="_xlnm.Print_Area" localSheetId="10">'Sch 8'!$A$1:$K$78</definedName>
    <definedName name="_xlnm.Print_Area" localSheetId="11">'Sch 9'!$A$1:$N$92</definedName>
  </definedNames>
  <calcPr fullCalcOnLoad="1"/>
</workbook>
</file>

<file path=xl/sharedStrings.xml><?xml version="1.0" encoding="utf-8"?>
<sst xmlns="http://schemas.openxmlformats.org/spreadsheetml/2006/main" count="9747" uniqueCount="1072">
  <si>
    <t>To obtain the mean, an average over all simulations of the accumulated return at the end of the projection period is calculated. The annual average return is then calculated by taking the root of the average accumulated return minus 1.</t>
  </si>
  <si>
    <t>9.1</t>
  </si>
  <si>
    <t>12.8</t>
  </si>
  <si>
    <t>9.3</t>
  </si>
  <si>
    <t>9.2</t>
  </si>
  <si>
    <t>8.7</t>
  </si>
  <si>
    <t>Stochastic assumptions</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</si>
  <si>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to all periods presented in these schedules are as follows:</t>
  </si>
  <si>
    <t>• Variable annuity equity and bond returns have been stochastically generated using a regime-switching log-normal model with parameters determined by reference to historical data. The volatility of equity fund returns ranges from 19.2 per cent to 28.6 per cent, (half year and full year 2006: 18.6 per cent  to 28.1 per cent) depending on risk class, and the volatility of bond funds ranges from 1.4 per cent to 2.0 per cent for all periods presented in these schedules.</t>
  </si>
  <si>
    <t>The same asset return model, as used in the UK, appropriately calibrated, has been used for the Asian operations.</t>
  </si>
  <si>
    <t>The stochastic cost of guarantees are only of significance for the Hong Kong, Malaysia, Singapore, and Taiwan operations.</t>
  </si>
  <si>
    <t>In adopting the EEV Principles, the Company has based encumbered capital on its internal targets for economic capital subject to it being at least the local statutory minimum requirements.  Economic capital is assessed using internal models, but when applying EEV Principles, no credit is taken for the significant diversification benefits that exist within the Group.  For with-profits business written in a segregated life fund, as is the case in the UK and Asia, the capital available in the fund is sufficient to meet the encumbered capital requirements.</t>
  </si>
  <si>
    <t>(b)</t>
  </si>
  <si>
    <t xml:space="preserve">          New business</t>
  </si>
  <si>
    <t xml:space="preserve">     Investment return and other income (note 3c)</t>
  </si>
  <si>
    <t xml:space="preserve">        Asia Regional Head Office </t>
  </si>
  <si>
    <t>Total operating profit arising from continuing operations based on longer-term investment returns before tax</t>
  </si>
  <si>
    <t>3c</t>
  </si>
  <si>
    <t>Reconciliation with total profit before tax</t>
  </si>
  <si>
    <t>The Group analyses its EEV basis results so as to distinguish operating profit based on longer-term investment returns from other constituent elements of total profit. The other constituent elements i.e the items excluded from operating profit based on longer-term investment are explained on schedule 6.</t>
  </si>
  <si>
    <t>The risk margin reserve (RMR) charge for half year 2007 is based on an average annual RMR charge of 22 basis points on a book value of US$43.1bn.</t>
  </si>
  <si>
    <t>Egg (notes 8g and 8h)</t>
  </si>
  <si>
    <t>IFRS basis surplus (re shareholder-backed operations)</t>
  </si>
  <si>
    <t xml:space="preserve">Additional EEV surplus (re shareholders' 10% share of the IFRS basis surplus attributable to the </t>
  </si>
  <si>
    <t>Total Long-term 
Business Operations</t>
  </si>
  <si>
    <t>Present value of new business premiums (PVNBP)</t>
  </si>
  <si>
    <t>The mean stochastic returns are consistent with the mean deterministic returns for each country. The volatility of equity returns ranges from 18 per cent to 25 per cent, (half year 2006: 18 per cent to 26 per cent, full year 2006: 18 per cent to 25 per cent) and the volatility of government bond yields ranges from 1.4 per cent to 2.5 per cent. (half year 2006: 1.2 per cent to 2.2 per cent, full year 2006: 1.4 per cent to 2.5 per cent).</t>
  </si>
  <si>
    <t>Schedule 6 continued</t>
  </si>
  <si>
    <t xml:space="preserve">      Tax on actuarial gains and losses on defined benefit pension schemes</t>
  </si>
  <si>
    <t>Included in the EEV basis shareholders’ funds of long-term business operations of £12,690m (30 June 2006: £10,756m, 31 December 2006: £11,664m) is £296m (30 June 2006: £172m, 31 December 2006: £257m) in respect of fund management business falling within the scope of covered business as follows:</t>
  </si>
  <si>
    <t>The results for continuing operations shown above exclude those in respect of discontinued banking operations.  On 1 May 2007, the Company sold Egg Banking plc.  Comparative results for half year and full year 2006 have been adjusted accordingly from those previously published. Details of the results of these operations are shown on schedule 14.</t>
  </si>
  <si>
    <t xml:space="preserve">   UK Operations (excluding UK Banking Operation) </t>
  </si>
  <si>
    <t>Comparative results for half year and full year 2006 have been adjusted from those previously published to exclude discontinued banking operations.  On 1 May 2007, the Company sold Egg Banking plc.</t>
  </si>
  <si>
    <t>Operating profit based on longer-term investment returns, net of</t>
  </si>
  <si>
    <t>The results for continuing operations shown above exclude those in respect of discontinued banking operations.  On 1 May 2007, the Company sold Egg Banking plc.  Comparative results for half year and full year 2006 have been adjusted accordingly from those previously published.</t>
  </si>
  <si>
    <t>Taiwan business to operating result of Asian operations</t>
  </si>
  <si>
    <t>Pre-tax     (note 4c)</t>
  </si>
  <si>
    <t>New business (note)</t>
  </si>
  <si>
    <t>Note:</t>
  </si>
  <si>
    <t>Consistent with EEV methodology, a constant discount rate has been applied to the projected cash flows.</t>
  </si>
  <si>
    <t>Value of</t>
  </si>
  <si>
    <t>Free</t>
  </si>
  <si>
    <t>Required</t>
  </si>
  <si>
    <t xml:space="preserve">The projections for the Fund Earned Rate reflect the same approach as applied for the full year 2006 results with allowance made for the mix of assets in the fund, future investment strategy, and further market depreciation of bonds held as a result of assumed future yield increases. The projections for the Fund Earned Rate alter for changes to these factors and the effects of movements in interest rates from period to period.
</t>
  </si>
  <si>
    <t>Guaranteed Investment Contracts</t>
  </si>
  <si>
    <t>GIC - Medium Term Note</t>
  </si>
  <si>
    <t>Total US Insurance Operations</t>
  </si>
  <si>
    <t>Total Asian Insurance Operations</t>
  </si>
  <si>
    <t>INVESTMENT OPERATIONS</t>
  </si>
  <si>
    <t>Market &amp;</t>
  </si>
  <si>
    <t>Net</t>
  </si>
  <si>
    <t>Opening</t>
  </si>
  <si>
    <t>Currency</t>
  </si>
  <si>
    <t>Movement</t>
  </si>
  <si>
    <t>FUM</t>
  </si>
  <si>
    <t>5c</t>
  </si>
  <si>
    <t>5d</t>
  </si>
  <si>
    <t>(i) Changes in operating assumptions</t>
  </si>
  <si>
    <t>UK Insurance Operations (note 5b (iii))</t>
  </si>
  <si>
    <t>For UK Insurance and Asian Operations, the unwind of discount and other expected returns is determined by reference to the value of in-force business, required capital and surplus assets at the start of the period as adjusted for the effect of changes in economic and operating assumptions reflected in the current period. For the unwind of discount for UK Insurance Operations included in operating results based on longer-term returns a further adjustment is made. For UK Insurance Operations the amount represents the unwind of discount on the value of in-force business at the beginning of the period (adjusted for the effect of current period assumption changes), the expected return on smoothed surplus assets retained within the PAC with-profits sub-fund and the expected return on shareholders’ assets held in other UK long-term business operations. Surplus assets retained within the PAC with-profits sub-fund are smoothed for this purpose to remove the effects of short-term investment volatility from operating results. In the balance sheet and for total profit reporting, asset values and investment returns are not smoothed. For US Operations the return on surplus assets is shown separately.</t>
  </si>
  <si>
    <t>(i)  Effect of change in UK corporate tax rate</t>
  </si>
  <si>
    <t>At 30 June 2007, a change to reduce the UK corporate tax rate from 30 per cent to 28 per cent in 2008 had been substantively enacted in the legislative process.  Accordingly, the half year 2007 results incorporate the effects of this change in projecting the tax cash flows attaching to in-force business.  Under the convention applied for EEV basis reporting, profits are generally determined on a post-tax basis and then grossed up at the prevailing corporate tax rates to derive pre-tax results. The effect of the change in the UK rate is to give rise to a benefit to the value of business in force at 1 January 2007 of £48m. After grossing up this amount for notional tax of £19m, the effect on the pre-tax results for UK Insurance Operations for half year 2007 is a credit of £67m.</t>
  </si>
  <si>
    <r>
      <t>US</t>
    </r>
    <r>
      <rPr>
        <b/>
        <vertAlign val="superscript"/>
        <sz val="7"/>
        <rFont val="Arial"/>
        <family val="2"/>
      </rPr>
      <t xml:space="preserve"> </t>
    </r>
  </si>
  <si>
    <r>
      <t xml:space="preserve">Asian Insurance Operations </t>
    </r>
    <r>
      <rPr>
        <b/>
        <vertAlign val="superscript"/>
        <sz val="6"/>
        <rFont val="Arial"/>
        <family val="2"/>
      </rPr>
      <t>(8)</t>
    </r>
  </si>
  <si>
    <r>
      <t xml:space="preserve">PVNBP </t>
    </r>
    <r>
      <rPr>
        <b/>
        <vertAlign val="superscript"/>
        <sz val="7"/>
        <rFont val="Arial"/>
        <family val="2"/>
      </rPr>
      <t>(3)</t>
    </r>
  </si>
  <si>
    <r>
      <t xml:space="preserve">India </t>
    </r>
    <r>
      <rPr>
        <vertAlign val="superscript"/>
        <sz val="6"/>
        <rFont val="Arial"/>
        <family val="2"/>
      </rPr>
      <t>(9)</t>
    </r>
  </si>
  <si>
    <r>
      <t>Asian Insurance Operations</t>
    </r>
    <r>
      <rPr>
        <b/>
        <vertAlign val="superscript"/>
        <sz val="6"/>
        <rFont val="Arial"/>
        <family val="2"/>
      </rPr>
      <t xml:space="preserve"> (8)</t>
    </r>
  </si>
  <si>
    <t>The premiums for half year 2006 for wholesale annuities for UK Insurance operations include £592m for a bulk annuity transaction with the Scottish Amicable Insurance Fund (SAIF).  SAIF is a closed-ring fenced sub-fund established by a Court approved Scheme of Arrangement in October 1997, which is solely for the benefit of SAIF policyholders.  Shareholders have no interest in the profits of this fund, although they are entitled to investment management fees on this business.</t>
  </si>
  <si>
    <t>The pension scheme surplus, net of tax, attributable to shareholders relating to the Prudential Staff Pension and Scottish Amicable Pension schemes are determined as shown below:</t>
  </si>
  <si>
    <t>Net worth is based on statutory solvency capital (or economic capital where higher) and unencumbered capital.</t>
  </si>
  <si>
    <t>For full year 2006, the principal variances between the standard corporation tax rate and actual rates is due to a number of factors, including:</t>
  </si>
  <si>
    <t>1.7p</t>
  </si>
  <si>
    <t>7.2p</t>
  </si>
  <si>
    <t>Short-term fluctuations in investment returns (schedule 15)</t>
  </si>
  <si>
    <t>Development expenses</t>
  </si>
  <si>
    <t>Total UK Operations</t>
  </si>
  <si>
    <t>M &amp; G</t>
  </si>
  <si>
    <t>Profit
before tax</t>
  </si>
  <si>
    <t>Short-term fluctuations in investment returns (note 6a)</t>
  </si>
  <si>
    <t>Asian Operations (note 6a(iii))</t>
  </si>
  <si>
    <t>Other operations (note 6a(iv))</t>
  </si>
  <si>
    <t>Actual realised gains less default assumption and amortisation of interest related realised gains and losses for fixed maturity securities and related swap transactions*</t>
  </si>
  <si>
    <t>Investment return related gain due primarily to changed expectation of profits on in-force variable annuity business in future periods based on current period equity returns, net of related hedging activity**</t>
  </si>
  <si>
    <t>** This adjustment arises due to the market returns being higher than the assumed long-term rate of return. This gives rise to higher than expected year end values of variable annuity assets under management with a resulting effect on the projected value of future account values and hence further profitability.</t>
  </si>
  <si>
    <t>*The half year 2006 comparative result for Jackson includes £41m in respect of asset related gains which have been reallocated from the amount shown for the effect of changes in economic assumptions and time value of cost of options and guarantees in table 6d below in order to align with the full year 2006 presentation and current presentation.</t>
  </si>
  <si>
    <t>Short-term fluctuations for Asian operations of £286m in full year 2006 were due to strong market performance in most territories, in particular Vietnam (£108m) relating to increases in both bond and equity portfolios and in Hong Kong (£73m) where an increase in the investment return on the equity portfolio more than offset the reduction in bond prices. Short term fluctuations were £46m in Taiwan and £41m in Singapore for full year 2006.</t>
  </si>
  <si>
    <t>Half year and full year 2006 comparatives - discontinued operations</t>
  </si>
  <si>
    <t xml:space="preserve">The gain of £125 million (half year 2006 gain: £246 million, full year 2006 gain: £207 million) included in total profit reflects the shareholders’ share of actuarial and other gains and losses on the Group’s defined benefit pension schemes. On the EEV basis this gain (charge) includes a 10 per cent share of the actuarial gains and losses on the share attributable to the PAC with-profits fund for the Prudential Staff and Scottish Amicable Pension Schemes. The half year 2007 shareholder actuarial gains reflect the increase in discount rate applied in determining the present value of projected pension payments from 5.2 per cent at 31 December 2006 to 5.8 per cent at 30 June 2007 offset by a shortfall of market returns over long-term assumptions due to the decrease in the value of corporate and government bonds which more than offset the increase in value of equity and property asset classes . The very high level of actuarial gains in half year 2006 and full year 2006 reflects the increase in discount rate applied in determining the present value of projected pension payments from 4.8 per cent at 31 December 2005 to 5.5 per cent at 30 June 2006 and 5.2 per cent at 31 December 2006. </t>
  </si>
  <si>
    <t>(schedule 9)</t>
  </si>
  <si>
    <t>(note 7f)</t>
  </si>
  <si>
    <t xml:space="preserve">Tax charge (credit) on operating profit based on longer-term investment returns </t>
  </si>
  <si>
    <t>US Operations (note 7e)</t>
  </si>
  <si>
    <t>Asian Operations (note 7c)</t>
  </si>
  <si>
    <t>Total tax charge on operating profit from continuing operations based on longer-term investment returns (note 7b)</t>
  </si>
  <si>
    <t>Tax charge on shareholders' share of actuarial gains and losses on defined benefit pension schemes</t>
  </si>
  <si>
    <t xml:space="preserve">Long-term business (note 7a): </t>
  </si>
  <si>
    <t>Including tax relief on UK restructuring costs borne by UK Insurance Operations and Asia development expenses.</t>
  </si>
  <si>
    <t>7c</t>
  </si>
  <si>
    <t>7d</t>
  </si>
  <si>
    <t>Actuarial and other gains and losses on defined benefit pension schemes</t>
  </si>
  <si>
    <t>Effect of changes in economic assumptions and time value of cost of options and guarantees</t>
  </si>
  <si>
    <t>Jackson (note 13a)</t>
  </si>
  <si>
    <t>Jackson (net of surplus note borrowings) (note 17a)</t>
  </si>
  <si>
    <t xml:space="preserve">Core structural borrowings - Jackson </t>
  </si>
  <si>
    <t>Total operating profit based on longer-term investment returns</t>
  </si>
  <si>
    <t>Operating profit based on longer-term investment returns</t>
  </si>
  <si>
    <t>Schedule 5</t>
  </si>
  <si>
    <t>Operating profit from business in force of continuing operations</t>
  </si>
  <si>
    <t>Intragroup dividends (including statutory transfer) and investment in operations</t>
  </si>
  <si>
    <t>Other adjustments</t>
  </si>
  <si>
    <t>10f</t>
  </si>
  <si>
    <t>(as per note 9d on schedule 9)</t>
  </si>
  <si>
    <t>Other transfers (note 9d)</t>
  </si>
  <si>
    <t>New Business</t>
  </si>
  <si>
    <t>Pre-tax expected long-term nominal rate of return for US equities</t>
  </si>
  <si>
    <t>8.7 to 9.4</t>
  </si>
  <si>
    <t>• The risk premium on equity assets is assumed to follow a log-normal distribution;</t>
  </si>
  <si>
    <t>• The corporate bond return is calculated as the return on a zero-coupon bond plus a spread. The spread process is a mean reverting stochastic process; and</t>
  </si>
  <si>
    <t>Core borrowings of the Group are marked to market value under EEV. As the liabilities are generally held to maturity or for the long-term, no deferred tax asset has been established on the increase (compared to IFRS) in carrying value. Accordingly, no deferred tax charge has been recorded in the results against the half year 2006 credit.</t>
  </si>
  <si>
    <t>The tables below show the sensitivity of the embedded value as at 30 June 2007 (31 December 2006) and the new business contribution after the effect of encumbered capital for half year 2007 and full year 2006 to:</t>
  </si>
  <si>
    <t>Notes to Schedules 22 - 30</t>
  </si>
  <si>
    <t>Core borrowings of the Group are marked to market value under EEV. As the liabilities are generally held to maturity or for the long-term, no deferred tax asset has been established on the increase (compared to IFRS) in carrying value. Accordingly, no deferred tax charge has been recorded in the results against the full year 2006 credit.</t>
  </si>
  <si>
    <t>In most countries, the long-term expected rates of return on investments and risk discount rates are set by reference to period end rates of return on cash or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</si>
  <si>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t>Discontinued operations</t>
  </si>
  <si>
    <t>On operating profit, based on longer-term investment returns, after related tax and minority interests</t>
  </si>
  <si>
    <t>On profit for the period after tax and minority interests for continuing operations</t>
  </si>
  <si>
    <t>Reconciliation of Net Worth and Value of In-force business for half year 2007 (note 10a)</t>
  </si>
  <si>
    <t>New business profit for half year 2007</t>
  </si>
  <si>
    <t>Embedded value of long-term operations at 30 June 2007</t>
  </si>
  <si>
    <t>New business profit for full year 2006</t>
  </si>
  <si>
    <t>Embedded value of long-term operations at 31 December 2006</t>
  </si>
  <si>
    <t>30 June 2007</t>
  </si>
  <si>
    <t>31 December 2006</t>
  </si>
  <si>
    <t>Half year 2007 results</t>
  </si>
  <si>
    <t xml:space="preserve">Full year 2006 comparative results </t>
  </si>
  <si>
    <t>The average number of shares for full year 2006 was 2,413m. The average number of shares reflects the average number in issue adjusted for shares held by employee trusts and consolidated unit trusts and OEICs which are treated as cancelled.</t>
  </si>
  <si>
    <t>Adjustment from post-tax longer-term investment returns to post-tax actual investment returns</t>
  </si>
  <si>
    <t xml:space="preserve">Adjustment from post-tax longer-term investment returns to post-tax actual investment returns (note 1.2b) </t>
  </si>
  <si>
    <t>Reconciliation of net worth and value of in-force business</t>
  </si>
  <si>
    <t>In determining the EEV basis value of new business written in the period the policies incept, premiums are included in projected cash flows on the same basis of distinguishing annual and single premium business as set out for statutory basis reporting.</t>
  </si>
  <si>
    <t>Operating profit from continuing operations based on longer-term investment returns (as analysed on schedule 3)</t>
  </si>
  <si>
    <t>Short-term fluctuations in investment returns for UK Insurance Operations represent the difference between total investment returns in the year attributable to shareholders on the EEV basis and the longer-term return included within operating profit as described in note 5(a) on schedule 5. The £97m for half year 2007 primarily reflects the PAC life fund investment return of 5.8 per cent offset by the depreciation in bond values of the shareholders' fund of annuity business arising from higher interest rates. The £378m in full year 2006 reflects the PAC life fund investment return earned in the year of 12.4 per cent.</t>
  </si>
  <si>
    <r>
      <t>(v)</t>
    </r>
    <r>
      <rPr>
        <sz val="12"/>
        <rFont val="Arial"/>
        <family val="2"/>
      </rPr>
      <t xml:space="preserve"> For Hong Kong, Malaysia, Singapore and Taiwan, bond yields have been used in setting the risk discount rates for half year 2007 reporting. For half year and full year 2006, cash rates were used in setting the risk discount rates for these operations.</t>
    </r>
  </si>
  <si>
    <t>Profit before tax attributable to shareholders:</t>
  </si>
  <si>
    <t>attributable restructuring costs and development expenses</t>
  </si>
  <si>
    <t>on defined benefit pension schemes</t>
  </si>
  <si>
    <t>Expected tax charge based on expected tax rates:</t>
  </si>
  <si>
    <t>Actual tax charge:</t>
  </si>
  <si>
    <t xml:space="preserve">                        : total</t>
  </si>
  <si>
    <t>Actual tax rate: operating profit</t>
  </si>
  <si>
    <t>The proportion of surplus allocated to shareholders from the UK with-profits business has been based on the present level of 10 per cent. Future bonus rates have been set at levels which would fully utilise the assets of the with-profits fund over the lifetime of the business in force.</t>
  </si>
  <si>
    <t>•  1 per cent increase in the discount rates</t>
  </si>
  <si>
    <t>•  1 per cent increase and decrease in interest rates, including all consequential changes (assumed investment returns for all asset classes, market values of fixed interest assets, risk discount rates)</t>
  </si>
  <si>
    <t>•  1 per cent rise in equity and property yields</t>
  </si>
  <si>
    <t>•  10 per cent fall in market value of equity and property assets (not applicable for new business contribution)</t>
  </si>
  <si>
    <t>Operating profits from new long-term insurance business</t>
  </si>
  <si>
    <t>Pre-tax      (note 4c)</t>
  </si>
  <si>
    <t>Tax</t>
  </si>
  <si>
    <t>New Business Premiums                  (note 4d)</t>
  </si>
  <si>
    <t>New Business Margin                 (note 4e)</t>
  </si>
  <si>
    <t>4a</t>
  </si>
  <si>
    <t>Asian Operations - New business margin as a percentage of APE</t>
  </si>
  <si>
    <t xml:space="preserve">     Hong Kong</t>
  </si>
  <si>
    <t xml:space="preserve">     Korea</t>
  </si>
  <si>
    <t xml:space="preserve">     Taiwan</t>
  </si>
  <si>
    <t xml:space="preserve">     India</t>
  </si>
  <si>
    <t xml:space="preserve">     Other</t>
  </si>
  <si>
    <t>4b</t>
  </si>
  <si>
    <t>Pre capital charge</t>
  </si>
  <si>
    <t>Capital charge (see note 8a on schedule 8)</t>
  </si>
  <si>
    <t>Post capital charge</t>
  </si>
  <si>
    <t>4c</t>
  </si>
  <si>
    <t>Profits from fund management of covered business</t>
  </si>
  <si>
    <t>The shortfall of actual investment returns against expected returns in half year 2007 was due to the decrease in the value of corporate and government bonds which more than offset the increase in the value of equity and property holdings of the schemes.</t>
  </si>
  <si>
    <t>Schedule 16</t>
  </si>
  <si>
    <t>Schedule 17</t>
  </si>
  <si>
    <t>Shareholders' funds analysis</t>
  </si>
  <si>
    <t>UK Operations</t>
  </si>
  <si>
    <t>Net assets of operation</t>
  </si>
  <si>
    <t>Acquired goodwill</t>
  </si>
  <si>
    <t>US Operations</t>
  </si>
  <si>
    <t>Gains on changes of assumptions for plan liabilities</t>
  </si>
  <si>
    <t>TOTAL INSURANCE AND INVESTMENT NEW BUSINESS</t>
  </si>
  <si>
    <t>HY 2006</t>
  </si>
  <si>
    <t>+/-(%)</t>
  </si>
  <si>
    <t>Movement on Prudential plc shares purchased by unit trusts consolidated under IFRS</t>
  </si>
  <si>
    <t>Analysed as:</t>
  </si>
  <si>
    <t>Free surplus</t>
  </si>
  <si>
    <t>Required capital</t>
  </si>
  <si>
    <t>Value of in force before deduction of cost of capital and of guarantees</t>
  </si>
  <si>
    <t>Cost of capital</t>
  </si>
  <si>
    <t>Cost of time value of guarantees</t>
  </si>
  <si>
    <t>9a</t>
  </si>
  <si>
    <t>9b</t>
  </si>
  <si>
    <t>Investment in operations reflects increases in share capital.  This includes certain non cash items as a result of timing differences.</t>
  </si>
  <si>
    <t>9c</t>
  </si>
  <si>
    <t>Schedule 10</t>
  </si>
  <si>
    <t>US Operations (note 6d(ii))</t>
  </si>
  <si>
    <t>UK Insurance Operations (note 6d(i))</t>
  </si>
  <si>
    <t>Asian Operations (note 6d(iii))</t>
  </si>
  <si>
    <t>UK Insurance Operations (note 15a)</t>
  </si>
  <si>
    <t>Jackson (note 15b)</t>
  </si>
  <si>
    <t>Asian Operations (note 15c)</t>
  </si>
  <si>
    <t>Total short-term fluctuations in investment returns for continuing operations</t>
  </si>
  <si>
    <t>15e</t>
  </si>
  <si>
    <t>Short-term fluctuations comprise actual returns on investments less longer-term returns (net of related change in amortisation of deferred acquisition costs), where applicable as follows:</t>
  </si>
  <si>
    <t>Movement in market value of derivatives used for economic hedging purposes (other than equity related)</t>
  </si>
  <si>
    <t>Actual gains less amortisation of interest related realised gains and RMR charge shown on schedule 13 for bond securities</t>
  </si>
  <si>
    <t>Net Worth</t>
  </si>
  <si>
    <t>In Force</t>
  </si>
  <si>
    <t>Surplus</t>
  </si>
  <si>
    <t>Capital</t>
  </si>
  <si>
    <t>(note 10d)</t>
  </si>
  <si>
    <t>Expected return on existing business</t>
  </si>
  <si>
    <t>Profit on ordinary activities after tax and minority interests for long-term business</t>
  </si>
  <si>
    <t>Exchange rate movements</t>
  </si>
  <si>
    <t>All figures shown are net of tax.</t>
  </si>
  <si>
    <t>The movements arising from the new business contributions are:</t>
  </si>
  <si>
    <t>Total net worth</t>
  </si>
  <si>
    <t>Value of in force</t>
  </si>
  <si>
    <t>10c</t>
  </si>
  <si>
    <t>Profit 
after tax and minority interests</t>
  </si>
  <si>
    <t>Profit 
after tax</t>
  </si>
  <si>
    <r>
      <t xml:space="preserve">US </t>
    </r>
    <r>
      <rPr>
        <b/>
        <vertAlign val="superscript"/>
        <sz val="7"/>
        <rFont val="Arial"/>
        <family val="2"/>
      </rPr>
      <t>(1a)</t>
    </r>
  </si>
  <si>
    <r>
      <t xml:space="preserve">Asia </t>
    </r>
    <r>
      <rPr>
        <b/>
        <vertAlign val="superscript"/>
        <sz val="7"/>
        <rFont val="Arial"/>
        <family val="2"/>
      </rPr>
      <t>(1a)</t>
    </r>
  </si>
  <si>
    <r>
      <t>Total Investment Products Gross Inflows</t>
    </r>
    <r>
      <rPr>
        <b/>
        <vertAlign val="superscript"/>
        <sz val="6"/>
        <rFont val="Arial"/>
        <family val="2"/>
      </rPr>
      <t xml:space="preserve"> (2)</t>
    </r>
  </si>
  <si>
    <r>
      <t xml:space="preserve">Annual Equivalents </t>
    </r>
    <r>
      <rPr>
        <b/>
        <vertAlign val="superscript"/>
        <sz val="7"/>
        <rFont val="Arial"/>
        <family val="2"/>
      </rPr>
      <t>(3)</t>
    </r>
  </si>
  <si>
    <r>
      <t xml:space="preserve">US Insurance Operations </t>
    </r>
    <r>
      <rPr>
        <b/>
        <vertAlign val="superscript"/>
        <sz val="6"/>
        <rFont val="Arial"/>
        <family val="2"/>
      </rPr>
      <t>(1a)</t>
    </r>
  </si>
  <si>
    <r>
      <t xml:space="preserve">Asian Insurance Operations </t>
    </r>
    <r>
      <rPr>
        <b/>
        <vertAlign val="superscript"/>
        <sz val="6"/>
        <rFont val="Arial"/>
        <family val="2"/>
      </rPr>
      <t>(1a)</t>
    </r>
  </si>
  <si>
    <r>
      <t>India</t>
    </r>
    <r>
      <rPr>
        <vertAlign val="superscript"/>
        <sz val="6"/>
        <rFont val="Arial"/>
        <family val="2"/>
      </rPr>
      <t xml:space="preserve"> (6)</t>
    </r>
  </si>
  <si>
    <r>
      <t xml:space="preserve">Other </t>
    </r>
    <r>
      <rPr>
        <vertAlign val="superscript"/>
        <sz val="6"/>
        <rFont val="Arial"/>
        <family val="2"/>
      </rPr>
      <t>(4)</t>
    </r>
  </si>
  <si>
    <t>Discontinued operations relate entirely to UK banking operations following the sale on 1 May 2007 of  Egg Banking plc.</t>
  </si>
  <si>
    <t>The principal defined benefit pension scheme is the PSPS Scheme. In the UK there are two smaller schemes, which are the Scottish Amicable Pension Scheme and the M&amp;G Pension Scheme with a combined net deficit at 30 June 2007 of £7 million gross of tax. There is also a small scheme in Taiwan.</t>
  </si>
  <si>
    <r>
      <t xml:space="preserve">US </t>
    </r>
    <r>
      <rPr>
        <b/>
        <vertAlign val="superscript"/>
        <sz val="7"/>
        <rFont val="Arial"/>
        <family val="2"/>
      </rPr>
      <t>(1b)</t>
    </r>
  </si>
  <si>
    <r>
      <t xml:space="preserve">Asia </t>
    </r>
    <r>
      <rPr>
        <b/>
        <vertAlign val="superscript"/>
        <sz val="7"/>
        <rFont val="Arial"/>
        <family val="2"/>
      </rPr>
      <t>(1b)</t>
    </r>
  </si>
  <si>
    <r>
      <t xml:space="preserve">Total Investment Products Gross Inflows </t>
    </r>
    <r>
      <rPr>
        <b/>
        <vertAlign val="superscript"/>
        <sz val="6"/>
        <rFont val="Arial"/>
        <family val="2"/>
      </rPr>
      <t>(2)</t>
    </r>
  </si>
  <si>
    <r>
      <t>US Insurance Operations</t>
    </r>
    <r>
      <rPr>
        <b/>
        <vertAlign val="superscript"/>
        <sz val="6"/>
        <rFont val="Arial"/>
        <family val="2"/>
      </rPr>
      <t xml:space="preserve"> (1b)</t>
    </r>
  </si>
  <si>
    <r>
      <t xml:space="preserve">Asian Insurance Operations </t>
    </r>
    <r>
      <rPr>
        <b/>
        <vertAlign val="superscript"/>
        <sz val="6"/>
        <rFont val="Arial"/>
        <family val="2"/>
      </rPr>
      <t>(1b)</t>
    </r>
  </si>
  <si>
    <r>
      <t xml:space="preserve">India </t>
    </r>
    <r>
      <rPr>
        <vertAlign val="superscript"/>
        <sz val="6"/>
        <rFont val="Arial"/>
        <family val="2"/>
      </rPr>
      <t>(6)</t>
    </r>
  </si>
  <si>
    <r>
      <t>Other</t>
    </r>
    <r>
      <rPr>
        <vertAlign val="superscript"/>
        <sz val="6"/>
        <rFont val="Arial"/>
        <family val="2"/>
      </rPr>
      <t xml:space="preserve"> (4)</t>
    </r>
  </si>
  <si>
    <r>
      <t xml:space="preserve">Institutional </t>
    </r>
    <r>
      <rPr>
        <vertAlign val="superscript"/>
        <sz val="7"/>
        <rFont val="Arial"/>
        <family val="2"/>
      </rPr>
      <t>(5)</t>
    </r>
  </si>
  <si>
    <r>
      <t>Asia</t>
    </r>
    <r>
      <rPr>
        <b/>
        <vertAlign val="superscript"/>
        <sz val="7"/>
        <rFont val="Arial"/>
        <family val="2"/>
      </rPr>
      <t xml:space="preserve"> (9)</t>
    </r>
  </si>
  <si>
    <r>
      <t>US</t>
    </r>
    <r>
      <rPr>
        <b/>
        <vertAlign val="superscript"/>
        <sz val="8"/>
        <rFont val="Arial"/>
        <family val="2"/>
      </rPr>
      <t xml:space="preserve"> (7)</t>
    </r>
  </si>
  <si>
    <r>
      <t xml:space="preserve">M&amp;G </t>
    </r>
    <r>
      <rPr>
        <b/>
        <vertAlign val="superscript"/>
        <sz val="6"/>
        <rFont val="Arial"/>
        <family val="2"/>
      </rPr>
      <t>(5)</t>
    </r>
  </si>
  <si>
    <r>
      <t xml:space="preserve">US Insurance Operations </t>
    </r>
    <r>
      <rPr>
        <b/>
        <vertAlign val="superscript"/>
        <sz val="6"/>
        <rFont val="Arial"/>
        <family val="2"/>
      </rPr>
      <t>(8)</t>
    </r>
  </si>
  <si>
    <r>
      <t xml:space="preserve">US Insurance Operations </t>
    </r>
    <r>
      <rPr>
        <b/>
        <vertAlign val="superscript"/>
        <sz val="6"/>
        <rFont val="Arial"/>
        <family val="2"/>
      </rPr>
      <t>(1b)</t>
    </r>
  </si>
  <si>
    <r>
      <t>US Insurance Operations</t>
    </r>
    <r>
      <rPr>
        <b/>
        <vertAlign val="superscript"/>
        <sz val="6"/>
        <rFont val="Arial"/>
        <family val="2"/>
      </rPr>
      <t xml:space="preserve"> (8)</t>
    </r>
  </si>
  <si>
    <t>Sub-Total</t>
  </si>
  <si>
    <t>DWP Rebates</t>
  </si>
  <si>
    <t>Corporate Pensions</t>
  </si>
  <si>
    <t>Total UK Insurance Operations</t>
  </si>
  <si>
    <t>Fixed Annuities</t>
  </si>
  <si>
    <t>Fixed Index Annuities</t>
  </si>
  <si>
    <t>Variable Annuities</t>
  </si>
  <si>
    <t>Sub-Total Retail</t>
  </si>
  <si>
    <t>Earnings per share (note 12.1a)</t>
  </si>
  <si>
    <t>On profit for the period after tax and minority interests - basic earnings per share</t>
  </si>
  <si>
    <t>Profit before tax</t>
  </si>
  <si>
    <t>Earnings per share (note 12.2a)</t>
  </si>
  <si>
    <t>Earnings per share (note 12.3a)</t>
  </si>
  <si>
    <t>On profit for the year after tax and minority interests - basic earning per share</t>
  </si>
  <si>
    <t>Investment returns for equity-type investments are also recorded on a longer-term basis for the purposes of determining operating profit based on longer-term investment returns. Market value movements on equity based derivatives and embedded derivatives are recorded within operating results so as to be consistent with the market related effects on fees and reserve movements for equity based products. Market value movements on other derivatives are excluded from operating profit, and included in short-term fluctuations in investment returns as shown on schedule 15.</t>
  </si>
  <si>
    <t>Operating loss based on longer-term investment returns for the period of ownership</t>
  </si>
  <si>
    <t>Actual gains less longer-term capital gains on equity-type investments</t>
  </si>
  <si>
    <t>The fluctuations mainly comprise movement in the market value of derivatives used for economic hedging purposes.</t>
  </si>
  <si>
    <t>On 1 May 2007, the Company sold Egg Banking plc.</t>
  </si>
  <si>
    <t xml:space="preserve">   UK Banking Operation (note 19b)</t>
  </si>
  <si>
    <t>External funds shown above for half year 2007 of £57.6bn comprise £63.2bn in respect of investment products as published in the half year 2007 new business results (see schedule 24), less £5.6bn that are classified within internal funds.</t>
  </si>
  <si>
    <t>(excluding UK Banking Operation)</t>
  </si>
  <si>
    <t>UK Banking Operation (note 20b)</t>
  </si>
  <si>
    <t>Profit 
before tax</t>
  </si>
  <si>
    <t>Profit
 after tax</t>
  </si>
  <si>
    <t>Weighted average for all Asian operations</t>
  </si>
  <si>
    <t>Total funds under management</t>
  </si>
  <si>
    <t>20a</t>
  </si>
  <si>
    <t>Internal funds under management - analysis by business area</t>
  </si>
  <si>
    <t xml:space="preserve">       Investment properties</t>
  </si>
  <si>
    <t xml:space="preserve">      Equity securities</t>
  </si>
  <si>
    <t xml:space="preserve">      Debt securities</t>
  </si>
  <si>
    <t xml:space="preserve">      Loans and receivables</t>
  </si>
  <si>
    <t xml:space="preserve">                                    Other investments</t>
  </si>
  <si>
    <t xml:space="preserve">       Total</t>
  </si>
  <si>
    <t>£bn</t>
  </si>
  <si>
    <t>@</t>
  </si>
  <si>
    <t>Foreign currency translation:  Rates of exchange</t>
  </si>
  <si>
    <t>The following translation rates have been applied:</t>
  </si>
  <si>
    <t>Closing</t>
  </si>
  <si>
    <t>Average</t>
  </si>
  <si>
    <t>Local currency : £</t>
  </si>
  <si>
    <t>USA</t>
  </si>
  <si>
    <t>1 January 2007</t>
  </si>
  <si>
    <t>Price inflation</t>
  </si>
  <si>
    <t>PRUDENTIAL PLC - NEW BUSINESS - HALF YEAR 2007</t>
  </si>
  <si>
    <t>Other transfers from net worth</t>
  </si>
  <si>
    <t>Schedule 31</t>
  </si>
  <si>
    <t>Reconciliation of movement in shareholders funds</t>
  </si>
  <si>
    <t>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  New Department of Work and Pensions rebate business for SAIF is excluded from the new business schedules. This is because SAIF is solely for the benefit of SAIF policyholders.</t>
  </si>
  <si>
    <t>Investment products referred to in the tables for funds under management are unit trusts, mutual funds and similar types of retail fund management arrangements. These are unrelated to insurance products that are classified as investment contracts under IFRS 4, as described in the preceding paragraph, although similar IFRS recognition and measurement principles apply to the acquisition costs and fees attaching to this type of business.</t>
  </si>
  <si>
    <t>In the UK for Q1 2007 there has been a reclassification of corporate pensions sales between single and regular premium from that previously published.  Single premium corporate pensions sales have been reduced by £44m and regular premium corporate sales have been increased by £4m.  There is no net impact on the APE total for Q1 2007 PVNBP is however £31m lower.</t>
  </si>
  <si>
    <r>
      <t xml:space="preserve">(1a) </t>
    </r>
    <r>
      <rPr>
        <sz val="10"/>
        <rFont val="Arial"/>
        <family val="2"/>
      </rPr>
      <t xml:space="preserve">Insurance and investment new business for overseas operations has been calculated using constant exchange rates. The applicable rate for Jackson is 1.97. </t>
    </r>
  </si>
  <si>
    <r>
      <t>(1b)</t>
    </r>
    <r>
      <rPr>
        <sz val="10"/>
        <rFont val="Arial"/>
        <family val="2"/>
      </rPr>
      <t xml:space="preserve"> Insurance and investment new business for overseas operations has been calculated using average exchange rates. The applicable rate for Jackson  is 1.97 (2006: 1.79).</t>
    </r>
  </si>
  <si>
    <r>
      <t>(9)</t>
    </r>
    <r>
      <rPr>
        <sz val="10"/>
        <rFont val="Arial"/>
        <family val="2"/>
      </rPr>
      <t xml:space="preserve"> £326m of FUM and £1m of net flows reported under Prudential Asian funds operations relate to M&amp;G's products distributed through those Asian operations and this amount is also included in M&amp;G's FUM.</t>
    </r>
  </si>
  <si>
    <t>Earnings per share (note 1.1a)</t>
  </si>
  <si>
    <t>Profit
 before tax</t>
  </si>
  <si>
    <t>Profit 
after tax 
and minority interests</t>
  </si>
  <si>
    <t>Earnings per share (note 1.2a)</t>
  </si>
  <si>
    <t>Adjustment for mark to market value movements on core borrowings (note 1.2c)</t>
  </si>
  <si>
    <t>12.b</t>
  </si>
  <si>
    <t>Earnings per share (note 1.3a)</t>
  </si>
  <si>
    <t>On profit for the year after tax and minority interests - basic earnings per share</t>
  </si>
  <si>
    <t>On loss for the period after tax and minority interests for discontinued operations (note 1.2d)</t>
  </si>
  <si>
    <t>45.1p</t>
  </si>
  <si>
    <t>(0.1)p</t>
  </si>
  <si>
    <t>The analysis of the half year 2006 EEV basis results incorporates a reallocation of £41m before tax (£27m net of tax) from the amounts shown for the effect of changes in economic assumptions and time value of cost of options and guarantees, to the credit for short-term fluctuations in investment returns from the analysis of the half year 2006 results as previously published. The change, which has no effect on operating profit or profit before tax, is for asset related gains for Jackson and has been made to align with the full year 2006 and current presentation.</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</si>
  <si>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for the Group’s other operations.</t>
  </si>
  <si>
    <t xml:space="preserve">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 </t>
  </si>
  <si>
    <t>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t>
  </si>
  <si>
    <t xml:space="preserve">Retirement benefits - summary of financial position of defined benefit </t>
  </si>
  <si>
    <t>Actuarial gains and losses (note 18d)</t>
  </si>
  <si>
    <t>Charge for revised attribution of PSPS deficit 
(note 17e)</t>
  </si>
  <si>
    <t>Contributions paid</t>
  </si>
  <si>
    <t>Prudential Staff Pension Scheme (PSPS)</t>
  </si>
  <si>
    <t xml:space="preserve">Less: amount attributable to PAC with-profits fund </t>
  </si>
  <si>
    <t>Net of shareholders' tax</t>
  </si>
  <si>
    <t>18a</t>
  </si>
  <si>
    <t>18b</t>
  </si>
  <si>
    <t>18c</t>
  </si>
  <si>
    <t>The components of the charge to operating profit (gross of allocation of the share attributable to the PAC with-profits fund) are as follows:</t>
  </si>
  <si>
    <t>Service cost (current charge only)</t>
  </si>
  <si>
    <t>Finance (expense) income:</t>
  </si>
  <si>
    <t>Interest on pension scheme liabilities</t>
  </si>
  <si>
    <t>Expected return on assets</t>
  </si>
  <si>
    <t>Total charge</t>
  </si>
  <si>
    <t>18d</t>
  </si>
  <si>
    <t>The components of the credit for actuarial gains and losses (gross of allocation of the share attributable to the PAC with-profits fund) are as follows:</t>
  </si>
  <si>
    <t>Actual less expected return on assets</t>
  </si>
  <si>
    <t>Total credit</t>
  </si>
  <si>
    <t>The credit for actuarial gains and losses is recorded within the income statement but, within the supplementary analysis of profit, is excluded from operating profit based on longer-term investment returns.</t>
  </si>
  <si>
    <t>Schedule 19</t>
  </si>
  <si>
    <t>Schedule 20</t>
  </si>
  <si>
    <t>Funds under management - summary</t>
  </si>
  <si>
    <t xml:space="preserve">   US Operations</t>
  </si>
  <si>
    <t xml:space="preserve">   Asian Operations</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</si>
  <si>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</si>
  <si>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Details are given below of the key characteristics and calibrations of each model.</t>
  </si>
  <si>
    <t xml:space="preserve">Tax charge (credit) on effect of changes in economic assumptions and time value of cost of options and guarantees </t>
  </si>
  <si>
    <t>Tax charge on profit on ordinary activities from continuing operations (including tax on actual investment returns) (note 7g)</t>
  </si>
  <si>
    <t>The profit for the year for covered business is in most cases calculated initially at the post-tax level. The post-tax profit for covered business is then grossed up for presentation purposes at the effective rates of tax applicable to the countries and periods concerned.  In the UK this is the UK corporation tax rate of 28% expected to take effect from 1 April 2008 (half year and full year 2006: 30%).  For Jackson the US federal rate of 35% is applied to gross up movements on the value of in-force business.  Effects on statutory tax for the period affect the overall tax rate. For Asia, similar principles apply subject to the availability of taxable profits.</t>
  </si>
  <si>
    <t xml:space="preserve">Long-term business </t>
  </si>
  <si>
    <t>Asian fund management operations</t>
  </si>
  <si>
    <t>US broker-dealer and fund management</t>
  </si>
  <si>
    <t>Curian</t>
  </si>
  <si>
    <t>Tax on profits of continuing operations</t>
  </si>
  <si>
    <t xml:space="preserve">      Tax on operating profit </t>
  </si>
  <si>
    <t xml:space="preserve">      Tax on short-term fluctuations in investment returns</t>
  </si>
  <si>
    <t xml:space="preserve">      Tax on effect of changes in economic assumptions and time value of cost of options and guarantees</t>
  </si>
  <si>
    <t>Total tax charge</t>
  </si>
  <si>
    <t>Minority interests</t>
  </si>
  <si>
    <t>Gross Inflows</t>
  </si>
  <si>
    <t>Redemptions</t>
  </si>
  <si>
    <t>Net Inflows</t>
  </si>
  <si>
    <t>Movements</t>
  </si>
  <si>
    <t>In FUM</t>
  </si>
  <si>
    <t>Retail</t>
  </si>
  <si>
    <t>Institutional</t>
  </si>
  <si>
    <t>Total M&amp;G</t>
  </si>
  <si>
    <t>Other Mutual Fund Operations</t>
  </si>
  <si>
    <t>Total Asian Equity/Bond/Other</t>
  </si>
  <si>
    <t>MMF</t>
  </si>
  <si>
    <t>Total Asian MMF</t>
  </si>
  <si>
    <t>Total Asia Retail Mutual Funds</t>
  </si>
  <si>
    <t>Third Party Institutional Mandates</t>
  </si>
  <si>
    <t>Total Asian Investment Operations</t>
  </si>
  <si>
    <t>Total Investment Products</t>
  </si>
  <si>
    <t>2006 Q2</t>
  </si>
  <si>
    <t>YTD</t>
  </si>
  <si>
    <t>+/- (%)</t>
  </si>
  <si>
    <t>Curian Capital</t>
  </si>
  <si>
    <t>External Funds Under Administration</t>
  </si>
  <si>
    <t>Q2 2006</t>
  </si>
  <si>
    <t>Asia Retail Mutual Funds</t>
  </si>
  <si>
    <t>Asia Third Party</t>
  </si>
  <si>
    <t>With debt securities and derivative instruments on an amortised cost basis</t>
  </si>
  <si>
    <t>Other income and expenditure</t>
  </si>
  <si>
    <t xml:space="preserve">     Interest payable on core structural borrowings </t>
  </si>
  <si>
    <t xml:space="preserve">     Corporate expenditure:</t>
  </si>
  <si>
    <t xml:space="preserve">        Group Head Office </t>
  </si>
  <si>
    <t>Total other operating results</t>
  </si>
  <si>
    <t>IFRS basis</t>
  </si>
  <si>
    <t xml:space="preserve">Less: Allocation of investment return on centrally held capital in respect of </t>
  </si>
  <si>
    <t xml:space="preserve">Less: Projected fund management result in respect of covered business </t>
  </si>
  <si>
    <t>EEV basis</t>
  </si>
  <si>
    <t>Schedule 4</t>
  </si>
  <si>
    <t>Margins on new business premiums</t>
  </si>
  <si>
    <t>Annual premium equivalent</t>
  </si>
  <si>
    <t>Present value of New Business Premiums</t>
  </si>
  <si>
    <t>Single</t>
  </si>
  <si>
    <t>Regular</t>
  </si>
  <si>
    <t>(APE)</t>
  </si>
  <si>
    <t>(PVNBP)</t>
  </si>
  <si>
    <t>Contribution</t>
  </si>
  <si>
    <t>Asian Operations (note 4a)</t>
  </si>
  <si>
    <t>Total</t>
  </si>
  <si>
    <t>Half year</t>
  </si>
  <si>
    <t>Full year</t>
  </si>
  <si>
    <t>Other operating results:</t>
  </si>
  <si>
    <t>As  published</t>
  </si>
  <si>
    <t xml:space="preserve"> £m</t>
  </si>
  <si>
    <t>Business in force</t>
  </si>
  <si>
    <t>Total US Operations</t>
  </si>
  <si>
    <t>Long-term operations</t>
  </si>
  <si>
    <t xml:space="preserve">Operating profit from continuing operations based on longer-term investment returns </t>
  </si>
  <si>
    <t>As published</t>
  </si>
  <si>
    <t>Gross investment product inflows</t>
  </si>
  <si>
    <t>Total insurance and investment product flows</t>
  </si>
  <si>
    <t>Investment</t>
  </si>
  <si>
    <t>PRUDENTIAL PLC</t>
  </si>
  <si>
    <t>(i)</t>
  </si>
  <si>
    <t>(ii)</t>
  </si>
  <si>
    <t>(iii)</t>
  </si>
  <si>
    <t>US Operations (Jackson)</t>
  </si>
  <si>
    <t>Short-term fluctuations in investment returns for Jackson comprise:</t>
  </si>
  <si>
    <t>Reconciliation of tax charge on profits attributable to shareholders for continuing operations</t>
  </si>
  <si>
    <t>Reconciliation of tax charge on profits attributable to shareholders for continuing operations (continued)</t>
  </si>
  <si>
    <t>Schedule 16 continued</t>
  </si>
  <si>
    <t xml:space="preserve">On 29 January 2007 the Company announced the agreement to sell Egg Banking plc to Citi.  On 15 March 2007 the Company announced the actions necessary to implement the reassessed plans in light of this transaction and additional initiatives. In preparing the 2006 full year results, account was also taken of the effect of expense savings that were expected to arise with some certainty.  Without this factor the effect on the full year 2006 results would have been a charge of £44m for the net effect of revised assumptions in line with 2006 unit costs. </t>
  </si>
  <si>
    <t>The £45m profit from the changes in operating assumptions for full year 2006 includes £24m in respect of higher assumed investment management margins based on current experience, a further £24m for the net effect of altered lapse rates across a number of territories and similarly a net £20m for changes to mortality and morbidity assumptions offset by a charge of £23m for other items.</t>
  </si>
  <si>
    <t>US Operations (note 4b)</t>
  </si>
  <si>
    <t>UK Insurance Operations (note 4f)</t>
  </si>
  <si>
    <t>US Operations net of tax profits</t>
  </si>
  <si>
    <t>US Operations (note 6a(ii))</t>
  </si>
  <si>
    <t>(iv)</t>
  </si>
  <si>
    <r>
      <t xml:space="preserve">(2) </t>
    </r>
    <r>
      <rPr>
        <sz val="10"/>
        <rFont val="Arial"/>
        <family val="2"/>
      </rPr>
      <t>Represents cash received from sale of investment products.</t>
    </r>
  </si>
  <si>
    <t xml:space="preserve">Expected tax rates shown in the table above reflect the corporate tax rates generally applied to taxable profits of the relevant country jurisdictions. For Asian operations the expected tax rates reflect the corporate tax rate weighted by reference to the source of profits of the operations contributing to the aggregate business result. </t>
  </si>
  <si>
    <t>• Property returns are modelled in a similar fashion to corporate bonds, namely as the return on a riskless bond, plus a risk premium, plus a process representative of the change in residual values and the change in value of the call option on rents.</t>
  </si>
  <si>
    <t>Adjustment for mark to market value movements on core borrowings (note 1.1b)</t>
  </si>
  <si>
    <t>Total Insurance Products</t>
  </si>
  <si>
    <t>Group Total</t>
  </si>
  <si>
    <t>INSURANCE OPERATIONS</t>
  </si>
  <si>
    <t>Individual Pensions</t>
  </si>
  <si>
    <t>7e</t>
  </si>
  <si>
    <t>Profits are translated at average exchange rates, consistent with the method applied for statutory IFRS basis results.  The amounts recorded above for exchange rate movements reflect the difference between year end 2006 and half year 2007 exchange rates as applied to shareholders' funds at 1 January 2007 and the difference between 30 June 2007 and average half year 2007 rates for profits.</t>
  </si>
  <si>
    <t>The new business contribution arises as follows:</t>
  </si>
  <si>
    <t>Existing business transfer to net worth</t>
  </si>
  <si>
    <t>10g</t>
  </si>
  <si>
    <t>10h</t>
  </si>
  <si>
    <t>Level of encumbered capital</t>
  </si>
  <si>
    <t>The table below summarises the level of encumbered capital as a percentage of the relevant statutory requirement.</t>
  </si>
  <si>
    <t>Capital as a percentage of relevant statutory requirement</t>
  </si>
  <si>
    <t>100% of EU Minimum</t>
  </si>
  <si>
    <t>235% of Company Action Level</t>
  </si>
  <si>
    <t>Asian Operations</t>
  </si>
  <si>
    <t>100% of Financial Conglomerates Directive requirement</t>
  </si>
  <si>
    <t>Schedule 3</t>
  </si>
  <si>
    <t xml:space="preserve">Summary results </t>
  </si>
  <si>
    <t>Full Year</t>
  </si>
  <si>
    <t xml:space="preserve">          Business in force </t>
  </si>
  <si>
    <t>Long-term business</t>
  </si>
  <si>
    <t>Asia development expenses</t>
  </si>
  <si>
    <t>M&amp;G</t>
  </si>
  <si>
    <t xml:space="preserve">Curian </t>
  </si>
  <si>
    <t xml:space="preserve">Asian fund management operations </t>
  </si>
  <si>
    <t>On profit on sale of Egg Banking plc</t>
  </si>
  <si>
    <t>SUPPLEMENTARY INFORMATION</t>
  </si>
  <si>
    <t>European Embedded Value (EEV) basis results</t>
  </si>
  <si>
    <t>Schedule</t>
  </si>
  <si>
    <t>Earnings per share</t>
  </si>
  <si>
    <t>Half year 2006</t>
  </si>
  <si>
    <t xml:space="preserve">Basis of preparation and economic assumptions </t>
  </si>
  <si>
    <t>Operating profit</t>
  </si>
  <si>
    <t xml:space="preserve">Summary </t>
  </si>
  <si>
    <t>New business profit and margins</t>
  </si>
  <si>
    <t xml:space="preserve">Business in force </t>
  </si>
  <si>
    <t>Items excluded from operating profit</t>
  </si>
  <si>
    <t>Tax charge attributable to shareholders</t>
  </si>
  <si>
    <t>Shareholders' funds</t>
  </si>
  <si>
    <t>Summary</t>
  </si>
  <si>
    <t>Sensitivity of results to alternative assumptions</t>
  </si>
  <si>
    <t>IFRS basis results</t>
  </si>
  <si>
    <t>Operating results of US Operations</t>
  </si>
  <si>
    <t>Short-term fluctuations in investment returns</t>
  </si>
  <si>
    <t>Retirement benefits - financial position of defined benefit pension schemes</t>
  </si>
  <si>
    <t>Other information</t>
  </si>
  <si>
    <t>Funds under management</t>
  </si>
  <si>
    <t>Analysis by business area</t>
  </si>
  <si>
    <t xml:space="preserve">Foreign currency translation </t>
  </si>
  <si>
    <t>Rates of exchange</t>
  </si>
  <si>
    <t>Profit for the period</t>
  </si>
  <si>
    <t>Reserve movements in respect of share-based payments</t>
  </si>
  <si>
    <t>Total       Long-term Business Operations</t>
  </si>
  <si>
    <t xml:space="preserve">Total </t>
  </si>
  <si>
    <t>5a</t>
  </si>
  <si>
    <t>5b</t>
  </si>
  <si>
    <t xml:space="preserve">UK Insurance Operations </t>
  </si>
  <si>
    <t>Schedule 25</t>
  </si>
  <si>
    <t>Schedule 26</t>
  </si>
  <si>
    <t>Schedule 6</t>
  </si>
  <si>
    <t>Long-term business:</t>
  </si>
  <si>
    <t>Share of investment return of funds managed by PPM America, that are consolidated into the Group results, but attributable to external investors</t>
  </si>
  <si>
    <t>Share of profits of venture investment companies and property partnerships of the PAC with-profits fund that are consolidated into the Group results but are attributable to external investors</t>
  </si>
  <si>
    <t>6a</t>
  </si>
  <si>
    <t>6b</t>
  </si>
  <si>
    <t>Overseas</t>
  </si>
  <si>
    <t>Economic assumptions (continued)</t>
  </si>
  <si>
    <t>• Interest rates are projected using a log-normal generator calibrated to actual market data;</t>
  </si>
  <si>
    <t>The profit and loss accounts of foreign subsidiaries are translated at average exchange rates for the period. Assets and liabilities of foreign subsidiaries are translated at closing exchange rates. Foreign currency borrowings that have been used to provide a hedge against Group equity investments in overseas subsidiaries are also translated at closing exchange rates. The impact of these currency translations is recorded as a component of the movement in shareholders' equity.</t>
  </si>
  <si>
    <t>Shareholders' share of actuarial gains and losses</t>
  </si>
  <si>
    <r>
      <t>(b)</t>
    </r>
    <r>
      <rPr>
        <sz val="10"/>
        <rFont val="Arial"/>
        <family val="0"/>
      </rPr>
      <t xml:space="preserve"> Prior year adjustments arising from routine revisions of tax returns.</t>
    </r>
  </si>
  <si>
    <t>Expected tax rates for profit attributable to shareholders</t>
  </si>
  <si>
    <t>Variances from expected tax results attributable to shareholders</t>
  </si>
  <si>
    <t>Operating results based on longer-term investment returns (note 18c)</t>
  </si>
  <si>
    <t xml:space="preserve">Surplus (deficit) in schemes at               30 Jun 2007          </t>
  </si>
  <si>
    <t>pension schemes (note 18a)</t>
  </si>
  <si>
    <t xml:space="preserve">The table reflects the financial position of the defined benefit schemes on an 'economic basis'. This is the IAS 19 basis adjusted to include scheme assets invested in Prudential Group insurance policies. At 30 June 2007, M&amp;G Pension Scheme and Prudential Staff Pension Scheme (PSPS) had invested £166 million and £143 million respectively, in Prudential Group insurance policies. </t>
  </si>
  <si>
    <t>Experience losses on liabilities</t>
  </si>
  <si>
    <t>19b</t>
  </si>
  <si>
    <t>20b</t>
  </si>
  <si>
    <t>Broker-dealer, fund management and Curian</t>
  </si>
  <si>
    <t>n/a</t>
  </si>
  <si>
    <t xml:space="preserve">     China</t>
  </si>
  <si>
    <t>Assumed investment returns reflect the expected future returns on the assets held and allocated to the covered business at the valuation date.</t>
  </si>
  <si>
    <t>(notes iii,iv,v)</t>
  </si>
  <si>
    <t>(notes iv,v)</t>
  </si>
  <si>
    <t>Change in economic assumptions</t>
  </si>
  <si>
    <t>Change in time value of cost of options and guarantees</t>
  </si>
  <si>
    <t>Schedule 7</t>
  </si>
  <si>
    <t>Tax charge (credit) on items not included in operating profit</t>
  </si>
  <si>
    <t>Tax charge on short-term fluctuations in investment returns</t>
  </si>
  <si>
    <t xml:space="preserve">Notes </t>
  </si>
  <si>
    <t>7a</t>
  </si>
  <si>
    <t>7b</t>
  </si>
  <si>
    <t>Schedule 8</t>
  </si>
  <si>
    <t>Long-term business operations</t>
  </si>
  <si>
    <t>Smoothed shareholders' funds (note 8c)</t>
  </si>
  <si>
    <t>The tax charge for US Operations for full year 2006 of £251m included a charge in respect of prior years of £29m and a charge of £26m in respect of a change in valuation of deferred tax under EEV to reflect discounting over a period of four to eleven years depending upon the type of business concerned. These adjustments also resulted in a reallocation from free surplus to the value of in-force business of £44m.</t>
  </si>
  <si>
    <t>Shareholders' funds before capital charge</t>
  </si>
  <si>
    <t>Broker-dealer, fund management and Curian operations (note 8g)</t>
  </si>
  <si>
    <t>In determining the cost of capital of Jackson, it has been assumed that an amount equal to 235 per cent of the risk-based capital required by the National Association of Insurance Commissioners (NAIC) at the Company Action Level must be retained. The impact of the related capital charge is to reduce Jackson’s shareholders’ funds by £134m (half year 2006: £145m, full year 2006: £117m).</t>
  </si>
  <si>
    <t>The analysis of the half year 2006 tax charge shown above has been determined after a reallocation of a charge of £14m in respect of Jackson from the tax credit on the effect of changes in economic assumptions and time value of cost of options and guarantees to the tax charge on short-term fluctuations in investment returns. This change is explained in note 6a (ii) on schedule 6.</t>
  </si>
  <si>
    <t>Jackson (net of surplus note borrowings of £149m (half year 2006: £156m, full year 2006: £158m)  (note 8f):</t>
  </si>
  <si>
    <t>centrally</t>
  </si>
  <si>
    <t>Adjustment for investment return, net of related tax, on economic capital for Taiwan operations held</t>
  </si>
  <si>
    <t>Profit on ordinary activities before tax</t>
  </si>
  <si>
    <t>Movement in own shares in respect of share-based payment plans</t>
  </si>
  <si>
    <t>New share capital subscribed</t>
  </si>
  <si>
    <t>Net increase in shareholders' equity</t>
  </si>
  <si>
    <t>Shareholders' equity at 1 January 2007</t>
  </si>
  <si>
    <t>Shareholders' equity at 30 June 2007</t>
  </si>
  <si>
    <t>Statutory IFRS basis shareholders' equity</t>
  </si>
  <si>
    <t>Components of EEV basis shareholders' equity of long-term business operations:</t>
  </si>
  <si>
    <t>Tax charge attributable to shareholders for continuing operations (note 7g)</t>
  </si>
  <si>
    <t>If it had been assumed in preparing the half year 2007 results that interest rates remained at the current level of around 2.5% until 31 December 2008 and the progression period in bond yields was delayed by a year so as to end on 31 December 2014, there would have been a reduction in the Taiwan embedded value of £90m.</t>
  </si>
  <si>
    <t>Other Operations (note 15d)</t>
  </si>
  <si>
    <t>EEV basis shareholders' equity (note 9c)</t>
  </si>
  <si>
    <t>The charge of £31m for half year 2007 includes £8m for expense over-runs in respect of a tariff agreement with SAIF, £5m in respect of annual licence fee payments and a charge for other net items of £18m primarily relating to the cost of development of new products and distribution capabilities and costs associated with regulatory requirements. The licence fee payments are made by shareholder-backed subsidiaries of UK Insurance Operations, via a service company, to the PAC with-profits sub-fund for the right to use trademarks and for the goodwill associated with the purchase of the business of the Scottish Amicable Life Assurance Society in 1997. The licence fee arrangements run to 2017. The charge in respect of SAIF, which is not covered business, is borne by a service company and arises from a tariff arrangement which is currently onerous to shareholders. The tariff arrangement will be replaced at the end of 2007. Charges in respect of both of these items are reflected in the EEV and IFRS results in each period as incurred.</t>
  </si>
  <si>
    <t>Experience variances and other items of £14m for half year 2007 (full year 2006: £16m) comprise £17m (full year 2006: £35m) for favourable mortality variance and £5m (full year 2006: £18m) in respect of the investment return on capital held centrally in respect of Taiwan (as shown in note 3c on schedule 3) offset by negative expense variances of £14m (full year 2006: £26m) in respect of China of £4m (2006: £14m) and India of £10m (2006: £12m) and a credit of £6m (2006: a charge of £11m) for other items. The negative expense variances for China and India for both half year 2007 and full year 2006 are primarily a reflection of the expenses for new business being in excess of the target levels factored into the valuation of new business for these operations which are at a relatively early stage of development. On the basis of current plans the target level for India is planned to be attained in 2009. In the case of China, the target level for existing operations is planned to be attained in 2011.</t>
  </si>
  <si>
    <t>UK Insurance Operations (notes 8a and 8b)</t>
  </si>
  <si>
    <t>With the exception of the share of the pension scheme surplus attributable to the PAC with-profits sub-fund (see below), which is included in Other Operations' net liabilities, the amounts shown for the items in the table above that are referenced to this note have been determined on the statutory IFRS basis.</t>
  </si>
  <si>
    <t>Shareholders' equity at 30 June 2007 (note 10g)</t>
  </si>
  <si>
    <t>Actual shareholders' funds less smoothed shareholders' funds</t>
  </si>
  <si>
    <t>EEV basis shareholders' funds</t>
  </si>
  <si>
    <t xml:space="preserve">M&amp;G (note 8g) </t>
  </si>
  <si>
    <t>Net assets of operations</t>
  </si>
  <si>
    <t>Acquired goodwill (note 8e)</t>
  </si>
  <si>
    <t xml:space="preserve">US Operations </t>
  </si>
  <si>
    <t>Capital charge (note 8d)</t>
  </si>
  <si>
    <t>Net assets of operations - EEV basis shareholders' funds</t>
  </si>
  <si>
    <t>Fund management (note 8g)</t>
  </si>
  <si>
    <t>Holding company net borrowings (note 8f)</t>
  </si>
  <si>
    <t>1.1c</t>
  </si>
  <si>
    <t>Discontinued operations relate to Egg banking operations.</t>
  </si>
  <si>
    <t>1.2c</t>
  </si>
  <si>
    <t>1.3c</t>
  </si>
  <si>
    <t>On profit for the year after tax and minority interests for continuing operations</t>
  </si>
  <si>
    <t>Under IFRS goodwill is not amortised but is subject to impairment testing. Goodwill attaching to venture fund investment subsidiaries of the PAC with-profits fund that are consolidated under IFRS are not included in the table above as the goodwill attaching to these companies is not relevant to the analysis of shareholders' funds.</t>
  </si>
  <si>
    <t>Holding company* cash and short-term investments</t>
  </si>
  <si>
    <t>In accordance with the EEV Principles core borrowings are carried at market value.</t>
  </si>
  <si>
    <t>PAC with-profits fund)</t>
  </si>
  <si>
    <t>8h</t>
  </si>
  <si>
    <t>Other transfers from long-term business operations to other operations comprise:</t>
  </si>
  <si>
    <t>New business contribution (note 10b and 10c)</t>
  </si>
  <si>
    <t>Change of operating assumption and experience variances</t>
  </si>
  <si>
    <t>Other transfers from net worth (note 10h)</t>
  </si>
  <si>
    <t>Total long-term business (schedule 4)</t>
  </si>
  <si>
    <t>2007
 (note 10c)</t>
  </si>
  <si>
    <t>Sensitivity to changes in economic assumptions</t>
  </si>
  <si>
    <t>Embedded value of</t>
  </si>
  <si>
    <t>Total Asian Operations</t>
  </si>
  <si>
    <t>Embedded value at 
30 Jun 2007 
£m</t>
  </si>
  <si>
    <t>Embedded         value at 
31 Dec 2006 
£m</t>
  </si>
  <si>
    <t>For half year 2007, the EEV basis operating profit from continuing operations based on longer-term investment returns before tax of £1,326m includes a credit  of £92m that arises from including the benefits, grossed up for notional tax, of altered corporate tax rates for the UK, Singapore and China. Further details are explained in schedule 5.</t>
  </si>
  <si>
    <t>Operating profit from continuing operations based on longer-term investment returns before tax (note 3a)</t>
  </si>
  <si>
    <t>incorporated in opening EEV value of in-force business*</t>
  </si>
  <si>
    <t>*Total EEV basis results for investment management operations reflect the aggregate of the experience variance between the actual and expected contribution from managing internal long-term business funds falling within the scope of covered business, and the contribution from managing external and other internal funds. The fund management results for business unit operations shown above reflect the IFRS result. The adjustment to other income is that required to derive the correct overall EEV contribution.</t>
  </si>
  <si>
    <t xml:space="preserve">Total Asian Operations </t>
  </si>
  <si>
    <t>The "as published" operating profit for half year 2007 and memorandum operating profit for half year 2006 and full year 2006 have been calculated by applying average half year 2007 exchange rates.</t>
  </si>
  <si>
    <t>Total EEV profit from continuing operations before tax comprises:</t>
  </si>
  <si>
    <t>Effect of changes in economic assumptions and time value of cost of options and guarantees (note 6d)</t>
  </si>
  <si>
    <t>Short-term fluctuations of £54m for Asian Operations in half year 2007 reflect strong equity market performance across the region particularly in Vietnam, Hong Kong and Singapore partially offset by Taiwan as a result of lower investment returns.</t>
  </si>
  <si>
    <t>• Interest rates are projected using a two-factor model calibrated to actual market data;</t>
  </si>
  <si>
    <t>The rates to which the model has been calibrated are set out below:</t>
  </si>
  <si>
    <t>Mean returns have been derived as the annualised arithmetic average return across all simulations and durations.</t>
  </si>
  <si>
    <t>Half Year</t>
  </si>
  <si>
    <t>Corporate bond yield</t>
  </si>
  <si>
    <t>Equities:</t>
  </si>
  <si>
    <t>UK</t>
  </si>
  <si>
    <t>For half year 2007, the principal variance between the expected tax rates and actual rates is due to regulatory basis losses arising in certain Asian jurisdictions on which no future tax credit is available.</t>
  </si>
  <si>
    <r>
      <t>(iii)</t>
    </r>
    <r>
      <rPr>
        <sz val="10"/>
        <rFont val="Arial"/>
        <family val="0"/>
      </rPr>
      <t xml:space="preserve"> The credit of £18m for Asian Operations for the half year 2007 effect of changes in economic assumptions reflect a credit for Hong Kong (£35m) mainly due to increases in fund earned rates, offset by negative effects in Malaysia (£13m) and Singapore (£10m) mainly due to increases in risk discount rates. The £132m charge for 2006 mainly relates to Taiwan where there was a charge of £101m arising from the delay in the assumed long-term yield projection and the associated effect of this delay on the economic capital requirement. The £64 million charge for half year 2006 primarily arises in established markets, the most significant items arising from the effects of a 0.5 per cent increase in the government bond yield rate in Hong Kong. </t>
    </r>
  </si>
  <si>
    <t>As regards the Group’s defined benefit pension schemes, the surplus or deficit attaching to the Prudential Staff Pension Scheme (PSPS) and Scottish Amicable Pension Scheme are excluded from the EEV value of UK Operations and included in the total for Other Operations. The surplus and deficit amounts are partially attributable to the PAC with-profits fund and shareholder-backed long-term business and partially to other parts of the Group. In addition to the IFRS surplus or deficit, the shareholders' 10 per cent share of the PAC with-profits sub-fund's interest in the movement on the financial position of the schemes is recognised for EEV reporting purposes.</t>
  </si>
  <si>
    <t>Deterministic assumptions</t>
  </si>
  <si>
    <t>(a)</t>
  </si>
  <si>
    <t>30 Jun 2007</t>
  </si>
  <si>
    <t>30 Jun 2006</t>
  </si>
  <si>
    <t>31 Dec 2006</t>
  </si>
  <si>
    <t>Post-tax expected long-term nominal rate of return for the with-profits fund:</t>
  </si>
  <si>
    <t>US Operations - risk discount rates</t>
  </si>
  <si>
    <t>30 Jun</t>
  </si>
  <si>
    <t>31 Dec</t>
  </si>
  <si>
    <t>Asian Operations - economic assumptions</t>
  </si>
  <si>
    <r>
      <t>(ii)</t>
    </r>
    <r>
      <rPr>
        <sz val="12"/>
        <rFont val="Arial"/>
        <family val="2"/>
      </rPr>
      <t xml:space="preserve"> For traditional business in Taiwan, the economic scenarios used to calculate the half year 2007 EEV basis results continue to reflect the assumption of a phased progression of the bond yields from the current rates applying to the assets held to the long-term expected rates. The projections assume that in the average scenario, the current bond yields of around 2.5 per cent trend towards 5.5 per cent at 31 December 2013 (half year 2006: 2 per cent towards 5.5 per cent at 31 December 2012, full year 2006: 2 per cent towards 5.5 per cent at 31 December 2013). </t>
    </r>
  </si>
  <si>
    <t>After taking into account current bond yields, the assumption of the phased progression in bond yields and the factors described above, the average assumed Fund Earned Rate remains below 1.2 per cent until 2010, (due to the depreciation of bond values as yields rise) and fluctuates around a target of 5.9 per cent after 2013.</t>
  </si>
  <si>
    <r>
      <t>(iii)</t>
    </r>
    <r>
      <rPr>
        <sz val="12"/>
        <rFont val="Arial"/>
        <family val="2"/>
      </rPr>
      <t xml:space="preserve"> The assumptions shown are for US dollar denominated business which comprises the largest proportion of the in-force Hong Kong business. </t>
    </r>
  </si>
  <si>
    <r>
      <t xml:space="preserve">(iv) </t>
    </r>
    <r>
      <rPr>
        <sz val="12"/>
        <rFont val="Arial"/>
        <family val="2"/>
      </rPr>
      <t>Assumed equity returns</t>
    </r>
  </si>
  <si>
    <t>On loss for the year after tax and minority interests for discontinued operations (note 1.3c)</t>
  </si>
  <si>
    <t>3a</t>
  </si>
  <si>
    <t xml:space="preserve">Investment return and other income </t>
  </si>
  <si>
    <t>3b</t>
  </si>
  <si>
    <r>
      <t xml:space="preserve">(i) </t>
    </r>
    <r>
      <rPr>
        <sz val="10"/>
        <rFont val="Arial"/>
        <family val="2"/>
      </rPr>
      <t xml:space="preserve">The effect of changes in economic assumptions for UK Insurance Operations reflects primarily movements in gilt rates of return which affect assumed rates of return and discount rates, as described in note 2 on schedule 2. </t>
    </r>
  </si>
  <si>
    <t>External dividends</t>
  </si>
  <si>
    <t>Investment in operations (note 9b)</t>
  </si>
  <si>
    <t>Adjustment for net of tax fund management projected profits of covered business</t>
  </si>
  <si>
    <t>The table below summarises the principal financial assumptions:</t>
  </si>
  <si>
    <t>%</t>
  </si>
  <si>
    <t>UK Insurance Operations</t>
  </si>
  <si>
    <t>New business</t>
  </si>
  <si>
    <t>Pre-tax expected long-term nominal rates of investment return:</t>
  </si>
  <si>
    <t>UK equities</t>
  </si>
  <si>
    <t>Overseas equities</t>
  </si>
  <si>
    <t>Property</t>
  </si>
  <si>
    <t>Gilts</t>
  </si>
  <si>
    <t xml:space="preserve">    Charge for share-based payments for Prudential schemes</t>
  </si>
  <si>
    <t>UK restructuring costs</t>
  </si>
  <si>
    <t>Total tax charge on items not included in operating profit</t>
  </si>
  <si>
    <t>6c</t>
  </si>
  <si>
    <t>6d</t>
  </si>
  <si>
    <t>Unwind of discount and other expected returns</t>
  </si>
  <si>
    <t>Mark to market value movements on core borrowings</t>
  </si>
  <si>
    <t>UK Insurance Operations (note 6a(i))</t>
  </si>
  <si>
    <t>cross</t>
  </si>
  <si>
    <t>reference</t>
  </si>
  <si>
    <t>17b</t>
  </si>
  <si>
    <t>• Corporate bond returns are based on Treasury securities plus a spread that has been calibrated to current market conditions and varies by credit quality; and</t>
  </si>
  <si>
    <t>Other defined benefit schemes (note 18b)</t>
  </si>
  <si>
    <t>1.1b</t>
  </si>
  <si>
    <t>Core structural borrowings - central funds (at market value)</t>
  </si>
  <si>
    <t>Rate of increase in salaries</t>
  </si>
  <si>
    <t>Group Summary and Insurance Operations - Actual exchange rates (PVNBP)</t>
  </si>
  <si>
    <t>Group Summary and Insurance Operations - Constant exchange rates (PVNBP)</t>
  </si>
  <si>
    <t>PRUDENTIAL PLC - NEW BUSINESS SCHEDULES</t>
  </si>
  <si>
    <t>1% increase in the starting bond rates 
£m</t>
  </si>
  <si>
    <t>1% decrease in the starting bond rates
 £m</t>
  </si>
  <si>
    <t>1% increase in the starting                   bond rates
£m</t>
  </si>
  <si>
    <t>1% decrease in the starting               bond rates
£m</t>
  </si>
  <si>
    <t>The Group's UK Banking Operation, Egg Banking plc, was sold on 1 May 2007.</t>
  </si>
  <si>
    <t>7f</t>
  </si>
  <si>
    <t xml:space="preserve">Shareholders' funds summary </t>
  </si>
  <si>
    <t>Long-term business (note 8a)</t>
  </si>
  <si>
    <t>Additional retained profit on EEV basis</t>
  </si>
  <si>
    <r>
      <t>(3)</t>
    </r>
    <r>
      <rPr>
        <sz val="10"/>
        <rFont val="Arial"/>
        <family val="2"/>
      </rPr>
      <t xml:space="preserve"> 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r>
  </si>
  <si>
    <r>
      <t>(4)</t>
    </r>
    <r>
      <rPr>
        <sz val="10"/>
        <rFont val="Arial"/>
        <family val="2"/>
      </rPr>
      <t xml:space="preserve"> In Asia, 'Other' insurance operations include Thailand, the Philippines and Vietnam.</t>
    </r>
  </si>
  <si>
    <r>
      <t xml:space="preserve">(5) </t>
    </r>
    <r>
      <rPr>
        <sz val="10"/>
        <rFont val="Arial"/>
        <family val="2"/>
      </rPr>
      <t>Balance includes segregated and pooled pension funds, private finance assets and other institutional clients. Other movements reflect the net flows arising from the cash component of a tactical asset allocation fund managed by PPM South Africa.</t>
    </r>
  </si>
  <si>
    <r>
      <t>(6)</t>
    </r>
    <r>
      <rPr>
        <sz val="10"/>
        <rFont val="Arial"/>
        <family val="2"/>
      </rPr>
      <t xml:space="preserve"> New business in India is included at Prudential's 26 per cent interest in the India life operation.  Mandatory Provident Fund (MPF) product sales in Hong Kong are included at Prudential's 36 per cent interest in Hong Kong MPF operation.</t>
    </r>
  </si>
  <si>
    <r>
      <t>(7)</t>
    </r>
    <r>
      <rPr>
        <sz val="10"/>
        <rFont val="Arial"/>
        <family val="2"/>
      </rPr>
      <t xml:space="preserve"> Balance sheet figures have been calculated at the closing exchange rate. The 2006 balance is shown on a constant exchange rate.</t>
    </r>
  </si>
  <si>
    <r>
      <t>(8)</t>
    </r>
    <r>
      <rPr>
        <sz val="10"/>
        <rFont val="Arial"/>
        <family val="2"/>
      </rPr>
      <t xml:space="preserve"> Sales are converted using the year to date average exchange rate applicable at the time.  The sterling results for individual quarters represent the difference between the year to date reported sterling results at successive quarters and will include foreign exchange movements from earlier periods.</t>
    </r>
  </si>
  <si>
    <t>Discontinued operations, net of tax</t>
  </si>
  <si>
    <t>Mark to market value movement on Jackson assets backing surplus and required capital</t>
  </si>
  <si>
    <t xml:space="preserve">Unrealised valuation movements on Egg securities classified as available-for-sale </t>
  </si>
  <si>
    <t>Profit on sale of Egg Banking plc</t>
  </si>
  <si>
    <t>On surplus assets</t>
  </si>
  <si>
    <t>Effect of change in UK corporate tax rate (note 5b(i))</t>
  </si>
  <si>
    <t>On loss for the year after tax and minority interests for discontinued operations (note 12.3b)</t>
  </si>
  <si>
    <t>On loss for the period after tax and minority interests for discontinued operations (note 12.2b)</t>
  </si>
  <si>
    <t>On profit for the period after tax and minority interests for discontinued operations (note 12.1b)</t>
  </si>
  <si>
    <t>1</t>
  </si>
  <si>
    <t>2</t>
  </si>
  <si>
    <t>3</t>
  </si>
  <si>
    <t>UK Insurance Operations (notes 7c,7d)</t>
  </si>
  <si>
    <t>7g</t>
  </si>
  <si>
    <t xml:space="preserve">The tax charge for UK Insurance Operations for full year 2006 of £178m included a credit of £19m in respect of a prior year tax adjustment for shareholder-backed business. </t>
  </si>
  <si>
    <t>Average exchange rates (per schedule 21.1)</t>
  </si>
  <si>
    <t>Debt securities:</t>
  </si>
  <si>
    <t xml:space="preserve">Amortisation of interest related gains </t>
  </si>
  <si>
    <r>
      <t>(ii)</t>
    </r>
    <r>
      <rPr>
        <sz val="10"/>
        <rFont val="Arial"/>
        <family val="0"/>
      </rPr>
      <t xml:space="preserve"> The effect of changes in economic assumptions for US Operations mainly arises from the change in risk discount rate, partially offset by the positive effect of an increased assumed future rate of return for separate account variable annuity business. Both changes reflect the increase in the 10 year treasury bond rate. For half year 2007 the increase was 0.3 per cent (half year 2006: 0.8 per cent, full year 2006: 0.4 per cent). The half year 2006 comparative shown above of £(141)m has been determined after a reallocation to short-term fluctuations in investment returns of £41m from that previously published as detailed in note 6a (ii) above.</t>
    </r>
  </si>
  <si>
    <t>(note 3b)</t>
  </si>
  <si>
    <t xml:space="preserve">Profits from: </t>
  </si>
  <si>
    <t>Comparative results - discontinued operations</t>
  </si>
  <si>
    <t>Other items (note 5c)</t>
  </si>
  <si>
    <t>US Operations (Jackson) - other items</t>
  </si>
  <si>
    <t xml:space="preserve">The £34m profit from changes in operating assumptions for half year 2007 includes a benefit arising from reductions in corporate tax rates in Singapore and China. After grossing up the net of tax benefit of £20m for notional tax of £5m, the effect on the results before tax for Asian Operations for half year 2007 is a credit of £25m. </t>
  </si>
  <si>
    <t>US Operations (Jackson) - Summary</t>
  </si>
  <si>
    <t>Movement on cash flow hedges</t>
  </si>
  <si>
    <t>Exchange movements (note 9a)</t>
  </si>
  <si>
    <t>Related tax</t>
  </si>
  <si>
    <t>Intra-group dividends (including statutory transfer)</t>
  </si>
  <si>
    <t>BASIS OF PREPARATION</t>
  </si>
  <si>
    <t>Group Summary and Insurance Operations - Constant exchange rates (APE)</t>
  </si>
  <si>
    <t>Group Summary and Insurance Operations - Actual exchange rates (APE)</t>
  </si>
  <si>
    <t>Schedule 2 (continued)</t>
  </si>
  <si>
    <t>Pre-Tax New Business</t>
  </si>
  <si>
    <t xml:space="preserve">Other Operations </t>
  </si>
  <si>
    <t xml:space="preserve">16(a) </t>
  </si>
  <si>
    <r>
      <t>16(b)</t>
    </r>
    <r>
      <rPr>
        <sz val="10"/>
        <rFont val="Arial"/>
        <family val="0"/>
      </rPr>
      <t xml:space="preserve"> </t>
    </r>
  </si>
  <si>
    <t>16(c)</t>
  </si>
  <si>
    <t>The annual premium  equivalent sales for insurance products shown above include contributions for contracts that are classified as 'investment contracts' under IFRS 4 as they do not contain significant insurance risk. Additional details on the basis of preparation are shown in schedule 31.</t>
  </si>
  <si>
    <t>Shareholders' share:</t>
  </si>
  <si>
    <t>Shareholders' share of surplus on the Prudential Staff and Scottish Amicable defined benefit pension schemes (net of tax) (schedule 18 - note 18b)</t>
  </si>
  <si>
    <t>The shareholders' share of the aggregate surplus for PSPS and the Scottish Amicable Scheme at 30 June 2007 was £91 million (net of related tax) and  is recorded within the other operations shareholders' funds shown on schedule 17. The difference of £16m to the £75m shown above is represented by £7 million for M&amp;G and by £9 million for the Taiwan scheme.</t>
  </si>
  <si>
    <t>Adjustment for investment return, net of related tax, on economic capital for Taiwan operations held centrally</t>
  </si>
  <si>
    <t>Existing business - transfer to net worth (note 10e)</t>
  </si>
  <si>
    <t>Changes of non-operating assumption and experience variances and minority interests</t>
  </si>
  <si>
    <t>On operating profit based on longer-term investment returns, after related tax and minority interests</t>
  </si>
  <si>
    <t>12.1b</t>
  </si>
  <si>
    <t>12.2b</t>
  </si>
  <si>
    <t>Pre-tax profit (loss) from discontinued operations</t>
  </si>
  <si>
    <t>9.6 to 10.6</t>
  </si>
  <si>
    <t xml:space="preserve">Interest rates - 1% increase (note 11a) </t>
  </si>
  <si>
    <t>Interest rates - 1% decrease (note 11a)</t>
  </si>
  <si>
    <t>Equity/property market values - 10% fall</t>
  </si>
  <si>
    <t>Statutory minimum capital</t>
  </si>
  <si>
    <t>% of embedded value</t>
  </si>
  <si>
    <t>11a</t>
  </si>
  <si>
    <t>1% increase</t>
  </si>
  <si>
    <t>1% decrease</t>
  </si>
  <si>
    <t>Established markets</t>
  </si>
  <si>
    <t>Taiwan (note 11b)</t>
  </si>
  <si>
    <t>11b</t>
  </si>
  <si>
    <t>Taiwan sensitivity to starting bond rates (i.e. the starting bond rate for the progression to the assumed long-term rate)</t>
  </si>
  <si>
    <t>Schedule 12.1</t>
  </si>
  <si>
    <t>Tax    (Schedule 16)</t>
  </si>
  <si>
    <t>long-term</t>
  </si>
  <si>
    <t>interest rates</t>
  </si>
  <si>
    <t>operations</t>
  </si>
  <si>
    <t>Adjustment for post-tax shareholders' share of actuarial and other gains and losses on defined benefit pension schemes</t>
  </si>
  <si>
    <t>12.1a</t>
  </si>
  <si>
    <t>Schedule 12.2</t>
  </si>
  <si>
    <t>12.2a</t>
  </si>
  <si>
    <t>Schedule 12.3</t>
  </si>
  <si>
    <t>Schedule 13</t>
  </si>
  <si>
    <t>US Operations - Summary of operating results</t>
  </si>
  <si>
    <t>US$m</t>
  </si>
  <si>
    <t>Broker-dealer and fund management result</t>
  </si>
  <si>
    <t>13a</t>
  </si>
  <si>
    <t>13b</t>
  </si>
  <si>
    <t>Schedule 15</t>
  </si>
  <si>
    <t>Long-term business :</t>
  </si>
  <si>
    <t>Share of investment return of funds managed by PPM America that are consolidated into Group</t>
  </si>
  <si>
    <t>results but attributable to external investors</t>
  </si>
  <si>
    <t>Share of profits of venture investment companies and property investment companies of the PAC</t>
  </si>
  <si>
    <t>with-profits fund that are consolidated into Group results but attributable to external investors</t>
  </si>
  <si>
    <t>Note</t>
  </si>
  <si>
    <t>15a</t>
  </si>
  <si>
    <t>Items excluded from operating profit:</t>
  </si>
  <si>
    <t>Mark to market value movements on core borrowings (note 6b)</t>
  </si>
  <si>
    <t>Actuarial gains and losses on defined benefit pension schemes (note 6c)</t>
  </si>
  <si>
    <t>Profit from continuing operations before tax</t>
  </si>
  <si>
    <t>Items excluded from operating profit (continued)</t>
  </si>
  <si>
    <t>Adjustment for post-tax shareholders' share of actuarial gains and losses on defined benefit pension schemes</t>
  </si>
  <si>
    <t>The risk discount rates at 30 June 2007 for new business and business in force for US Operations reflect weighted rates based on underlying rates of 8.8% for variable annuity business and 5.9% for other business. The increase in the weighted discount rate for business in force from 31 December 2006 of 6.7% to 30 June 2007 of 7.3% reflects the increase in the US 10-year treasury bond rate and the increasing proportion of variable annuity business.</t>
  </si>
  <si>
    <t>Half Year 2007</t>
  </si>
  <si>
    <t>Half Year 2006</t>
  </si>
  <si>
    <t>Full Year 2006</t>
  </si>
  <si>
    <t>Short-term fluctuations comprise mainly depreciation in market value of bonds due to the increase in market interest rates for bonds backing the shareholder assets of PRIL.</t>
  </si>
  <si>
    <t>15c</t>
  </si>
  <si>
    <t>15d</t>
  </si>
  <si>
    <t>Results at constant exchange rates</t>
  </si>
  <si>
    <t>Memorandum</t>
  </si>
  <si>
    <t>New business at constant exchange rates</t>
  </si>
  <si>
    <t>Included within pre-tax new business profits shown in the table above are profits arising from fund management business falling within the scope of covered business of:</t>
  </si>
  <si>
    <t>4d</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</si>
  <si>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t>
  </si>
  <si>
    <t>4e</t>
  </si>
  <si>
    <t>4f</t>
  </si>
  <si>
    <t xml:space="preserve">Basis of preparation of results </t>
  </si>
  <si>
    <t>The EEV basis results have been prepared in accordance with the EEV Principles issued by the CFO Forum of European Insurance Companies in May 2004. Where appropriate the EEV basis results include the effects of adoption of International Financial Reporting Standards (IFRS).</t>
  </si>
  <si>
    <t>Unwind of discount and other expected returns (note 5a)</t>
  </si>
  <si>
    <t>10a</t>
  </si>
  <si>
    <t>10b</t>
  </si>
  <si>
    <t>Actual investment return on investments less long-term returns included within operating profit:</t>
  </si>
  <si>
    <t>Actual less long-term return on equity based investments and other items</t>
  </si>
  <si>
    <t>Date: 1 August 2007</t>
  </si>
  <si>
    <t>Egg results :</t>
  </si>
  <si>
    <t>On Egg results :</t>
  </si>
  <si>
    <t>As included in the investments section of the consolidated balance sheet at 30 June 2007 except for £1.0bn investment properties which are held for sale, under development or occupied by the Group and accordingly under IFRS are included in other balance sheet captions.</t>
  </si>
  <si>
    <t>Profit (loss) from discontinued operations, net of tax</t>
  </si>
  <si>
    <t>Schedule 14</t>
  </si>
  <si>
    <t>15b</t>
  </si>
  <si>
    <t>30 Jun                  2006</t>
  </si>
  <si>
    <t>31 Dec                    2006</t>
  </si>
  <si>
    <t>30 Jun             2007</t>
  </si>
  <si>
    <t>30 Jun                      2006</t>
  </si>
  <si>
    <t>31 Dec                   2006</t>
  </si>
  <si>
    <t>Half Year             2007</t>
  </si>
  <si>
    <t>Half Year             2006</t>
  </si>
  <si>
    <t>Full Year         2006</t>
  </si>
  <si>
    <t xml:space="preserve">£bn </t>
  </si>
  <si>
    <t xml:space="preserve"> £bn </t>
  </si>
  <si>
    <t xml:space="preserve">The charge of £61m for half year 2006 comprises the aggregate of the effect of adjustments to policyholder and shareholder taxes for non-participating business of the PAC long-term fund which, at the pre-tax level after grossing up for notional tax in line with the normal EEV methodology, amounts to £24m and charges for a number of items including service company losses, continued regulatory costs, losses in Pru Health, and other items which amount to £37m. </t>
  </si>
  <si>
    <t>The half year 2006 EEV basis financial statements included note disclosure which explained that in determining the appropriate expense assumptions account had been taken of the cost synergies that were expected to arise with some certainty from the initiative announced in December 2005 from UK Insurance Operations working more closely with Egg and M&amp;G, and the effect of the end to end review of the UK business which was under way at the time. The disclosure noted that the half year 2006 basis results had been prepared on the same basis as the 2005 full year statements which had disclosed that without the anticipation of the cost synergies there would have been a charge for altered expense assumptions of approximately £55m.</t>
  </si>
  <si>
    <t>The half year 2007 results have been prepared using the same approach.  Without the anticipation of expense savings there would have been an additional charge of £28m for the net effect of revised assumptions in line with half year 2007 unit costs.</t>
  </si>
  <si>
    <t>The principal component of the £42m credit for other profits for full year 2006 is £31m of favourable mortality experience variance.</t>
  </si>
  <si>
    <t>(ii) Experience variances and other items</t>
  </si>
  <si>
    <t>(note 10f)</t>
  </si>
  <si>
    <t xml:space="preserve">Discontinued operations relate to Egg banking operations. </t>
  </si>
  <si>
    <t>12.3b</t>
  </si>
  <si>
    <t/>
  </si>
  <si>
    <t>US</t>
  </si>
  <si>
    <t>HY 2007</t>
  </si>
  <si>
    <t xml:space="preserve">- </t>
  </si>
  <si>
    <t>Product Summary</t>
  </si>
  <si>
    <t>On profit for the period after tax and minority interests for discontinued operations (note 1.1c)</t>
  </si>
  <si>
    <t>Rate of increase of pensions in payment for inflation:</t>
  </si>
  <si>
    <t xml:space="preserve">      Guaranteed (maximum 5%)</t>
  </si>
  <si>
    <t xml:space="preserve">      Guaranteed (maximum 2.5%)</t>
  </si>
  <si>
    <t>Actuarial assumptions applied to UK schemes are as follows:</t>
  </si>
  <si>
    <t>Adjustment for post-tax effect of changes in economic assumptions and time value of cost of options and guarantees</t>
  </si>
  <si>
    <t xml:space="preserve"> </t>
  </si>
  <si>
    <t>Surplus (deficit) in schemes at                 1 Jan 2007</t>
  </si>
  <si>
    <t>The gains on changes of assumptions for scheme liabilities primarily reflect movements in yield on good quality corporate bonds. These yields are used to discount the projected pension scheme benefit payments.</t>
  </si>
  <si>
    <t>Other items (note 5b(ii))</t>
  </si>
  <si>
    <t>(ii) Other items</t>
  </si>
  <si>
    <t>The charge of £110m for full year 2006 includes £32m of costs associated with regulatory requirements including Sarbanes-Oxley, and product and distribution development, £26m in respect of adjustments to the policyholder and shareholder taxes for non-participating business of the PAC long-term fund after grossing up for notional tax, a charge of £14m in respect of annual licence fee payments, a charge of £16m for expense over-runs in respect of the tariff agreement with SAIF and a charge for negative persistency experience of £9m.</t>
  </si>
  <si>
    <t>(iii) Expense assumptions</t>
  </si>
  <si>
    <t>IFRS operating profit based on longer-term investments returns</t>
  </si>
  <si>
    <t xml:space="preserve">   (note 16(c))</t>
  </si>
  <si>
    <t>Expected tax rate (note 16(a)):</t>
  </si>
  <si>
    <t>Variance from expected tax charge (note 16(b)):</t>
  </si>
  <si>
    <t>on defined benefit pension schemes (schedule 18)</t>
  </si>
  <si>
    <t>Egg (note 17b)</t>
  </si>
  <si>
    <t>2006*</t>
  </si>
  <si>
    <t>* Excluding borrowings for Egg</t>
  </si>
  <si>
    <t>Total Group surplus</t>
  </si>
  <si>
    <t>Pre-tax (deficit) surplus</t>
  </si>
  <si>
    <t>The expected return on plan assets has been calculated by applying a rate of 5.9%  for UK schemes.</t>
  </si>
  <si>
    <t>Business Area (as analysed on schedule 20)</t>
  </si>
  <si>
    <t>Group Total, as shown on schedule 19 (note 20a)</t>
  </si>
  <si>
    <t>21.3b</t>
  </si>
  <si>
    <t>Annual premium equivalent insurance product sales (note 21.3b)</t>
  </si>
  <si>
    <t>Other net liabilities (note 8g)</t>
  </si>
  <si>
    <t>Internal Vesting annuities</t>
  </si>
  <si>
    <t>Direct and Partnership Annuities</t>
  </si>
  <si>
    <t>Intermediated Annuities</t>
  </si>
  <si>
    <t>Total Individual Annuities</t>
  </si>
  <si>
    <t>Equity Release</t>
  </si>
  <si>
    <t>Unit Linked Bonds</t>
  </si>
  <si>
    <t>With-Profit Bonds</t>
  </si>
  <si>
    <t>Protection</t>
  </si>
  <si>
    <t>Offshore Products</t>
  </si>
  <si>
    <t>Total Retail Retirement</t>
  </si>
  <si>
    <t>Other Products</t>
  </si>
  <si>
    <t>Total Mature Life and Pensions</t>
  </si>
  <si>
    <t>Total Retail</t>
  </si>
  <si>
    <t>Wholesale Annuities</t>
  </si>
  <si>
    <t>Credit Life</t>
  </si>
  <si>
    <t>Channel Summary</t>
  </si>
  <si>
    <t>Direct and Partnership</t>
  </si>
  <si>
    <t>Intermediated</t>
  </si>
  <si>
    <t>Wholesale</t>
  </si>
  <si>
    <t>Total US</t>
  </si>
  <si>
    <t>Total Asia Equity/Bond/Other</t>
  </si>
  <si>
    <t>2007 Movement Relative to 2006</t>
  </si>
  <si>
    <t>Total Asian Retail Mutual Funds</t>
  </si>
  <si>
    <t>2007 Q2</t>
  </si>
  <si>
    <t>PRUDENTIAL PLC - NEW BUSINESS - QUARTER 2 2007 VERSUS QUARTER 2 2006</t>
  </si>
  <si>
    <t>Q2 2007</t>
  </si>
  <si>
    <t>US Retail Mutual Funds</t>
  </si>
  <si>
    <t>PRUDENTIAL PLC - NEW BUSINESS - QUARTER 2 2007 VERSUS QUARTER 1 2007</t>
  </si>
  <si>
    <t>Q 1 2007</t>
  </si>
  <si>
    <t>Q1 2007</t>
  </si>
  <si>
    <t>Schedule 27 - Constant Exchange Rates</t>
  </si>
  <si>
    <t>Schedule 28 - Actual Exchange Rates</t>
  </si>
  <si>
    <t>Schedule 29</t>
  </si>
  <si>
    <t>Schedule 30</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</si>
  <si>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</si>
  <si>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</si>
  <si>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Impact of marking debt securities and derivative instruments to fair value (net of related change in amortisation of deferred income and acquisition costs and tax)</t>
  </si>
  <si>
    <t>With debt securities and derivative instruments on a fair value basis</t>
  </si>
  <si>
    <t>Broker-dealer, fund management and Curian operations</t>
  </si>
  <si>
    <t>Fund management</t>
  </si>
  <si>
    <t>Other Operations</t>
  </si>
  <si>
    <t>Holding company net borrowings (note 17a)</t>
  </si>
  <si>
    <t>17a</t>
  </si>
  <si>
    <t>Schedule 18</t>
  </si>
  <si>
    <t>The tax charges for continuing operations shown above exclude discontinued banking operations.  On 1 May 2007, the Company sold Egg Banking plc.  Comparative results for half year and full year 2006 have been adjusted according from those previously published.</t>
  </si>
  <si>
    <t>The half year 2007 tax charge incorporates the notional tax gross up of £24m attaching to the change of tax rates in the UK, Singapore and China, as detailed in notes 5b and 5d on schedule 5.</t>
  </si>
  <si>
    <t>The effect of changes in economic assumptions and time value of cost of options and guarantees resulting from changes in economic factors for in-force business included within profit from continuing operations (including actual investment returns) before tax arises as follows:</t>
  </si>
  <si>
    <t>The "as published" results for half year 2007 and memorandum results for half year 2006 and full year 2006 have been calculated by applying average half year 2007 exchange rates.</t>
  </si>
  <si>
    <r>
      <t>(a)</t>
    </r>
    <r>
      <rPr>
        <sz val="10"/>
        <rFont val="Arial"/>
        <family val="0"/>
      </rPr>
      <t xml:space="preserve"> The tax credit arising from relief for excess expenses in respect of shareholder-backed protection business; and</t>
    </r>
  </si>
  <si>
    <t>IFRS basis operating profit includes the following amounts so as to derive longer-term investment returns (net of related change in amortisation of deferred acquisition costs, where applicable) for debt securities.</t>
  </si>
  <si>
    <t>Risk margin reserve charge in respect of longer-term credit related losses (note 13b)</t>
  </si>
  <si>
    <t>Holding company net borrowings</t>
  </si>
  <si>
    <t>The comparative results shown above for short-term fluctuations in investment returns for continuing operations for half year and full year 2006 have been adjusted from those previously published to exclude those for discontinued banking operations, as shown on schedule 14.  On 1 May 2007, the Company sold Egg Banking plc.</t>
  </si>
  <si>
    <t>For half year 2007, the fluctuations for Asia comprise principally the effect of bond value declines in Taiwan (reflecting the 0.5% interest rate  increase noted on schedule 2 note 2) offset by investment appreciation in Vietnam. For full year 2006, the £134m of short-term fluctuations mainly arises in Vietnam.</t>
  </si>
  <si>
    <t>1.2d</t>
  </si>
  <si>
    <t>(1.3)p</t>
  </si>
  <si>
    <t>The "as published" shareholders' funds for half year 2007 and memorandum shareholders' funds for half year 2006 and full year 2006 have been calculated by applying closing half year exchange rates.</t>
  </si>
  <si>
    <t>(Loss) profit from changes to operating assumptions</t>
  </si>
  <si>
    <t>A charge is deducted from the result for the period and balance sheet value for the cost of capital for the Group’s long-term business operations. This capital is referred to as encumbered capital. The cost is the difference between the nominal value of the capital and the discounted present value, of the projected releases of this capital allowing for the investment earnings (net of tax) on the capital. Where encumbered capital is held within a with-profits sub-fund, the value placed on surplus assets in the fund is already discounted to reflect its release over time and no further adjustment is necessary in respect of encumbered capital.</t>
  </si>
  <si>
    <t>* Prudential plc and related finance subsidiaries</t>
  </si>
  <si>
    <t xml:space="preserve">  US Operations</t>
  </si>
  <si>
    <t>SAIF is a ring-fenced sub-fund of the Prudential Assurance Company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shareholder-owned subsidiary, took place as explained in note 4f to schedule 4. Reflecting the altered economic interest for SAIF policyholders and Prudential shareholders this arrangement represents a transfer from long-term business of the Group that is not 'covered' to business that is 'covered' with consequential effect on the EEV basis results.</t>
  </si>
  <si>
    <t>An exception to this general rule is that for countries where long-term fixed interest markets are less established, investment return assumptions and risk discount rates are based on an assessment of longer-term economic conditions. Except for the countries listed above, this basis is appropriate for the Group’s Asian Operations.</t>
  </si>
  <si>
    <t>In force (note)</t>
  </si>
  <si>
    <t>Expected returns on equity and property asset classes are derived by adding a risk premium, also based on the long-term view of Prudential’s economists in respect of each territory, to the risk-free rate. In the UK and the US, the equity risk premium is 4.0 per cent above risk-free rates for all periods for which results are prepared in these schedules. In Asia, equity risk premiums range from 3.0 per cent to 5.8 per cent for all periods for which results are prepared in these schedules. Best estimate assumptions for other asset classes, such as corporate bond spreads, are set consistently.</t>
  </si>
  <si>
    <t>(notes ii, v)</t>
  </si>
  <si>
    <r>
      <t xml:space="preserve">(i) </t>
    </r>
    <r>
      <rPr>
        <sz val="12"/>
        <rFont val="Arial"/>
        <family val="2"/>
      </rPr>
      <t>The weighted risk discount rates for the Asian operations shown above have been determined by weighting each country’s risk discount rates by reference to the EEV basis operating result for new business and the closing value of in-force business.</t>
    </r>
  </si>
  <si>
    <t>The mean equity return assumptions for the most significant equity holdings in the Asian Operations were:</t>
  </si>
  <si>
    <t>New business margins are shown on two bases, namely the margins by reference to Annual Premium Equivalents (APE) and the Present Value of New Business Premiums (PVNBP). APEs are calculated as the aggregate of regular new business premiums on an annualised basis and one-tenth of single new business premiums. PVNBPs are calculated as equalling single premiums plus the present value of expected premiums of new regular premium business, allowing for lapses and other assumptions made in determining the EEV new business contribution.</t>
  </si>
  <si>
    <t>The premiums for half year and full year 2006 include £592m and £560m bulk annuity transaction with the Scottish Amicable Insurance Fund (SAIF). SAIF is a closed ring-fenced sub-fund of the PAC long term fund established by a Court approved Scheme of Arrangement in October 1997, which is solely for the benefit of SAIF policyholders. Shareholders have no interest in the profits of this fund and, accordingly, it is not part of covered business for EEV reporting purposes. Consistent with this treatment, and the transfer of longevity risk, requirement for capital support and entitlement to profits on this block of business from SAIF to Prudential shareholders, the transaction has been accounted for as new business for EEV basis reporting purposes. The full year 2006 amount is £32m different from the half year 2006 estimate due to refinements to calculations under the reassurance arrangement between the internal funds.</t>
  </si>
  <si>
    <t>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t>
  </si>
  <si>
    <t xml:space="preserve">New business contributions represent profits determined by applying the economic and non-economic assumptions applying at the end of the reporting period. </t>
  </si>
  <si>
    <t>Change in operating assumptions (note 5d(i))</t>
  </si>
  <si>
    <t>Experience variances and other items (note 5d(ii))</t>
  </si>
  <si>
    <t>UK Insurance Operations  (note 4f)</t>
  </si>
  <si>
    <t>Other net liabilities</t>
  </si>
  <si>
    <t xml:space="preserve">Total  </t>
  </si>
  <si>
    <t>8a</t>
  </si>
  <si>
    <t>8b</t>
  </si>
  <si>
    <t>8c</t>
  </si>
  <si>
    <t>8d</t>
  </si>
  <si>
    <t>8e</t>
  </si>
  <si>
    <t>Goodwill</t>
  </si>
  <si>
    <t>8f</t>
  </si>
  <si>
    <t>Net core structural borrowings of shareholder-financed operations comprise:</t>
  </si>
  <si>
    <t>Holding company cash and short-term investments</t>
  </si>
  <si>
    <t>Core structural borrowings - central funds</t>
  </si>
  <si>
    <t>Holding Company</t>
  </si>
  <si>
    <t>8g</t>
  </si>
  <si>
    <t>Schedule 9</t>
  </si>
  <si>
    <t xml:space="preserve">Schedule </t>
  </si>
  <si>
    <t xml:space="preserve">UK </t>
  </si>
  <si>
    <t>Jackson</t>
  </si>
  <si>
    <t>Long-term</t>
  </si>
  <si>
    <t>Insurance</t>
  </si>
  <si>
    <t>Asian</t>
  </si>
  <si>
    <t>Business</t>
  </si>
  <si>
    <t>Group</t>
  </si>
  <si>
    <t>Operations</t>
  </si>
  <si>
    <t>Life</t>
  </si>
  <si>
    <t>The average number of shares for half year 2006 was 2,403m. The average number of shares reflects the average number in issue adjusted for shares held by employee trusts and consolidated unit trusts and OEICs which are treated as cancelled.</t>
  </si>
  <si>
    <t>Adjustment for post-tax effect of shareholders' share of actuarial gains and losses on defined benefit pension schemes</t>
  </si>
  <si>
    <t>9d</t>
  </si>
  <si>
    <t>2007 Unaudited Interim Results</t>
  </si>
  <si>
    <t>Half year 2007</t>
  </si>
  <si>
    <t>Full year 2006</t>
  </si>
  <si>
    <t>Reconciliation of movement for half year 2007</t>
  </si>
  <si>
    <t>Group Summary - Q2 2007 v Q2 2006 (APE)</t>
  </si>
  <si>
    <t>Group Summary - Q2 2007 v Q1 2007 (APE)</t>
  </si>
  <si>
    <t>Group Summary - Q2 2007 v Q2 2006 (PVNBP)</t>
  </si>
  <si>
    <t>Group Summary - Q2 2007 v Q1 2007 (PVNBP)</t>
  </si>
  <si>
    <t>Core borrowings of the Group are marked to market value under EEV. As the liabilities are generally held to maturity or for the long-term, no deferred tax asset has been established on the increase (compared to IFRS) in carrying value. Accordingly, no deferred tax charge is recorded in the results against the half year 2007 credit.</t>
  </si>
  <si>
    <t xml:space="preserve"> -</t>
  </si>
  <si>
    <t>7.0p</t>
  </si>
  <si>
    <t>43.8p</t>
  </si>
  <si>
    <t>Adjustment for mark to market value movements on core borrowings (note 1.3b)</t>
  </si>
  <si>
    <t>3.5p</t>
  </si>
  <si>
    <t>6.0p</t>
  </si>
  <si>
    <t>2.6p</t>
  </si>
  <si>
    <t>91.7p</t>
  </si>
  <si>
    <t>8.6 to 9.3</t>
  </si>
  <si>
    <t>2007</t>
  </si>
  <si>
    <t>21.8p</t>
  </si>
  <si>
    <t>Half year 2006 comparative results</t>
  </si>
  <si>
    <t>Core structural borrowings - Jackson (at market value)</t>
  </si>
  <si>
    <t>Actuarial gains and losses on defined benefit pension schemes</t>
  </si>
  <si>
    <t>12.3a</t>
  </si>
  <si>
    <t>(Charge) credit to income statement</t>
  </si>
  <si>
    <t>18e</t>
  </si>
  <si>
    <t>Discount rate</t>
  </si>
  <si>
    <t xml:space="preserve">      Discretionary</t>
  </si>
  <si>
    <t>Schedule 21.1</t>
  </si>
  <si>
    <t>Schedule 21.2</t>
  </si>
  <si>
    <t>Schedule 21.3</t>
  </si>
  <si>
    <t>Schedule 22 - Constant Exchange Rates</t>
  </si>
  <si>
    <t>Schedule 23 - Actual Exchange Rates</t>
  </si>
  <si>
    <t>Schedule 24</t>
  </si>
  <si>
    <t>Internal funds under management (note 20a)</t>
  </si>
  <si>
    <t>External funds (note 19a)</t>
  </si>
  <si>
    <t>19a</t>
  </si>
  <si>
    <t>21.2a</t>
  </si>
  <si>
    <t>(note 21.2a)</t>
  </si>
  <si>
    <t>(note 21.3a)</t>
  </si>
  <si>
    <t>21.3a</t>
  </si>
  <si>
    <t xml:space="preserve">  </t>
  </si>
  <si>
    <t>UK long-term business smoothed shareholders' funds reflect an adjustment to PAC life fund assets, for the purposes of determining the unwind of discount included in operating profits, to remove the effects of short-term volatility in market values of assets. Shareholders' funds in the balance sheet are determined on an unsmoothed basis.</t>
  </si>
  <si>
    <t>For the purposes of the table above, goodwill relating to Asian long-term operations (as shown on schedule 8) is included in 'Other Operations'.</t>
  </si>
  <si>
    <t>Unwind of discount and other expected returns (note 5a):</t>
  </si>
  <si>
    <t>On value of in-force and required capital</t>
  </si>
  <si>
    <t>Spread experience variance</t>
  </si>
  <si>
    <t xml:space="preserve">Amortisation of interest related realised gains and losses </t>
  </si>
  <si>
    <t>Other</t>
  </si>
  <si>
    <t>Corporate bonds</t>
  </si>
  <si>
    <t>Expected long-term rate of inflation</t>
  </si>
  <si>
    <t>Pension business (where no tax applies)</t>
  </si>
  <si>
    <t>Life business</t>
  </si>
  <si>
    <t>Risk discount rate:</t>
  </si>
  <si>
    <t xml:space="preserve">Expected long-term spread between earned rate and rate credited to </t>
  </si>
  <si>
    <t>policyholders for single premium deferred annuity business</t>
  </si>
  <si>
    <t>US 10 year treasury bond rate at end of period</t>
  </si>
  <si>
    <t xml:space="preserve">Expected long-term rate of inflation </t>
  </si>
  <si>
    <t>Basis of preparation and economic assumptions (continued)</t>
  </si>
  <si>
    <t>Hong Kong</t>
  </si>
  <si>
    <t>Taiwan</t>
  </si>
  <si>
    <t>China</t>
  </si>
  <si>
    <t>India</t>
  </si>
  <si>
    <t>Indonesia</t>
  </si>
  <si>
    <t>Japan</t>
  </si>
  <si>
    <t>Korea</t>
  </si>
  <si>
    <t>Malaysia</t>
  </si>
  <si>
    <t>Philippines</t>
  </si>
  <si>
    <t>Singapore</t>
  </si>
  <si>
    <t>Thailand</t>
  </si>
  <si>
    <t>Vietnam</t>
  </si>
  <si>
    <t>In force</t>
  </si>
  <si>
    <t xml:space="preserve">Expected long-term </t>
  </si>
  <si>
    <t>rate of inflation</t>
  </si>
  <si>
    <t>Government bond yield</t>
  </si>
  <si>
    <t>Asia total</t>
  </si>
  <si>
    <t>2006</t>
  </si>
  <si>
    <t>Weighted risk discount rate (note i)</t>
  </si>
  <si>
    <t>Notes</t>
  </si>
  <si>
    <t>1.1a</t>
  </si>
  <si>
    <t>Schedule 1.2</t>
  </si>
  <si>
    <t>-</t>
  </si>
  <si>
    <t>1.2a</t>
  </si>
  <si>
    <t>Schedule 1.3</t>
  </si>
  <si>
    <t>1.3a</t>
  </si>
  <si>
    <t>1.3b</t>
  </si>
  <si>
    <t>EUROPEAN EMBEDDED VALUE (EEV) BASIS RESULTS</t>
  </si>
  <si>
    <t>Schedule 2</t>
  </si>
  <si>
    <t>Economic assumptions</t>
  </si>
  <si>
    <t>Group Summary - Investment Operations</t>
  </si>
  <si>
    <t>Notes to new business schedules</t>
  </si>
  <si>
    <t>Schedule 1.1</t>
  </si>
  <si>
    <t>EEV basis results</t>
  </si>
  <si>
    <t>Schedule cross reference</t>
  </si>
  <si>
    <t>Tax            (Schedule 7)</t>
  </si>
  <si>
    <t>Post-tax</t>
  </si>
  <si>
    <t xml:space="preserve"> Minority interests</t>
  </si>
  <si>
    <t>£m</t>
  </si>
  <si>
    <t>(pence)</t>
  </si>
  <si>
    <t>Continuing operations</t>
  </si>
  <si>
    <t xml:space="preserve">Adjustment from post-tax longer-term investment returns to post-tax actual investment returns </t>
  </si>
  <si>
    <t>10d</t>
  </si>
  <si>
    <t>Value of in-force business includes the value of future margins from current in force business less the cost of holding encumbered capital.</t>
  </si>
  <si>
    <t>10e</t>
  </si>
  <si>
    <t>Schedule 11</t>
  </si>
  <si>
    <t>SENSITIVITY OF RESULTS TO ALTERNATIVE ASSUMPTIONS</t>
  </si>
  <si>
    <t>•  Holding company statutory minimum capital (by contrast to economic capital)</t>
  </si>
  <si>
    <t>In each sensitivity calculation, all other assumptions remain unchanged except where they are directly affected by the revised economic conditions.</t>
  </si>
  <si>
    <t xml:space="preserve"> Asian Operations</t>
  </si>
  <si>
    <t>As reported (schedule 4)</t>
  </si>
  <si>
    <t xml:space="preserve">Discount rates - 1% increase </t>
  </si>
  <si>
    <t xml:space="preserve">Interest rates - 1% increase </t>
  </si>
  <si>
    <t xml:space="preserve">Interest rates - 1% decrease </t>
  </si>
  <si>
    <t>Equity/property yields - 1% rise</t>
  </si>
  <si>
    <t>As reported (schedule 9)</t>
  </si>
  <si>
    <t>29.3p</t>
  </si>
  <si>
    <t>62.1p</t>
  </si>
  <si>
    <t>96.0p</t>
  </si>
  <si>
    <t>(4.3)p</t>
  </si>
  <si>
    <t xml:space="preserve">Jackson </t>
  </si>
  <si>
    <t>The average number of shares for half year 2007 was 2,437m. The average number of shares reflects the average number in issue adjusted for shares held by employee trusts and consolidated unit trusts and OEICs which are treated as cancelled.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</si>
</sst>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Red]\(#,##0\)"/>
    <numFmt numFmtId="174" formatCode="#,##0\ ;\(#,##0\)"/>
    <numFmt numFmtId="175" formatCode="\ 0.0\p\ \ ;\ \(0.0\)\p\ "/>
    <numFmt numFmtId="176" formatCode="#,##0.0\p\ ;\(#,##0\)\p"/>
    <numFmt numFmtId="177" formatCode="#,##0.0;[Red]\(#,##0.0\)"/>
    <numFmt numFmtId="178" formatCode="#,##0.0000\ ;\(#,##0.0000\)"/>
    <numFmt numFmtId="179" formatCode="General_)"/>
    <numFmt numFmtId="180" formatCode="#,##0;\(#,##0\)"/>
    <numFmt numFmtId="181" formatCode="0.0%"/>
    <numFmt numFmtId="182" formatCode="#,##0.0;\(#,##0.0\)"/>
    <numFmt numFmtId="183" formatCode="#,##0.00;\(#,##0.00\)"/>
    <numFmt numFmtId="184" formatCode="0.0"/>
    <numFmt numFmtId="185" formatCode="dd\ mmm"/>
    <numFmt numFmtId="186" formatCode="#,##0\ ;\ \(#,##0\)"/>
    <numFmt numFmtId="187" formatCode="#,##0\ ;[Red]\(#,##0\)"/>
    <numFmt numFmtId="188" formatCode="_-* #,##0_-;\-* #,##0_-;_-* &quot;-&quot;??_-;_-@_-"/>
    <numFmt numFmtId="189" formatCode="0%\ ;\(0%\)"/>
    <numFmt numFmtId="190" formatCode="#,##0\ ;\(#,##0\);&quot;-&quot;"/>
    <numFmt numFmtId="191" formatCode="#,##0_ ;\(#,##0\)"/>
    <numFmt numFmtId="192" formatCode="#,##0.0_ ;\(#,##0.0\)"/>
    <numFmt numFmtId="193" formatCode="#,##0_ ;[Red]\(#,##0\ \)"/>
    <numFmt numFmtId="194" formatCode="#,##0.00_ ;\(#,##0.00\)"/>
    <numFmt numFmtId="195" formatCode="#,##0.0\ ;\(#,##0.0\)"/>
    <numFmt numFmtId="196" formatCode="#,##0.00\ ;\(#,##0.00\)"/>
    <numFmt numFmtId="197" formatCode="#,##0\ ;[Red]\ \(#,##0\)"/>
    <numFmt numFmtId="198" formatCode="#,##0\ ;[Black]\(#,##0\)"/>
    <numFmt numFmtId="199" formatCode="#,##0.0\ ;\(#,##0\)"/>
    <numFmt numFmtId="200" formatCode="#,##0.0;\(#,##0.0\)\ \ \ \ \ \ "/>
    <numFmt numFmtId="201" formatCode="#,##0.0\ \ \ \ \ ;\(#,##0.0\)\ \ \ \ "/>
    <numFmt numFmtId="202" formatCode="#,##0.0;\-#,##0.0"/>
    <numFmt numFmtId="203" formatCode="#,##0;\(#,##0\);&quot;-    &quot;"/>
    <numFmt numFmtId="204" formatCode="_-* #,##0.0_-;\-* #,##0.0_-;_-* &quot;-&quot;??_-;_-@_-"/>
    <numFmt numFmtId="205" formatCode="0%;\(0%\)"/>
    <numFmt numFmtId="206" formatCode="#,##0\%;\(#,##0&quot;%)&quot;;0\%"/>
    <numFmt numFmtId="207" formatCode="#,##0\ ;\(#,##0&quot;) &quot;;&quot;-     &quot;"/>
    <numFmt numFmtId="208" formatCode="#,##0.00\p\ ;\(#,##0.0\)\p"/>
    <numFmt numFmtId="209" formatCode="#,##0;\(#,##0\);&quot;  -    &quot;"/>
    <numFmt numFmtId="210" formatCode="[$-809]dd\ mmmm\ yyyy"/>
    <numFmt numFmtId="211" formatCode="#,##0;[Red]\(#,##0\);&quot;-    &quot;"/>
    <numFmt numFmtId="212" formatCode="#,##0\%;[Red]\(#,##0&quot;%)&quot;;0\%"/>
    <numFmt numFmtId="213" formatCode="_(* #,##0_);_(&quot;$&quot;* \(#,##0\);_(&quot;$&quot;* &quot;-&quot;_);_(@_)"/>
    <numFmt numFmtId="214" formatCode="dd/mm/yyyy"/>
    <numFmt numFmtId="215" formatCode="#,##0\%;[Black]\(#,##0&quot;%)&quot;;0\%"/>
    <numFmt numFmtId="216" formatCode="#,##0;[Black]\(#,##0\);&quot;-    &quot;"/>
  </numFmts>
  <fonts count="71">
    <font>
      <sz val="11"/>
      <name val="Arial"/>
      <family val="0"/>
    </font>
    <font>
      <b/>
      <sz val="10"/>
      <name val="Arial"/>
      <family val="2"/>
    </font>
    <font>
      <sz val="10"/>
      <name val="Arial"/>
      <family val="0"/>
    </font>
    <font>
      <b/>
      <sz val="14"/>
      <name val="Arial"/>
      <family val="2"/>
    </font>
    <font>
      <b/>
      <u val="single"/>
      <sz val="10"/>
      <name val="Arial"/>
      <family val="2"/>
    </font>
    <font>
      <u val="single"/>
      <sz val="10"/>
      <name val="Arial"/>
      <family val="2"/>
    </font>
    <font>
      <b/>
      <sz val="12"/>
      <name val="Arial"/>
      <family val="2"/>
    </font>
    <font>
      <b/>
      <u val="single"/>
      <sz val="12"/>
      <name val="Arial"/>
      <family val="2"/>
    </font>
    <font>
      <sz val="12"/>
      <name val="Helv"/>
      <family val="0"/>
    </font>
    <font>
      <b/>
      <i/>
      <sz val="10"/>
      <name val="Arial"/>
      <family val="2"/>
    </font>
    <font>
      <sz val="14"/>
      <name val="Arial"/>
      <family val="2"/>
    </font>
    <font>
      <b/>
      <u val="single"/>
      <sz val="14"/>
      <name val="Arial"/>
      <family val="2"/>
    </font>
    <font>
      <sz val="18"/>
      <name val="Arial"/>
      <family val="2"/>
    </font>
    <font>
      <sz val="12"/>
      <name val="Arial"/>
      <family val="2"/>
    </font>
    <font>
      <sz val="9"/>
      <color indexed="10"/>
      <name val="Arial"/>
      <family val="2"/>
    </font>
    <font>
      <sz val="9"/>
      <name val="Arial"/>
      <family val="2"/>
    </font>
    <font>
      <sz val="12"/>
      <color indexed="10"/>
      <name val="Arial"/>
      <family val="2"/>
    </font>
    <font>
      <b/>
      <sz val="12"/>
      <color indexed="10"/>
      <name val="Arial"/>
      <family val="2"/>
    </font>
    <font>
      <b/>
      <sz val="9"/>
      <name val="Arial"/>
      <family val="2"/>
    </font>
    <font>
      <b/>
      <sz val="8"/>
      <name val="Arial"/>
      <family val="2"/>
    </font>
    <font>
      <sz val="8"/>
      <name val="Arial"/>
      <family val="2"/>
    </font>
    <font>
      <b/>
      <sz val="11"/>
      <name val="Arial"/>
      <family val="2"/>
    </font>
    <font>
      <i/>
      <sz val="9"/>
      <name val="Arial"/>
      <family val="2"/>
    </font>
    <font>
      <b/>
      <sz val="9"/>
      <color indexed="10"/>
      <name val="Arial"/>
      <family val="0"/>
    </font>
    <font>
      <i/>
      <sz val="10"/>
      <name val="Arial"/>
      <family val="2"/>
    </font>
    <font>
      <sz val="10"/>
      <color indexed="12"/>
      <name val="Arial"/>
      <family val="2"/>
    </font>
    <font>
      <b/>
      <u val="single"/>
      <sz val="10"/>
      <color indexed="8"/>
      <name val="Arial"/>
      <family val="2"/>
    </font>
    <font>
      <b/>
      <sz val="10"/>
      <color indexed="10"/>
      <name val="Arial"/>
      <family val="2"/>
    </font>
    <font>
      <sz val="10"/>
      <color indexed="10"/>
      <name val="Arial"/>
      <family val="2"/>
    </font>
    <font>
      <b/>
      <sz val="10"/>
      <color indexed="8"/>
      <name val="Arial"/>
      <family val="2"/>
    </font>
    <font>
      <sz val="10"/>
      <color indexed="8"/>
      <name val="Arial"/>
      <family val="2"/>
    </font>
    <font>
      <b/>
      <sz val="10"/>
      <color indexed="12"/>
      <name val="Arial"/>
      <family val="2"/>
    </font>
    <font>
      <sz val="10"/>
      <name val="Helv"/>
      <family val="0"/>
    </font>
    <font>
      <sz val="9"/>
      <color indexed="8"/>
      <name val="Arial"/>
      <family val="2"/>
    </font>
    <font>
      <sz val="10"/>
      <name val="Arial "/>
      <family val="2"/>
    </font>
    <font>
      <b/>
      <sz val="8"/>
      <color indexed="9"/>
      <name val="Arial"/>
      <family val="0"/>
    </font>
    <font>
      <b/>
      <sz val="9"/>
      <color indexed="9"/>
      <name val="Arial"/>
      <family val="0"/>
    </font>
    <font>
      <b/>
      <sz val="7"/>
      <name val="Arial"/>
      <family val="0"/>
    </font>
    <font>
      <b/>
      <sz val="3"/>
      <name val="Arial"/>
      <family val="0"/>
    </font>
    <font>
      <b/>
      <sz val="6"/>
      <name val="Arial"/>
      <family val="0"/>
    </font>
    <font>
      <sz val="6"/>
      <name val="Arial"/>
      <family val="0"/>
    </font>
    <font>
      <sz val="7"/>
      <name val="Arial"/>
      <family val="0"/>
    </font>
    <font>
      <sz val="12"/>
      <name val="Arial "/>
      <family val="0"/>
    </font>
    <font>
      <b/>
      <sz val="6"/>
      <color indexed="9"/>
      <name val="Arial"/>
      <family val="0"/>
    </font>
    <font>
      <sz val="6"/>
      <color indexed="9"/>
      <name val="Arial"/>
      <family val="0"/>
    </font>
    <font>
      <strike/>
      <sz val="10"/>
      <name val="Arial"/>
      <family val="0"/>
    </font>
    <font>
      <sz val="11"/>
      <color indexed="8"/>
      <name val="Arial"/>
      <family val="2"/>
    </font>
    <font>
      <b/>
      <sz val="9"/>
      <color indexed="8"/>
      <name val="Arial"/>
      <family val="2"/>
    </font>
    <font>
      <b/>
      <sz val="11"/>
      <color indexed="8"/>
      <name val="Arial"/>
      <family val="2"/>
    </font>
    <font>
      <b/>
      <strike/>
      <sz val="10"/>
      <name val="Arial"/>
      <family val="2"/>
    </font>
    <font>
      <b/>
      <sz val="7"/>
      <color indexed="22"/>
      <name val="Arial"/>
      <family val="0"/>
    </font>
    <font>
      <b/>
      <sz val="8"/>
      <color indexed="22"/>
      <name val="Arial"/>
      <family val="0"/>
    </font>
    <font>
      <b/>
      <sz val="7"/>
      <color indexed="9"/>
      <name val="Arial"/>
      <family val="0"/>
    </font>
    <font>
      <b/>
      <sz val="6"/>
      <color indexed="22"/>
      <name val="Arial"/>
      <family val="0"/>
    </font>
    <font>
      <sz val="6"/>
      <color indexed="22"/>
      <name val="Arial"/>
      <family val="0"/>
    </font>
    <font>
      <sz val="7"/>
      <color indexed="22"/>
      <name val="Arial"/>
      <family val="0"/>
    </font>
    <font>
      <b/>
      <sz val="10"/>
      <name val="Arial "/>
      <family val="0"/>
    </font>
    <font>
      <vertAlign val="superscript"/>
      <sz val="10"/>
      <name val="Arial"/>
      <family val="2"/>
    </font>
    <font>
      <vertAlign val="superscript"/>
      <sz val="10"/>
      <name val="Arial "/>
      <family val="0"/>
    </font>
    <font>
      <b/>
      <vertAlign val="superscript"/>
      <sz val="7"/>
      <name val="Arial"/>
      <family val="2"/>
    </font>
    <font>
      <sz val="6"/>
      <color indexed="10"/>
      <name val="Arial"/>
      <family val="0"/>
    </font>
    <font>
      <b/>
      <vertAlign val="superscript"/>
      <sz val="6"/>
      <name val="Arial"/>
      <family val="2"/>
    </font>
    <font>
      <vertAlign val="superscript"/>
      <sz val="6"/>
      <name val="Arial"/>
      <family val="2"/>
    </font>
    <font>
      <vertAlign val="superscript"/>
      <sz val="7"/>
      <name val="Arial"/>
      <family val="2"/>
    </font>
    <font>
      <b/>
      <sz val="6"/>
      <color indexed="10"/>
      <name val="Arial"/>
      <family val="0"/>
    </font>
    <font>
      <b/>
      <vertAlign val="superscript"/>
      <sz val="8"/>
      <name val="Arial"/>
      <family val="2"/>
    </font>
    <font>
      <b/>
      <sz val="10"/>
      <color indexed="9"/>
      <name val="Arial"/>
      <family val="0"/>
    </font>
    <font>
      <b/>
      <u val="single"/>
      <sz val="11"/>
      <name val="Arial"/>
      <family val="2"/>
    </font>
    <font>
      <sz val="7"/>
      <color indexed="9"/>
      <name val="Arial"/>
      <family val="2"/>
    </font>
    <font>
      <u val="single"/>
      <sz val="11"/>
      <color indexed="12"/>
      <name val="Arial"/>
      <family val="0"/>
    </font>
    <font>
      <u val="single"/>
      <sz val="11"/>
      <color indexed="36"/>
      <name val="Arial"/>
      <family val="0"/>
    </font>
  </fonts>
  <fills count="6">
    <fill>
      <patternFill/>
    </fill>
    <fill>
      <patternFill patternType="gray125"/>
    </fill>
    <fill>
      <patternFill patternType="solid">
        <fgColor indexed="9"/>
        <bgColor indexed="64"/>
      </patternFill>
    </fill>
    <fill>
      <patternFill patternType="lightGray">
        <fgColor indexed="9"/>
      </patternFill>
    </fill>
    <fill>
      <patternFill patternType="solid">
        <fgColor indexed="65"/>
        <bgColor indexed="64"/>
      </patternFill>
    </fill>
    <fill>
      <patternFill patternType="solid">
        <fgColor indexed="65"/>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color indexed="8"/>
      </botto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0" fillId="0" borderId="0">
      <alignment/>
      <protection/>
    </xf>
    <xf numFmtId="0" fontId="2" fillId="0" borderId="0">
      <alignment/>
      <protection/>
    </xf>
    <xf numFmtId="0" fontId="8" fillId="0" borderId="0">
      <alignment/>
      <protection/>
    </xf>
    <xf numFmtId="9" fontId="0" fillId="0" borderId="0" applyFont="0" applyFill="0" applyBorder="0" applyAlignment="0" applyProtection="0"/>
  </cellStyleXfs>
  <cellXfs count="1886">
    <xf numFmtId="0" fontId="0" fillId="0" borderId="0" xfId="0" applyAlignment="1">
      <alignment/>
    </xf>
    <xf numFmtId="0" fontId="1" fillId="0" borderId="0" xfId="22" applyFont="1">
      <alignment/>
      <protection/>
    </xf>
    <xf numFmtId="14" fontId="2" fillId="0" borderId="0" xfId="22" applyNumberFormat="1">
      <alignment/>
      <protection/>
    </xf>
    <xf numFmtId="15" fontId="2" fillId="0" borderId="0" xfId="22" applyNumberFormat="1">
      <alignment/>
      <protection/>
    </xf>
    <xf numFmtId="0" fontId="2" fillId="0" borderId="0" xfId="22" applyFont="1" applyAlignment="1">
      <alignment horizontal="right"/>
      <protection/>
    </xf>
    <xf numFmtId="0" fontId="2" fillId="0" borderId="0" xfId="22">
      <alignment/>
      <protection/>
    </xf>
    <xf numFmtId="0" fontId="2" fillId="0" borderId="0" xfId="22" applyAlignment="1">
      <alignment horizontal="center"/>
      <protection/>
    </xf>
    <xf numFmtId="0" fontId="3" fillId="0" borderId="0" xfId="22" applyFont="1">
      <alignment/>
      <protection/>
    </xf>
    <xf numFmtId="0" fontId="4" fillId="0" borderId="0" xfId="22" applyFont="1">
      <alignment/>
      <protection/>
    </xf>
    <xf numFmtId="0" fontId="5" fillId="0" borderId="0" xfId="22" applyFont="1" applyAlignment="1">
      <alignment horizontal="center"/>
      <protection/>
    </xf>
    <xf numFmtId="0" fontId="1" fillId="0" borderId="0" xfId="22" applyFont="1" applyFill="1">
      <alignment/>
      <protection/>
    </xf>
    <xf numFmtId="0" fontId="2" fillId="0" borderId="0" xfId="22" applyFill="1">
      <alignment/>
      <protection/>
    </xf>
    <xf numFmtId="0" fontId="2" fillId="0" borderId="0" xfId="22" applyFill="1" applyAlignment="1">
      <alignment horizontal="center"/>
      <protection/>
    </xf>
    <xf numFmtId="0" fontId="2" fillId="0" borderId="0" xfId="22" applyAlignment="1">
      <alignment horizontal="left"/>
      <protection/>
    </xf>
    <xf numFmtId="0" fontId="2" fillId="0" borderId="0" xfId="22" applyAlignment="1">
      <alignment horizontal="right"/>
      <protection/>
    </xf>
    <xf numFmtId="0" fontId="2" fillId="0" borderId="0" xfId="22" applyFont="1" applyAlignment="1">
      <alignment horizontal="left"/>
      <protection/>
    </xf>
    <xf numFmtId="0" fontId="2" fillId="0" borderId="0" xfId="22" applyFont="1" applyAlignment="1">
      <alignment horizontal="left"/>
      <protection/>
    </xf>
    <xf numFmtId="0" fontId="2" fillId="0" borderId="0" xfId="22" applyFont="1">
      <alignment/>
      <protection/>
    </xf>
    <xf numFmtId="0" fontId="2" fillId="0" borderId="0" xfId="22" applyAlignment="1" quotePrefix="1">
      <alignment horizontal="left"/>
      <protection/>
    </xf>
    <xf numFmtId="0" fontId="2" fillId="0" borderId="0" xfId="22" applyFont="1" applyAlignment="1">
      <alignment horizontal="center"/>
      <protection/>
    </xf>
    <xf numFmtId="0" fontId="2" fillId="0" borderId="0" xfId="22" quotePrefix="1">
      <alignment/>
      <protection/>
    </xf>
    <xf numFmtId="0" fontId="0" fillId="0" borderId="0" xfId="0" applyAlignment="1">
      <alignment wrapText="1"/>
    </xf>
    <xf numFmtId="0" fontId="2" fillId="0" borderId="0" xfId="22" applyAlignment="1" quotePrefix="1">
      <alignment horizontal="left" vertical="center"/>
      <protection/>
    </xf>
    <xf numFmtId="0" fontId="2" fillId="0" borderId="0" xfId="22" applyFont="1">
      <alignment/>
      <protection/>
    </xf>
    <xf numFmtId="0" fontId="2" fillId="0" borderId="0" xfId="0" applyFont="1" applyFill="1" applyAlignment="1">
      <alignment/>
    </xf>
    <xf numFmtId="0" fontId="4" fillId="0" borderId="0" xfId="22" applyFont="1" applyBorder="1" applyAlignment="1">
      <alignment horizontal="right"/>
      <protection/>
    </xf>
    <xf numFmtId="0" fontId="0" fillId="0" borderId="0" xfId="0" applyAlignment="1">
      <alignment horizontal="right"/>
    </xf>
    <xf numFmtId="0" fontId="6" fillId="0" borderId="0" xfId="22" applyFont="1" applyFill="1">
      <alignment/>
      <protection/>
    </xf>
    <xf numFmtId="0" fontId="2" fillId="0" borderId="0" xfId="22" applyFont="1" applyAlignment="1">
      <alignment horizontal="center"/>
      <protection/>
    </xf>
    <xf numFmtId="0" fontId="1" fillId="0" borderId="0" xfId="22" applyFont="1" applyFill="1" applyBorder="1">
      <alignment/>
      <protection/>
    </xf>
    <xf numFmtId="0" fontId="7" fillId="0" borderId="0" xfId="22" applyFont="1" applyFill="1" applyBorder="1">
      <alignment/>
      <protection/>
    </xf>
    <xf numFmtId="0" fontId="4" fillId="0" borderId="0" xfId="22" applyFont="1" applyFill="1" applyBorder="1">
      <alignment/>
      <protection/>
    </xf>
    <xf numFmtId="0" fontId="1" fillId="0" borderId="0" xfId="22" applyFont="1" applyBorder="1" applyAlignment="1">
      <alignment horizontal="right" wrapText="1"/>
      <protection/>
    </xf>
    <xf numFmtId="0" fontId="1" fillId="0" borderId="0" xfId="22" applyFont="1" applyAlignment="1">
      <alignment horizontal="right" wrapText="1"/>
      <protection/>
    </xf>
    <xf numFmtId="0" fontId="1" fillId="0" borderId="1" xfId="22" applyFont="1" applyFill="1" applyBorder="1">
      <alignment/>
      <protection/>
    </xf>
    <xf numFmtId="0" fontId="2" fillId="0" borderId="1" xfId="22" applyBorder="1">
      <alignment/>
      <protection/>
    </xf>
    <xf numFmtId="0" fontId="1" fillId="0" borderId="1" xfId="22" applyFont="1" applyBorder="1" applyAlignment="1">
      <alignment horizontal="right"/>
      <protection/>
    </xf>
    <xf numFmtId="172" fontId="2" fillId="0" borderId="0" xfId="22" applyNumberFormat="1">
      <alignment/>
      <protection/>
    </xf>
    <xf numFmtId="0" fontId="5" fillId="0" borderId="0" xfId="22" applyFont="1" applyFill="1">
      <alignment/>
      <protection/>
    </xf>
    <xf numFmtId="0" fontId="2" fillId="0" borderId="0" xfId="22" applyFont="1" applyFill="1" applyAlignment="1">
      <alignment wrapText="1"/>
      <protection/>
    </xf>
    <xf numFmtId="0" fontId="0" fillId="0" borderId="0" xfId="0" applyFill="1" applyAlignment="1">
      <alignment wrapText="1"/>
    </xf>
    <xf numFmtId="173" fontId="2" fillId="0" borderId="0" xfId="22" applyNumberFormat="1" applyFont="1" applyAlignment="1">
      <alignment vertical="center"/>
      <protection/>
    </xf>
    <xf numFmtId="174" fontId="2" fillId="0" borderId="0" xfId="22" applyNumberFormat="1" applyFont="1" applyAlignment="1">
      <alignment vertical="center"/>
      <protection/>
    </xf>
    <xf numFmtId="174" fontId="2" fillId="0" borderId="0" xfId="22" applyNumberFormat="1" applyFont="1" applyFill="1" applyAlignment="1">
      <alignment vertical="center"/>
      <protection/>
    </xf>
    <xf numFmtId="175" fontId="2" fillId="0" borderId="0" xfId="23" applyNumberFormat="1" applyFont="1" applyFill="1" applyBorder="1" applyAlignment="1">
      <alignment horizontal="right" vertical="center"/>
      <protection/>
    </xf>
    <xf numFmtId="0" fontId="2" fillId="0" borderId="0" xfId="22" applyFont="1" applyFill="1">
      <alignment/>
      <protection/>
    </xf>
    <xf numFmtId="173" fontId="2" fillId="0" borderId="0" xfId="22" applyNumberFormat="1" applyAlignment="1">
      <alignment vertical="center"/>
      <protection/>
    </xf>
    <xf numFmtId="174" fontId="2" fillId="0" borderId="0" xfId="22" applyNumberFormat="1" applyFont="1" applyFill="1" applyAlignment="1">
      <alignment horizontal="right" vertical="center"/>
      <protection/>
    </xf>
    <xf numFmtId="176" fontId="2" fillId="0" borderId="0" xfId="22" applyNumberFormat="1" applyFont="1" applyFill="1" applyAlignment="1">
      <alignment vertical="center"/>
      <protection/>
    </xf>
    <xf numFmtId="0" fontId="2" fillId="0" borderId="0" xfId="0" applyFont="1" applyFill="1" applyBorder="1" applyAlignment="1">
      <alignment horizontal="left"/>
    </xf>
    <xf numFmtId="0" fontId="2" fillId="0" borderId="0" xfId="22" applyFont="1" applyFill="1" applyBorder="1" applyAlignment="1">
      <alignment wrapText="1"/>
      <protection/>
    </xf>
    <xf numFmtId="173" fontId="2" fillId="0" borderId="0" xfId="22" applyNumberFormat="1" applyBorder="1" applyAlignment="1">
      <alignment vertical="center"/>
      <protection/>
    </xf>
    <xf numFmtId="174" fontId="2" fillId="0" borderId="0" xfId="22" applyNumberFormat="1" applyFont="1" applyBorder="1" applyAlignment="1">
      <alignment vertical="center"/>
      <protection/>
    </xf>
    <xf numFmtId="174" fontId="2" fillId="0" borderId="0" xfId="22" applyNumberFormat="1" applyFont="1" applyFill="1" applyBorder="1" applyAlignment="1">
      <alignment vertical="center"/>
      <protection/>
    </xf>
    <xf numFmtId="0" fontId="2" fillId="0" borderId="0" xfId="22" applyFont="1" applyFill="1" applyBorder="1">
      <alignment/>
      <protection/>
    </xf>
    <xf numFmtId="0" fontId="2" fillId="0" borderId="0" xfId="22" applyBorder="1">
      <alignment/>
      <protection/>
    </xf>
    <xf numFmtId="174" fontId="2" fillId="0" borderId="0" xfId="22" applyNumberFormat="1" applyFont="1" applyBorder="1" applyAlignment="1">
      <alignment horizontal="right" vertical="center"/>
      <protection/>
    </xf>
    <xf numFmtId="176" fontId="2" fillId="0" borderId="0" xfId="22" applyNumberFormat="1" applyFont="1" applyFill="1" applyBorder="1" applyAlignment="1">
      <alignment vertical="center"/>
      <protection/>
    </xf>
    <xf numFmtId="0" fontId="2" fillId="0" borderId="2" xfId="22" applyFont="1" applyFill="1" applyBorder="1">
      <alignment/>
      <protection/>
    </xf>
    <xf numFmtId="0" fontId="2" fillId="0" borderId="2" xfId="22" applyBorder="1">
      <alignment/>
      <protection/>
    </xf>
    <xf numFmtId="173" fontId="2" fillId="0" borderId="2" xfId="22" applyNumberFormat="1" applyBorder="1" applyAlignment="1">
      <alignment vertical="center"/>
      <protection/>
    </xf>
    <xf numFmtId="174" fontId="2" fillId="0" borderId="2" xfId="22" applyNumberFormat="1" applyFont="1" applyBorder="1" applyAlignment="1">
      <alignment vertical="center"/>
      <protection/>
    </xf>
    <xf numFmtId="174" fontId="2" fillId="0" borderId="2" xfId="22" applyNumberFormat="1" applyFont="1" applyFill="1" applyBorder="1" applyAlignment="1">
      <alignment vertical="center"/>
      <protection/>
    </xf>
    <xf numFmtId="174" fontId="2" fillId="0" borderId="2" xfId="22" applyNumberFormat="1" applyFont="1" applyBorder="1" applyAlignment="1">
      <alignment horizontal="right" vertical="center"/>
      <protection/>
    </xf>
    <xf numFmtId="176" fontId="2" fillId="0" borderId="2" xfId="22" applyNumberFormat="1" applyFont="1" applyFill="1" applyBorder="1" applyAlignment="1">
      <alignment vertical="center"/>
      <protection/>
    </xf>
    <xf numFmtId="0" fontId="2" fillId="0" borderId="0" xfId="22" applyFont="1" applyAlignment="1">
      <alignment horizontal="left" wrapText="1"/>
      <protection/>
    </xf>
    <xf numFmtId="0" fontId="2" fillId="0" borderId="1" xfId="22" applyFont="1" applyFill="1" applyBorder="1">
      <alignment/>
      <protection/>
    </xf>
    <xf numFmtId="173" fontId="2" fillId="0" borderId="1" xfId="22" applyNumberFormat="1" applyBorder="1" applyAlignment="1">
      <alignment vertical="center"/>
      <protection/>
    </xf>
    <xf numFmtId="174" fontId="2" fillId="0" borderId="1" xfId="22" applyNumberFormat="1" applyFont="1" applyBorder="1" applyAlignment="1">
      <alignment vertical="center"/>
      <protection/>
    </xf>
    <xf numFmtId="174" fontId="2" fillId="0" borderId="1" xfId="22" applyNumberFormat="1" applyFont="1" applyFill="1" applyBorder="1" applyAlignment="1">
      <alignment vertical="center"/>
      <protection/>
    </xf>
    <xf numFmtId="174" fontId="2" fillId="0" borderId="1" xfId="22" applyNumberFormat="1" applyFont="1" applyBorder="1" applyAlignment="1">
      <alignment horizontal="right" vertical="center"/>
      <protection/>
    </xf>
    <xf numFmtId="176" fontId="2" fillId="0" borderId="1" xfId="22" applyNumberFormat="1" applyFont="1" applyFill="1" applyBorder="1" applyAlignment="1">
      <alignment vertical="center"/>
      <protection/>
    </xf>
    <xf numFmtId="174" fontId="2" fillId="0" borderId="0" xfId="22" applyNumberFormat="1">
      <alignment/>
      <protection/>
    </xf>
    <xf numFmtId="174" fontId="9" fillId="0" borderId="0" xfId="22" applyNumberFormat="1" applyFont="1">
      <alignment/>
      <protection/>
    </xf>
    <xf numFmtId="0" fontId="2" fillId="0" borderId="0" xfId="22" applyFont="1" applyFill="1" applyAlignment="1">
      <alignment horizontal="left"/>
      <protection/>
    </xf>
    <xf numFmtId="175" fontId="2" fillId="2" borderId="0" xfId="23" applyNumberFormat="1" applyFont="1" applyFill="1" applyBorder="1" applyAlignment="1">
      <alignment horizontal="right" vertical="center"/>
      <protection/>
    </xf>
    <xf numFmtId="174" fontId="2" fillId="2" borderId="0" xfId="22" applyNumberFormat="1" applyFont="1" applyFill="1" applyAlignment="1">
      <alignment vertical="center"/>
      <protection/>
    </xf>
    <xf numFmtId="174" fontId="2" fillId="0" borderId="0" xfId="22" applyNumberFormat="1" applyFont="1" applyAlignment="1">
      <alignment horizontal="right" vertical="center"/>
      <protection/>
    </xf>
    <xf numFmtId="0" fontId="2" fillId="0" borderId="0" xfId="22" applyFill="1" applyBorder="1">
      <alignment/>
      <protection/>
    </xf>
    <xf numFmtId="173" fontId="2" fillId="0" borderId="0" xfId="22" applyNumberFormat="1" applyFont="1" applyBorder="1" applyAlignment="1">
      <alignment vertical="center"/>
      <protection/>
    </xf>
    <xf numFmtId="174" fontId="2" fillId="2" borderId="0" xfId="22" applyNumberFormat="1" applyFont="1" applyFill="1" applyBorder="1" applyAlignment="1">
      <alignment vertical="center"/>
      <protection/>
    </xf>
    <xf numFmtId="173" fontId="2" fillId="0" borderId="2" xfId="22" applyNumberFormat="1" applyFont="1" applyBorder="1" applyAlignment="1">
      <alignment vertical="center"/>
      <protection/>
    </xf>
    <xf numFmtId="173" fontId="2" fillId="0" borderId="1" xfId="22" applyNumberFormat="1" applyFont="1" applyBorder="1" applyAlignment="1">
      <alignment vertical="center"/>
      <protection/>
    </xf>
    <xf numFmtId="0" fontId="2" fillId="0" borderId="0" xfId="22" applyFont="1" applyAlignment="1">
      <alignment vertical="center"/>
      <protection/>
    </xf>
    <xf numFmtId="0" fontId="2" fillId="0" borderId="1" xfId="22" applyFont="1" applyBorder="1">
      <alignment/>
      <protection/>
    </xf>
    <xf numFmtId="0" fontId="10" fillId="0" borderId="0" xfId="23" applyFont="1">
      <alignment/>
      <protection/>
    </xf>
    <xf numFmtId="0" fontId="11" fillId="0" borderId="0" xfId="23" applyFont="1">
      <alignment/>
      <protection/>
    </xf>
    <xf numFmtId="0" fontId="6" fillId="0" borderId="0" xfId="23" applyFont="1" quotePrefix="1">
      <alignment/>
      <protection/>
    </xf>
    <xf numFmtId="0" fontId="12" fillId="0" borderId="0" xfId="23" applyFont="1">
      <alignment/>
      <protection/>
    </xf>
    <xf numFmtId="0" fontId="13" fillId="0" borderId="0" xfId="23" applyFont="1">
      <alignment/>
      <protection/>
    </xf>
    <xf numFmtId="0" fontId="13" fillId="0" borderId="0" xfId="23" applyFont="1" applyAlignment="1">
      <alignment horizontal="justify" wrapText="1"/>
      <protection/>
    </xf>
    <xf numFmtId="0" fontId="13" fillId="0" borderId="0" xfId="0" applyFont="1" applyAlignment="1">
      <alignment horizontal="justify" wrapText="1"/>
    </xf>
    <xf numFmtId="0" fontId="7" fillId="0" borderId="0" xfId="23" applyFont="1">
      <alignment/>
      <protection/>
    </xf>
    <xf numFmtId="0" fontId="6" fillId="0" borderId="0" xfId="23" applyFont="1">
      <alignment/>
      <protection/>
    </xf>
    <xf numFmtId="0" fontId="14" fillId="0" borderId="0" xfId="0" applyFont="1" applyFill="1" applyAlignment="1">
      <alignment vertical="top"/>
    </xf>
    <xf numFmtId="0" fontId="3" fillId="0" borderId="0" xfId="0" applyNumberFormat="1" applyFont="1" applyAlignment="1">
      <alignment horizontal="left" vertical="top" wrapText="1"/>
    </xf>
    <xf numFmtId="0" fontId="13" fillId="0" borderId="0" xfId="0" applyNumberFormat="1" applyFont="1" applyAlignment="1">
      <alignment horizontal="left" vertical="top" wrapText="1"/>
    </xf>
    <xf numFmtId="0" fontId="15" fillId="0" borderId="0" xfId="0" applyNumberFormat="1" applyFont="1" applyAlignment="1">
      <alignment horizontal="left" vertical="top" wrapText="1"/>
    </xf>
    <xf numFmtId="0" fontId="16" fillId="0" borderId="0" xfId="0" applyFont="1" applyFill="1" applyAlignment="1">
      <alignment vertical="top"/>
    </xf>
    <xf numFmtId="0" fontId="15" fillId="0" borderId="0" xfId="0" applyFont="1" applyAlignment="1">
      <alignment vertical="top"/>
    </xf>
    <xf numFmtId="49" fontId="13" fillId="0" borderId="0" xfId="0" applyNumberFormat="1" applyFont="1" applyAlignment="1">
      <alignment vertical="top"/>
    </xf>
    <xf numFmtId="180" fontId="13" fillId="0" borderId="0" xfId="0" applyNumberFormat="1" applyFont="1" applyAlignment="1">
      <alignment vertical="top"/>
    </xf>
    <xf numFmtId="0" fontId="13" fillId="0" borderId="0" xfId="0" applyFont="1" applyAlignment="1">
      <alignment vertical="top"/>
    </xf>
    <xf numFmtId="49" fontId="17" fillId="0" borderId="0" xfId="0" applyNumberFormat="1" applyFont="1" applyAlignment="1">
      <alignment vertical="top"/>
    </xf>
    <xf numFmtId="0" fontId="13" fillId="0" borderId="0" xfId="0" applyFont="1" applyAlignment="1">
      <alignment horizontal="justify" vertical="top" wrapText="1"/>
    </xf>
    <xf numFmtId="180" fontId="6" fillId="0" borderId="0" xfId="0" applyNumberFormat="1" applyFont="1" applyAlignment="1">
      <alignment vertical="top"/>
    </xf>
    <xf numFmtId="180" fontId="6" fillId="0" borderId="0" xfId="0" applyNumberFormat="1" applyFont="1" applyAlignment="1">
      <alignment horizontal="right"/>
    </xf>
    <xf numFmtId="180" fontId="2" fillId="0" borderId="0" xfId="0" applyNumberFormat="1" applyFont="1" applyAlignment="1">
      <alignment vertical="top"/>
    </xf>
    <xf numFmtId="0" fontId="2" fillId="0" borderId="0" xfId="0" applyFont="1" applyBorder="1" applyAlignment="1">
      <alignment horizontal="left"/>
    </xf>
    <xf numFmtId="0" fontId="2" fillId="0" borderId="0" xfId="22" applyFont="1" applyFill="1" applyAlignment="1">
      <alignment horizontal="left" vertical="top" wrapText="1"/>
      <protection/>
    </xf>
    <xf numFmtId="0" fontId="2" fillId="0" borderId="0" xfId="22" applyFont="1" applyFill="1" applyAlignment="1">
      <alignment horizontal="left" wrapText="1"/>
      <protection/>
    </xf>
    <xf numFmtId="0" fontId="18" fillId="0" borderId="0" xfId="0" applyFont="1" applyAlignment="1">
      <alignment horizontal="right" vertical="top"/>
    </xf>
    <xf numFmtId="0" fontId="2" fillId="0" borderId="0" xfId="0" applyFont="1" applyAlignment="1">
      <alignment vertical="top"/>
    </xf>
    <xf numFmtId="49" fontId="13" fillId="0" borderId="1" xfId="0" applyNumberFormat="1" applyFont="1" applyBorder="1" applyAlignment="1">
      <alignment vertical="top"/>
    </xf>
    <xf numFmtId="180" fontId="13" fillId="0" borderId="1" xfId="0" applyNumberFormat="1" applyFont="1" applyBorder="1" applyAlignment="1">
      <alignment vertical="top"/>
    </xf>
    <xf numFmtId="49" fontId="1" fillId="0" borderId="1" xfId="0" applyNumberFormat="1" applyFont="1" applyBorder="1" applyAlignment="1">
      <alignment horizontal="right"/>
    </xf>
    <xf numFmtId="49" fontId="1" fillId="0" borderId="1" xfId="0" applyNumberFormat="1" applyFont="1" applyBorder="1" applyAlignment="1">
      <alignment horizontal="right" vertical="top"/>
    </xf>
    <xf numFmtId="49" fontId="1" fillId="0" borderId="0" xfId="0" applyNumberFormat="1" applyFont="1" applyBorder="1" applyAlignment="1">
      <alignment horizontal="right" vertical="top"/>
    </xf>
    <xf numFmtId="49" fontId="6" fillId="0" borderId="0" xfId="0" applyNumberFormat="1" applyFont="1" applyAlignment="1">
      <alignment vertical="top"/>
    </xf>
    <xf numFmtId="180" fontId="13" fillId="0" borderId="0" xfId="0" applyNumberFormat="1" applyFont="1" applyFill="1" applyAlignment="1">
      <alignment vertical="top"/>
    </xf>
    <xf numFmtId="180" fontId="13" fillId="0" borderId="0" xfId="0" applyNumberFormat="1" applyFont="1" applyFill="1" applyAlignment="1">
      <alignment horizontal="right" vertical="top"/>
    </xf>
    <xf numFmtId="180" fontId="2" fillId="0" borderId="0" xfId="0" applyNumberFormat="1" applyFont="1" applyBorder="1" applyAlignment="1">
      <alignment vertical="top"/>
    </xf>
    <xf numFmtId="180" fontId="13" fillId="0" borderId="0" xfId="0" applyNumberFormat="1" applyFont="1" applyAlignment="1">
      <alignment horizontal="right" vertical="top"/>
    </xf>
    <xf numFmtId="49" fontId="13" fillId="0" borderId="0" xfId="0" applyNumberFormat="1" applyFont="1" applyAlignment="1">
      <alignment horizontal="left" vertical="top" indent="1"/>
    </xf>
    <xf numFmtId="181" fontId="13" fillId="0" borderId="0" xfId="24" applyNumberFormat="1" applyFont="1" applyFill="1" applyAlignment="1">
      <alignment horizontal="right" vertical="top"/>
    </xf>
    <xf numFmtId="49" fontId="13" fillId="0" borderId="0" xfId="0" applyNumberFormat="1" applyFont="1" applyAlignment="1">
      <alignment horizontal="right" vertical="top"/>
    </xf>
    <xf numFmtId="0" fontId="2" fillId="0" borderId="0" xfId="0" applyFont="1" applyAlignment="1">
      <alignment horizontal="right" vertical="top"/>
    </xf>
    <xf numFmtId="182" fontId="13" fillId="0" borderId="0" xfId="0" applyNumberFormat="1" applyFont="1" applyAlignment="1">
      <alignment vertical="top"/>
    </xf>
    <xf numFmtId="183" fontId="13" fillId="0" borderId="0" xfId="0" applyNumberFormat="1" applyFont="1" applyAlignment="1">
      <alignment vertical="top"/>
    </xf>
    <xf numFmtId="181" fontId="2" fillId="0" borderId="0" xfId="24" applyNumberFormat="1" applyFont="1" applyAlignment="1">
      <alignment horizontal="right" vertical="top"/>
    </xf>
    <xf numFmtId="180" fontId="2" fillId="0" borderId="0" xfId="0" applyNumberFormat="1" applyFont="1" applyFill="1" applyAlignment="1">
      <alignment vertical="top"/>
    </xf>
    <xf numFmtId="180" fontId="2" fillId="0" borderId="0" xfId="0" applyNumberFormat="1" applyFont="1" applyAlignment="1">
      <alignment horizontal="right" vertical="top"/>
    </xf>
    <xf numFmtId="180" fontId="13" fillId="0" borderId="0" xfId="0" applyNumberFormat="1" applyFont="1" applyAlignment="1">
      <alignment horizontal="left" vertical="top" indent="1"/>
    </xf>
    <xf numFmtId="184" fontId="13" fillId="0" borderId="0" xfId="0" applyNumberFormat="1" applyFont="1" applyAlignment="1">
      <alignment horizontal="right" vertical="top"/>
    </xf>
    <xf numFmtId="10" fontId="13" fillId="0" borderId="0" xfId="0" applyNumberFormat="1" applyFont="1" applyAlignment="1">
      <alignment vertical="top"/>
    </xf>
    <xf numFmtId="10" fontId="6" fillId="0" borderId="0" xfId="0" applyNumberFormat="1" applyFont="1" applyAlignment="1">
      <alignment vertical="top"/>
    </xf>
    <xf numFmtId="180" fontId="2" fillId="0" borderId="0" xfId="0" applyNumberFormat="1" applyFont="1" applyAlignment="1" quotePrefix="1">
      <alignment horizontal="right" vertical="top"/>
    </xf>
    <xf numFmtId="0" fontId="2" fillId="0" borderId="0" xfId="22" applyFont="1" applyAlignment="1">
      <alignment horizontal="left" vertical="top" wrapText="1"/>
      <protection/>
    </xf>
    <xf numFmtId="180" fontId="2" fillId="0" borderId="0" xfId="0" applyNumberFormat="1" applyFont="1" applyFill="1" applyAlignment="1">
      <alignment horizontal="right" vertical="top"/>
    </xf>
    <xf numFmtId="0" fontId="13" fillId="0" borderId="0" xfId="0" applyFont="1" applyAlignment="1">
      <alignment horizontal="right" vertical="top"/>
    </xf>
    <xf numFmtId="49" fontId="13" fillId="0" borderId="0" xfId="0" applyNumberFormat="1" applyFont="1" applyAlignment="1">
      <alignment horizontal="justify" vertical="top"/>
    </xf>
    <xf numFmtId="180" fontId="13" fillId="0" borderId="0" xfId="0" applyNumberFormat="1" applyFont="1" applyAlignment="1">
      <alignment horizontal="justify" vertical="top"/>
    </xf>
    <xf numFmtId="0" fontId="2"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81" fontId="2" fillId="0" borderId="0" xfId="24" applyNumberFormat="1" applyFont="1" applyFill="1" applyAlignment="1">
      <alignment horizontal="right" vertical="top"/>
    </xf>
    <xf numFmtId="0" fontId="6" fillId="0" borderId="0" xfId="23" applyFont="1" applyAlignment="1" quotePrefix="1">
      <alignment/>
      <protection/>
    </xf>
    <xf numFmtId="49" fontId="2" fillId="0" borderId="0" xfId="0" applyNumberFormat="1" applyFont="1" applyAlignment="1">
      <alignment/>
    </xf>
    <xf numFmtId="49" fontId="1" fillId="0" borderId="0" xfId="0" applyNumberFormat="1" applyFont="1" applyAlignment="1">
      <alignment horizontal="right"/>
    </xf>
    <xf numFmtId="0" fontId="2" fillId="0" borderId="0" xfId="0" applyFont="1" applyAlignment="1">
      <alignment/>
    </xf>
    <xf numFmtId="0" fontId="10" fillId="0" borderId="0" xfId="0" applyFont="1" applyFill="1" applyAlignment="1">
      <alignment vertical="top"/>
    </xf>
    <xf numFmtId="49" fontId="2" fillId="0" borderId="0" xfId="0" applyNumberFormat="1" applyFont="1" applyAlignment="1">
      <alignment vertical="top"/>
    </xf>
    <xf numFmtId="0" fontId="2" fillId="0" borderId="0" xfId="0" applyFont="1" applyFill="1" applyAlignment="1">
      <alignment vertical="top"/>
    </xf>
    <xf numFmtId="49" fontId="2" fillId="0" borderId="1" xfId="0" applyNumberFormat="1" applyFont="1" applyBorder="1" applyAlignment="1">
      <alignment vertical="top"/>
    </xf>
    <xf numFmtId="0" fontId="2" fillId="0" borderId="1" xfId="0" applyFont="1" applyFill="1" applyBorder="1" applyAlignment="1">
      <alignment vertical="top"/>
    </xf>
    <xf numFmtId="0" fontId="1" fillId="0" borderId="0" xfId="0" applyFont="1" applyAlignment="1">
      <alignment horizontal="right" vertical="top"/>
    </xf>
    <xf numFmtId="0" fontId="2" fillId="0" borderId="1" xfId="0" applyFont="1" applyBorder="1" applyAlignment="1">
      <alignment vertical="top"/>
    </xf>
    <xf numFmtId="49" fontId="2" fillId="0" borderId="0" xfId="0" applyNumberFormat="1" applyFont="1" applyFill="1" applyAlignment="1">
      <alignment vertical="top"/>
    </xf>
    <xf numFmtId="180" fontId="2" fillId="0" borderId="0" xfId="0" applyNumberFormat="1" applyFont="1" applyBorder="1" applyAlignment="1">
      <alignment horizontal="right" vertical="top"/>
    </xf>
    <xf numFmtId="0" fontId="10" fillId="0" borderId="0" xfId="0" applyFont="1" applyAlignment="1">
      <alignment vertical="top"/>
    </xf>
    <xf numFmtId="0" fontId="2" fillId="0" borderId="0" xfId="0" applyFont="1" applyAlignment="1">
      <alignment horizontal="justify" vertical="top" wrapText="1"/>
    </xf>
    <xf numFmtId="0" fontId="2" fillId="0" borderId="0" xfId="0" applyFont="1" applyAlignment="1">
      <alignment horizontal="justify" wrapText="1"/>
    </xf>
    <xf numFmtId="180" fontId="2" fillId="0" borderId="1" xfId="0" applyNumberFormat="1" applyFont="1" applyBorder="1" applyAlignment="1">
      <alignment vertical="top"/>
    </xf>
    <xf numFmtId="0" fontId="1" fillId="0" borderId="1" xfId="0" applyFont="1" applyBorder="1" applyAlignment="1">
      <alignment vertical="top"/>
    </xf>
    <xf numFmtId="0" fontId="2" fillId="0" borderId="0" xfId="0" applyFont="1" applyAlignment="1">
      <alignment horizontal="justify" vertical="top"/>
    </xf>
    <xf numFmtId="0" fontId="13" fillId="0" borderId="0" xfId="0" applyFont="1" applyAlignment="1">
      <alignment vertical="top" wrapText="1"/>
    </xf>
    <xf numFmtId="0" fontId="0" fillId="0" borderId="0" xfId="0" applyAlignment="1">
      <alignment/>
    </xf>
    <xf numFmtId="0" fontId="6" fillId="0" borderId="0" xfId="0" applyFont="1" applyAlignment="1">
      <alignment vertical="top"/>
    </xf>
    <xf numFmtId="180" fontId="13" fillId="0" borderId="0" xfId="0" applyNumberFormat="1" applyFont="1" applyBorder="1" applyAlignment="1">
      <alignment vertical="top"/>
    </xf>
    <xf numFmtId="181" fontId="13" fillId="0" borderId="0" xfId="24" applyNumberFormat="1" applyFont="1" applyBorder="1" applyAlignment="1">
      <alignment horizontal="right" vertical="top"/>
    </xf>
    <xf numFmtId="0" fontId="13" fillId="0" borderId="0" xfId="0" applyFont="1" applyBorder="1" applyAlignment="1">
      <alignment vertical="top"/>
    </xf>
    <xf numFmtId="0" fontId="10" fillId="0" borderId="0" xfId="0" applyFont="1" applyBorder="1" applyAlignment="1">
      <alignment vertical="top"/>
    </xf>
    <xf numFmtId="0" fontId="13" fillId="0" borderId="1" xfId="0" applyFont="1" applyBorder="1" applyAlignment="1">
      <alignment vertical="top"/>
    </xf>
    <xf numFmtId="0" fontId="13" fillId="0" borderId="1" xfId="0" applyFont="1" applyBorder="1" applyAlignment="1">
      <alignment horizontal="right" vertical="top"/>
    </xf>
    <xf numFmtId="0" fontId="2" fillId="0" borderId="0" xfId="23" applyFont="1">
      <alignment/>
      <protection/>
    </xf>
    <xf numFmtId="0" fontId="13" fillId="0" borderId="0" xfId="23" applyFont="1" applyAlignment="1">
      <alignment/>
      <protection/>
    </xf>
    <xf numFmtId="0" fontId="10" fillId="0" borderId="0" xfId="23" applyFont="1" applyAlignment="1">
      <alignment vertical="top"/>
      <protection/>
    </xf>
    <xf numFmtId="0" fontId="13" fillId="0" borderId="0" xfId="23" applyFont="1" applyAlignment="1">
      <alignment horizontal="justify" vertical="top" wrapText="1"/>
      <protection/>
    </xf>
    <xf numFmtId="0" fontId="13" fillId="0" borderId="0" xfId="23" applyFont="1" applyAlignment="1">
      <alignment vertical="top"/>
      <protection/>
    </xf>
    <xf numFmtId="0" fontId="13" fillId="0" borderId="0" xfId="23" applyFont="1" applyAlignment="1">
      <alignment horizontal="justify"/>
      <protection/>
    </xf>
    <xf numFmtId="0" fontId="13" fillId="0" borderId="2" xfId="23" applyFont="1" applyBorder="1" applyAlignment="1">
      <alignment vertical="top"/>
      <protection/>
    </xf>
    <xf numFmtId="0" fontId="13" fillId="0" borderId="2" xfId="23" applyFont="1" applyBorder="1" applyAlignment="1">
      <alignment horizontal="justify" wrapText="1"/>
      <protection/>
    </xf>
    <xf numFmtId="37" fontId="13" fillId="0" borderId="0" xfId="23" applyNumberFormat="1" applyFont="1" applyBorder="1" applyAlignment="1" applyProtection="1">
      <alignment vertical="top"/>
      <protection/>
    </xf>
    <xf numFmtId="0" fontId="0" fillId="0" borderId="0" xfId="0" applyFont="1" applyAlignment="1">
      <alignment horizontal="right" vertical="top"/>
    </xf>
    <xf numFmtId="0" fontId="13" fillId="0" borderId="0" xfId="23" applyFont="1" applyAlignment="1">
      <alignment horizontal="justify" vertical="top"/>
      <protection/>
    </xf>
    <xf numFmtId="37" fontId="13" fillId="0" borderId="1" xfId="23" applyNumberFormat="1" applyFont="1" applyBorder="1" applyAlignment="1" applyProtection="1">
      <alignment vertical="top"/>
      <protection/>
    </xf>
    <xf numFmtId="0" fontId="13" fillId="0" borderId="1" xfId="23" applyFont="1" applyBorder="1" applyAlignment="1">
      <alignment horizontal="justify" wrapText="1"/>
      <protection/>
    </xf>
    <xf numFmtId="0" fontId="0" fillId="0" borderId="1" xfId="0" applyFont="1" applyBorder="1" applyAlignment="1">
      <alignment horizontal="right" vertical="top"/>
    </xf>
    <xf numFmtId="0" fontId="10" fillId="0" borderId="0" xfId="23" applyFont="1" applyBorder="1" applyAlignment="1">
      <alignment/>
      <protection/>
    </xf>
    <xf numFmtId="0" fontId="0" fillId="0" borderId="0" xfId="0" applyFont="1" applyBorder="1" applyAlignment="1">
      <alignment horizontal="right" vertical="top"/>
    </xf>
    <xf numFmtId="0" fontId="13" fillId="0" borderId="0" xfId="22" applyFont="1">
      <alignment/>
      <protection/>
    </xf>
    <xf numFmtId="0" fontId="4" fillId="0" borderId="0" xfId="22" applyFont="1" applyAlignment="1">
      <alignment horizontal="right"/>
      <protection/>
    </xf>
    <xf numFmtId="0" fontId="13" fillId="0" borderId="0" xfId="22" applyFont="1" applyFill="1">
      <alignment/>
      <protection/>
    </xf>
    <xf numFmtId="0" fontId="1" fillId="0" borderId="0" xfId="22" applyFont="1" applyAlignment="1">
      <alignment horizontal="right"/>
      <protection/>
    </xf>
    <xf numFmtId="174" fontId="21" fillId="0" borderId="0" xfId="0" applyNumberFormat="1" applyFont="1" applyAlignment="1">
      <alignment/>
    </xf>
    <xf numFmtId="0" fontId="0" fillId="0" borderId="1" xfId="0" applyBorder="1" applyAlignment="1">
      <alignment/>
    </xf>
    <xf numFmtId="0" fontId="0" fillId="0" borderId="0" xfId="0" applyBorder="1" applyAlignment="1">
      <alignment/>
    </xf>
    <xf numFmtId="0" fontId="0" fillId="0" borderId="3" xfId="0" applyBorder="1" applyAlignment="1">
      <alignment/>
    </xf>
    <xf numFmtId="0" fontId="21" fillId="0" borderId="0" xfId="0" applyFont="1" applyAlignment="1">
      <alignment/>
    </xf>
    <xf numFmtId="180" fontId="0" fillId="0" borderId="1" xfId="0" applyNumberFormat="1" applyFont="1" applyBorder="1" applyAlignment="1">
      <alignment vertical="top"/>
    </xf>
    <xf numFmtId="180" fontId="15" fillId="0" borderId="0" xfId="0" applyNumberFormat="1" applyFont="1" applyAlignment="1">
      <alignment vertical="top"/>
    </xf>
    <xf numFmtId="0" fontId="21" fillId="0" borderId="0" xfId="22" applyFont="1" applyFill="1" applyBorder="1">
      <alignment/>
      <protection/>
    </xf>
    <xf numFmtId="180" fontId="0" fillId="0" borderId="0" xfId="0" applyNumberFormat="1" applyFont="1" applyBorder="1" applyAlignment="1">
      <alignment vertical="top"/>
    </xf>
    <xf numFmtId="180" fontId="21" fillId="0" borderId="0" xfId="0" applyNumberFormat="1" applyFont="1" applyBorder="1" applyAlignment="1">
      <alignment horizontal="right" vertical="top"/>
    </xf>
    <xf numFmtId="180" fontId="0" fillId="0" borderId="0" xfId="0" applyNumberFormat="1" applyFont="1" applyAlignment="1">
      <alignment vertical="top"/>
    </xf>
    <xf numFmtId="49" fontId="21" fillId="0" borderId="0" xfId="0" applyNumberFormat="1" applyFont="1" applyAlignment="1">
      <alignment horizontal="right"/>
    </xf>
    <xf numFmtId="49" fontId="21" fillId="0" borderId="1" xfId="0" applyNumberFormat="1" applyFont="1" applyBorder="1" applyAlignment="1">
      <alignment horizontal="right"/>
    </xf>
    <xf numFmtId="49" fontId="0" fillId="0" borderId="0" xfId="0" applyNumberFormat="1" applyFont="1" applyAlignment="1">
      <alignment vertical="top"/>
    </xf>
    <xf numFmtId="0" fontId="0" fillId="0" borderId="0" xfId="0" applyFont="1" applyAlignment="1">
      <alignment horizontal="justify" vertical="top" wrapText="1"/>
    </xf>
    <xf numFmtId="174" fontId="0" fillId="0" borderId="0" xfId="0" applyNumberFormat="1" applyFont="1" applyAlignment="1">
      <alignment/>
    </xf>
    <xf numFmtId="49" fontId="0" fillId="0" borderId="0" xfId="0" applyNumberFormat="1" applyFont="1" applyAlignment="1">
      <alignment horizontal="left" vertical="top" wrapText="1"/>
    </xf>
    <xf numFmtId="0" fontId="13" fillId="0" borderId="0" xfId="22" applyFont="1" applyBorder="1">
      <alignment/>
      <protection/>
    </xf>
    <xf numFmtId="0" fontId="13" fillId="0" borderId="0" xfId="0" applyFont="1" applyBorder="1" applyAlignment="1">
      <alignment/>
    </xf>
    <xf numFmtId="0" fontId="6" fillId="0" borderId="0" xfId="0" applyFont="1" applyBorder="1" applyAlignment="1">
      <alignment horizontal="center"/>
    </xf>
    <xf numFmtId="0" fontId="1" fillId="0" borderId="0" xfId="22" applyFont="1" applyBorder="1">
      <alignment/>
      <protection/>
    </xf>
    <xf numFmtId="0" fontId="1" fillId="0" borderId="0" xfId="22" applyFont="1" applyBorder="1" applyAlignment="1">
      <alignment horizontal="center"/>
      <protection/>
    </xf>
    <xf numFmtId="0" fontId="1" fillId="0" borderId="1" xfId="22" applyFont="1" applyBorder="1">
      <alignment/>
      <protection/>
    </xf>
    <xf numFmtId="174" fontId="2" fillId="0" borderId="0" xfId="22" applyNumberFormat="1" applyFont="1">
      <alignment/>
      <protection/>
    </xf>
    <xf numFmtId="186" fontId="1" fillId="0" borderId="0" xfId="22" applyNumberFormat="1" applyFont="1">
      <alignment/>
      <protection/>
    </xf>
    <xf numFmtId="186" fontId="2" fillId="0" borderId="0" xfId="22" applyNumberFormat="1" applyFont="1">
      <alignment/>
      <protection/>
    </xf>
    <xf numFmtId="0" fontId="2" fillId="0" borderId="0" xfId="22" applyFont="1" applyFill="1">
      <alignment/>
      <protection/>
    </xf>
    <xf numFmtId="0" fontId="2" fillId="0" borderId="2" xfId="22" applyFont="1" applyFill="1" applyBorder="1">
      <alignment/>
      <protection/>
    </xf>
    <xf numFmtId="186" fontId="2" fillId="0" borderId="2" xfId="22" applyNumberFormat="1" applyFont="1" applyBorder="1">
      <alignment/>
      <protection/>
    </xf>
    <xf numFmtId="0" fontId="2" fillId="0" borderId="0" xfId="22" applyFont="1" applyBorder="1">
      <alignment/>
      <protection/>
    </xf>
    <xf numFmtId="186" fontId="1" fillId="0" borderId="0" xfId="22" applyNumberFormat="1" applyFont="1" applyBorder="1">
      <alignment/>
      <protection/>
    </xf>
    <xf numFmtId="186" fontId="2" fillId="0" borderId="0" xfId="22" applyNumberFormat="1" applyFont="1" applyBorder="1">
      <alignment/>
      <protection/>
    </xf>
    <xf numFmtId="186" fontId="2" fillId="0" borderId="1" xfId="22" applyNumberFormat="1" applyFont="1" applyBorder="1">
      <alignment/>
      <protection/>
    </xf>
    <xf numFmtId="174" fontId="2" fillId="0" borderId="0" xfId="0" applyNumberFormat="1" applyFont="1" applyBorder="1" applyAlignment="1">
      <alignment/>
    </xf>
    <xf numFmtId="0" fontId="2" fillId="0" borderId="0" xfId="0" applyFont="1" applyBorder="1" applyAlignment="1">
      <alignment/>
    </xf>
    <xf numFmtId="0" fontId="4" fillId="0" borderId="0" xfId="22" applyFont="1" applyBorder="1">
      <alignment/>
      <protection/>
    </xf>
    <xf numFmtId="0" fontId="22" fillId="0" borderId="0" xfId="0" applyFont="1" applyFill="1" applyBorder="1" applyAlignment="1">
      <alignment vertical="top"/>
    </xf>
    <xf numFmtId="180" fontId="14" fillId="0" borderId="0" xfId="0" applyNumberFormat="1" applyFont="1" applyFill="1" applyBorder="1" applyAlignment="1">
      <alignment vertical="top"/>
    </xf>
    <xf numFmtId="180" fontId="15" fillId="0" borderId="0" xfId="0" applyNumberFormat="1" applyFont="1" applyFill="1" applyBorder="1" applyAlignment="1">
      <alignment vertical="top"/>
    </xf>
    <xf numFmtId="49" fontId="18" fillId="0" borderId="0" xfId="0" applyNumberFormat="1" applyFont="1" applyAlignment="1">
      <alignment/>
    </xf>
    <xf numFmtId="0" fontId="1" fillId="0" borderId="0" xfId="0" applyFont="1" applyAlignment="1">
      <alignment horizontal="right" wrapText="1"/>
    </xf>
    <xf numFmtId="49" fontId="1" fillId="0" borderId="0" xfId="0" applyNumberFormat="1" applyFont="1" applyAlignment="1">
      <alignment horizontal="right" wrapText="1"/>
    </xf>
    <xf numFmtId="180" fontId="1" fillId="0" borderId="0" xfId="0" applyNumberFormat="1" applyFont="1" applyBorder="1" applyAlignment="1">
      <alignment horizontal="right" wrapText="1"/>
    </xf>
    <xf numFmtId="49" fontId="15" fillId="0" borderId="0" xfId="0" applyNumberFormat="1" applyFont="1" applyAlignment="1">
      <alignment vertical="top"/>
    </xf>
    <xf numFmtId="0" fontId="1" fillId="0" borderId="1" xfId="0" applyFont="1" applyBorder="1" applyAlignment="1">
      <alignment horizontal="center"/>
    </xf>
    <xf numFmtId="0" fontId="1" fillId="0" borderId="1" xfId="0" applyFont="1" applyBorder="1" applyAlignment="1">
      <alignment horizontal="right"/>
    </xf>
    <xf numFmtId="49" fontId="1" fillId="0" borderId="1" xfId="0" applyNumberFormat="1" applyFont="1" applyBorder="1" applyAlignment="1">
      <alignment horizontal="center"/>
    </xf>
    <xf numFmtId="49" fontId="18" fillId="0" borderId="1" xfId="0" applyNumberFormat="1" applyFont="1" applyBorder="1" applyAlignment="1">
      <alignment vertical="top"/>
    </xf>
    <xf numFmtId="180" fontId="1" fillId="0" borderId="0" xfId="0" applyNumberFormat="1" applyFont="1" applyAlignment="1">
      <alignment horizontal="right" vertical="top"/>
    </xf>
    <xf numFmtId="49" fontId="15" fillId="0" borderId="0" xfId="0" applyNumberFormat="1" applyFont="1" applyBorder="1" applyAlignment="1">
      <alignment vertical="top"/>
    </xf>
    <xf numFmtId="49" fontId="23" fillId="0" borderId="0" xfId="0" applyNumberFormat="1" applyFont="1" applyAlignment="1">
      <alignment vertical="top"/>
    </xf>
    <xf numFmtId="180" fontId="14" fillId="0" borderId="0" xfId="0" applyNumberFormat="1" applyFont="1" applyFill="1" applyBorder="1" applyAlignment="1">
      <alignment vertical="top"/>
    </xf>
    <xf numFmtId="180" fontId="15" fillId="0" borderId="0" xfId="0" applyNumberFormat="1" applyFont="1" applyFill="1" applyBorder="1" applyAlignment="1">
      <alignment vertical="top"/>
    </xf>
    <xf numFmtId="182" fontId="2" fillId="0" borderId="0" xfId="0" applyNumberFormat="1" applyFont="1" applyBorder="1" applyAlignment="1">
      <alignment vertical="top"/>
    </xf>
    <xf numFmtId="180" fontId="18" fillId="0" borderId="0" xfId="0" applyNumberFormat="1" applyFont="1" applyBorder="1" applyAlignment="1">
      <alignment vertical="top"/>
    </xf>
    <xf numFmtId="180" fontId="15" fillId="0" borderId="0" xfId="0" applyNumberFormat="1" applyFont="1" applyBorder="1" applyAlignment="1">
      <alignment vertical="top"/>
    </xf>
    <xf numFmtId="0" fontId="18" fillId="0" borderId="0" xfId="0" applyNumberFormat="1" applyFont="1" applyFill="1" applyBorder="1" applyAlignment="1">
      <alignment horizontal="right" wrapText="1"/>
    </xf>
    <xf numFmtId="0" fontId="2" fillId="0" borderId="4" xfId="22" applyFont="1" applyBorder="1">
      <alignment/>
      <protection/>
    </xf>
    <xf numFmtId="186" fontId="2" fillId="0" borderId="4" xfId="22" applyNumberFormat="1" applyFont="1" applyBorder="1">
      <alignment/>
      <protection/>
    </xf>
    <xf numFmtId="186" fontId="1" fillId="0" borderId="4" xfId="22" applyNumberFormat="1" applyFont="1" applyBorder="1">
      <alignment/>
      <protection/>
    </xf>
    <xf numFmtId="0" fontId="0" fillId="0" borderId="0" xfId="0" applyAlignment="1">
      <alignment horizontal="justify" wrapText="1"/>
    </xf>
    <xf numFmtId="0" fontId="0" fillId="0" borderId="1" xfId="0" applyBorder="1" applyAlignment="1">
      <alignment wrapText="1"/>
    </xf>
    <xf numFmtId="49" fontId="15" fillId="0" borderId="0" xfId="0" applyNumberFormat="1" applyFont="1" applyAlignment="1">
      <alignment vertical="top" wrapText="1"/>
    </xf>
    <xf numFmtId="0" fontId="19" fillId="0" borderId="0" xfId="0" applyFont="1" applyAlignment="1">
      <alignment horizontal="right" wrapText="1"/>
    </xf>
    <xf numFmtId="0" fontId="20" fillId="0" borderId="0" xfId="0" applyFont="1" applyAlignment="1">
      <alignment horizontal="right" wrapText="1"/>
    </xf>
    <xf numFmtId="0" fontId="15" fillId="0" borderId="0" xfId="0" applyFont="1" applyFill="1" applyBorder="1" applyAlignment="1">
      <alignment vertical="top"/>
    </xf>
    <xf numFmtId="0" fontId="2" fillId="0" borderId="1" xfId="22" applyFont="1" applyBorder="1" applyAlignment="1">
      <alignment horizontal="right"/>
      <protection/>
    </xf>
    <xf numFmtId="0" fontId="2" fillId="0" borderId="0" xfId="22" applyFont="1" applyAlignment="1">
      <alignment horizontal="right"/>
      <protection/>
    </xf>
    <xf numFmtId="174" fontId="2" fillId="0" borderId="0" xfId="22" applyNumberFormat="1" applyFont="1" applyAlignment="1">
      <alignment horizontal="right"/>
      <protection/>
    </xf>
    <xf numFmtId="0" fontId="2" fillId="0" borderId="4" xfId="22" applyFill="1" applyBorder="1">
      <alignment/>
      <protection/>
    </xf>
    <xf numFmtId="0" fontId="2" fillId="0" borderId="4" xfId="22" applyBorder="1">
      <alignment/>
      <protection/>
    </xf>
    <xf numFmtId="174" fontId="1" fillId="0" borderId="4" xfId="22" applyNumberFormat="1" applyFont="1" applyBorder="1" applyAlignment="1">
      <alignment horizontal="right"/>
      <protection/>
    </xf>
    <xf numFmtId="174" fontId="2" fillId="0" borderId="4" xfId="22" applyNumberFormat="1" applyFont="1" applyBorder="1" applyAlignment="1">
      <alignment horizontal="right"/>
      <protection/>
    </xf>
    <xf numFmtId="174" fontId="1" fillId="0" borderId="0" xfId="22" applyNumberFormat="1" applyFont="1" applyBorder="1" applyAlignment="1">
      <alignment horizontal="right"/>
      <protection/>
    </xf>
    <xf numFmtId="174" fontId="2" fillId="0" borderId="0" xfId="22" applyNumberFormat="1" applyFont="1" applyBorder="1" applyAlignment="1">
      <alignment horizontal="right"/>
      <protection/>
    </xf>
    <xf numFmtId="174" fontId="1" fillId="0" borderId="0" xfId="22" applyNumberFormat="1" applyFont="1" applyAlignment="1">
      <alignment horizontal="right"/>
      <protection/>
    </xf>
    <xf numFmtId="0" fontId="0" fillId="0" borderId="0" xfId="0" applyFill="1" applyAlignment="1">
      <alignment/>
    </xf>
    <xf numFmtId="0" fontId="2" fillId="0" borderId="1" xfId="22" applyFill="1" applyBorder="1">
      <alignment/>
      <protection/>
    </xf>
    <xf numFmtId="172" fontId="1" fillId="0" borderId="1" xfId="22" applyNumberFormat="1" applyFont="1" applyBorder="1">
      <alignment/>
      <protection/>
    </xf>
    <xf numFmtId="172" fontId="2" fillId="0" borderId="0" xfId="22" applyNumberFormat="1" applyBorder="1">
      <alignment/>
      <protection/>
    </xf>
    <xf numFmtId="0" fontId="2" fillId="0" borderId="0" xfId="22" applyFill="1" applyAlignment="1">
      <alignment horizontal="left"/>
      <protection/>
    </xf>
    <xf numFmtId="0" fontId="13" fillId="0" borderId="0" xfId="22" applyFont="1" applyAlignment="1">
      <alignment horizontal="right"/>
      <protection/>
    </xf>
    <xf numFmtId="0" fontId="1" fillId="0" borderId="0" xfId="22" applyFont="1" applyBorder="1" applyAlignment="1">
      <alignment horizontal="right"/>
      <protection/>
    </xf>
    <xf numFmtId="0" fontId="2" fillId="0" borderId="0" xfId="22" applyFill="1" applyAlignment="1">
      <alignment horizontal="right"/>
      <protection/>
    </xf>
    <xf numFmtId="0" fontId="2" fillId="0" borderId="1" xfId="22" applyBorder="1" applyAlignment="1">
      <alignment horizontal="right"/>
      <protection/>
    </xf>
    <xf numFmtId="174" fontId="2" fillId="0" borderId="0" xfId="22" applyNumberFormat="1" applyAlignment="1">
      <alignment horizontal="right" vertical="center"/>
      <protection/>
    </xf>
    <xf numFmtId="174" fontId="1" fillId="0" borderId="0" xfId="22" applyNumberFormat="1" applyFont="1" applyAlignment="1">
      <alignment vertical="center"/>
      <protection/>
    </xf>
    <xf numFmtId="174" fontId="1" fillId="0" borderId="0" xfId="22" applyNumberFormat="1" applyFont="1" applyAlignment="1" quotePrefix="1">
      <alignment horizontal="right" vertical="center"/>
      <protection/>
    </xf>
    <xf numFmtId="174" fontId="2" fillId="0" borderId="0" xfId="22" applyNumberFormat="1" applyFont="1" applyAlignment="1" quotePrefix="1">
      <alignment horizontal="right" vertical="center"/>
      <protection/>
    </xf>
    <xf numFmtId="0" fontId="2" fillId="0" borderId="4" xfId="22" applyFont="1" applyFill="1" applyBorder="1">
      <alignment/>
      <protection/>
    </xf>
    <xf numFmtId="174" fontId="2" fillId="0" borderId="4" xfId="22" applyNumberFormat="1" applyBorder="1" applyAlignment="1">
      <alignment horizontal="right" vertical="center"/>
      <protection/>
    </xf>
    <xf numFmtId="174" fontId="1" fillId="0" borderId="4" xfId="22" applyNumberFormat="1" applyFont="1" applyBorder="1" applyAlignment="1">
      <alignment/>
      <protection/>
    </xf>
    <xf numFmtId="174" fontId="2" fillId="0" borderId="4" xfId="22" applyNumberFormat="1" applyFont="1" applyBorder="1" applyAlignment="1">
      <alignment/>
      <protection/>
    </xf>
    <xf numFmtId="174" fontId="1" fillId="0" borderId="0" xfId="22" applyNumberFormat="1" applyFont="1">
      <alignment/>
      <protection/>
    </xf>
    <xf numFmtId="0" fontId="1" fillId="0" borderId="1" xfId="22" applyFont="1" applyFill="1" applyBorder="1" applyAlignment="1">
      <alignment horizontal="right"/>
      <protection/>
    </xf>
    <xf numFmtId="0" fontId="1" fillId="0" borderId="0" xfId="22" applyFont="1" applyFill="1" applyBorder="1" applyAlignment="1">
      <alignment horizontal="right"/>
      <protection/>
    </xf>
    <xf numFmtId="186" fontId="2" fillId="0" borderId="0" xfId="22" applyNumberFormat="1" applyFont="1" applyFill="1" applyBorder="1" applyAlignment="1">
      <alignment vertical="center"/>
      <protection/>
    </xf>
    <xf numFmtId="186" fontId="1" fillId="0" borderId="0" xfId="22" applyNumberFormat="1" applyFont="1" applyAlignment="1">
      <alignment vertical="center"/>
      <protection/>
    </xf>
    <xf numFmtId="186" fontId="2" fillId="0" borderId="0" xfId="22" applyNumberFormat="1" applyFont="1" applyAlignment="1">
      <alignment vertical="center"/>
      <protection/>
    </xf>
    <xf numFmtId="186" fontId="1" fillId="0" borderId="0" xfId="22" applyNumberFormat="1" applyFont="1" applyBorder="1" applyAlignment="1">
      <alignment vertical="center"/>
      <protection/>
    </xf>
    <xf numFmtId="186" fontId="2" fillId="0" borderId="0" xfId="22" applyNumberFormat="1" applyFont="1" applyBorder="1" applyAlignment="1">
      <alignment vertical="center"/>
      <protection/>
    </xf>
    <xf numFmtId="186" fontId="2" fillId="0" borderId="1" xfId="22" applyNumberFormat="1" applyFont="1" applyFill="1" applyBorder="1" applyAlignment="1">
      <alignment vertical="center"/>
      <protection/>
    </xf>
    <xf numFmtId="186" fontId="1" fillId="0" borderId="4" xfId="22" applyNumberFormat="1" applyFont="1" applyBorder="1" applyAlignment="1">
      <alignment/>
      <protection/>
    </xf>
    <xf numFmtId="186" fontId="2" fillId="0" borderId="4" xfId="22" applyNumberFormat="1" applyFont="1" applyBorder="1" applyAlignment="1">
      <alignment/>
      <protection/>
    </xf>
    <xf numFmtId="172" fontId="2" fillId="0" borderId="0" xfId="22" applyNumberFormat="1" applyFill="1" applyBorder="1" applyAlignment="1">
      <alignment vertical="center"/>
      <protection/>
    </xf>
    <xf numFmtId="172" fontId="2" fillId="0" borderId="0" xfId="22" applyNumberFormat="1" applyBorder="1" applyAlignment="1">
      <alignment vertical="center"/>
      <protection/>
    </xf>
    <xf numFmtId="174" fontId="2" fillId="0" borderId="0" xfId="22" applyNumberFormat="1" applyBorder="1">
      <alignment/>
      <protection/>
    </xf>
    <xf numFmtId="0" fontId="0" fillId="0" borderId="0" xfId="0" applyAlignment="1">
      <alignment horizontal="justify"/>
    </xf>
    <xf numFmtId="0" fontId="2" fillId="0" borderId="3" xfId="22" applyBorder="1">
      <alignment/>
      <protection/>
    </xf>
    <xf numFmtId="0" fontId="6" fillId="0" borderId="0" xfId="22" applyFont="1" applyFill="1" applyBorder="1">
      <alignment/>
      <protection/>
    </xf>
    <xf numFmtId="0" fontId="2" fillId="0" borderId="0" xfId="22" applyFont="1" applyBorder="1" applyAlignment="1">
      <alignment horizontal="right"/>
      <protection/>
    </xf>
    <xf numFmtId="0" fontId="2" fillId="0" borderId="0" xfId="22" applyFont="1" applyBorder="1" applyAlignment="1">
      <alignment horizontal="center"/>
      <protection/>
    </xf>
    <xf numFmtId="0" fontId="4" fillId="0" borderId="0" xfId="22" applyFont="1" applyFill="1">
      <alignment/>
      <protection/>
    </xf>
    <xf numFmtId="174" fontId="1" fillId="0" borderId="4" xfId="22" applyNumberFormat="1" applyFont="1" applyBorder="1">
      <alignment/>
      <protection/>
    </xf>
    <xf numFmtId="174" fontId="1" fillId="0" borderId="1" xfId="22" applyNumberFormat="1" applyFont="1" applyBorder="1">
      <alignment/>
      <protection/>
    </xf>
    <xf numFmtId="187" fontId="2" fillId="0" borderId="0" xfId="22" applyNumberFormat="1" applyFont="1">
      <alignment/>
      <protection/>
    </xf>
    <xf numFmtId="187" fontId="2" fillId="0" borderId="0" xfId="22" applyNumberFormat="1" applyFont="1" applyBorder="1">
      <alignment/>
      <protection/>
    </xf>
    <xf numFmtId="186" fontId="2" fillId="0" borderId="5" xfId="22" applyNumberFormat="1" applyFont="1" applyBorder="1">
      <alignment/>
      <protection/>
    </xf>
    <xf numFmtId="186" fontId="2" fillId="0" borderId="6" xfId="22" applyNumberFormat="1" applyFont="1" applyBorder="1">
      <alignment/>
      <protection/>
    </xf>
    <xf numFmtId="186" fontId="2" fillId="0" borderId="7" xfId="22" applyNumberFormat="1" applyFont="1" applyBorder="1">
      <alignment/>
      <protection/>
    </xf>
    <xf numFmtId="0" fontId="2" fillId="0" borderId="4" xfId="22" applyFont="1" applyBorder="1">
      <alignment/>
      <protection/>
    </xf>
    <xf numFmtId="0" fontId="2" fillId="0" borderId="0" xfId="22" applyFont="1" applyBorder="1">
      <alignment/>
      <protection/>
    </xf>
    <xf numFmtId="0" fontId="2" fillId="0" borderId="8" xfId="22" applyFont="1" applyFill="1" applyBorder="1">
      <alignment/>
      <protection/>
    </xf>
    <xf numFmtId="0" fontId="2" fillId="0" borderId="8" xfId="22" applyBorder="1">
      <alignment/>
      <protection/>
    </xf>
    <xf numFmtId="186" fontId="2" fillId="0" borderId="3" xfId="22" applyNumberFormat="1" applyFont="1" applyBorder="1">
      <alignment/>
      <protection/>
    </xf>
    <xf numFmtId="187" fontId="2" fillId="0" borderId="0" xfId="22" applyNumberFormat="1">
      <alignment/>
      <protection/>
    </xf>
    <xf numFmtId="172" fontId="1" fillId="0" borderId="1" xfId="22" applyNumberFormat="1" applyFont="1" applyBorder="1" applyAlignment="1">
      <alignment horizontal="right" wrapText="1"/>
      <protection/>
    </xf>
    <xf numFmtId="0" fontId="2" fillId="0" borderId="1" xfId="22" applyFont="1" applyBorder="1">
      <alignment/>
      <protection/>
    </xf>
    <xf numFmtId="174" fontId="1" fillId="0" borderId="0" xfId="22" applyNumberFormat="1" applyFont="1" applyBorder="1">
      <alignment/>
      <protection/>
    </xf>
    <xf numFmtId="174" fontId="1" fillId="0" borderId="0" xfId="22" applyNumberFormat="1" applyFont="1" quotePrefix="1">
      <alignment/>
      <protection/>
    </xf>
    <xf numFmtId="174" fontId="1" fillId="0" borderId="1" xfId="22" applyNumberFormat="1" applyFont="1" applyBorder="1" quotePrefix="1">
      <alignment/>
      <protection/>
    </xf>
    <xf numFmtId="174" fontId="1" fillId="0" borderId="2" xfId="22" applyNumberFormat="1" applyFont="1" applyBorder="1" quotePrefix="1">
      <alignment/>
      <protection/>
    </xf>
    <xf numFmtId="174" fontId="1" fillId="0" borderId="0" xfId="22" applyNumberFormat="1" applyFont="1" applyBorder="1" quotePrefix="1">
      <alignment/>
      <protection/>
    </xf>
    <xf numFmtId="0" fontId="2" fillId="0" borderId="4" xfId="22" applyFont="1" applyFill="1" applyBorder="1">
      <alignment/>
      <protection/>
    </xf>
    <xf numFmtId="0" fontId="0" fillId="0" borderId="4" xfId="0" applyBorder="1" applyAlignment="1">
      <alignment/>
    </xf>
    <xf numFmtId="174" fontId="1" fillId="0" borderId="2" xfId="22" applyNumberFormat="1" applyFont="1" applyBorder="1">
      <alignment/>
      <protection/>
    </xf>
    <xf numFmtId="0" fontId="0" fillId="0" borderId="1" xfId="0" applyFill="1" applyBorder="1" applyAlignment="1">
      <alignment/>
    </xf>
    <xf numFmtId="188" fontId="1" fillId="0" borderId="0" xfId="15" applyNumberFormat="1" applyFont="1" applyAlignment="1">
      <alignment/>
    </xf>
    <xf numFmtId="0" fontId="2" fillId="0" borderId="0" xfId="22" applyFont="1" applyFill="1" applyAlignment="1">
      <alignment vertical="top" wrapText="1"/>
      <protection/>
    </xf>
    <xf numFmtId="14" fontId="2" fillId="0" borderId="0" xfId="22" applyNumberFormat="1" applyFill="1">
      <alignment/>
      <protection/>
    </xf>
    <xf numFmtId="0" fontId="13" fillId="0" borderId="0" xfId="22" applyFont="1" applyFill="1" applyBorder="1">
      <alignment/>
      <protection/>
    </xf>
    <xf numFmtId="0" fontId="13" fillId="0" borderId="0" xfId="0" applyFont="1" applyFill="1" applyBorder="1" applyAlignment="1">
      <alignment/>
    </xf>
    <xf numFmtId="0" fontId="1" fillId="0" borderId="0" xfId="22" applyFont="1" applyFill="1" applyAlignment="1">
      <alignment horizontal="right"/>
      <protection/>
    </xf>
    <xf numFmtId="0" fontId="1" fillId="0" borderId="0" xfId="22" applyFont="1" applyFill="1" applyBorder="1" applyAlignment="1">
      <alignment horizontal="left"/>
      <protection/>
    </xf>
    <xf numFmtId="0" fontId="18" fillId="0" borderId="0" xfId="0" applyFont="1" applyFill="1" applyAlignment="1">
      <alignment horizontal="right"/>
    </xf>
    <xf numFmtId="174" fontId="1" fillId="0" borderId="0" xfId="22" applyNumberFormat="1" applyFont="1" applyFill="1">
      <alignment/>
      <protection/>
    </xf>
    <xf numFmtId="0" fontId="1" fillId="0" borderId="0" xfId="0" applyFont="1" applyFill="1" applyBorder="1" applyAlignment="1">
      <alignment horizontal="left"/>
    </xf>
    <xf numFmtId="0" fontId="2" fillId="0" borderId="0" xfId="0" applyFont="1" applyFill="1" applyBorder="1" applyAlignment="1">
      <alignment/>
    </xf>
    <xf numFmtId="174" fontId="1" fillId="0" borderId="0" xfId="22" applyNumberFormat="1" applyFont="1" applyFill="1" applyBorder="1">
      <alignment/>
      <protection/>
    </xf>
    <xf numFmtId="174" fontId="1" fillId="0" borderId="0" xfId="22" applyNumberFormat="1" applyFont="1" applyFill="1" applyBorder="1" quotePrefix="1">
      <alignment/>
      <protection/>
    </xf>
    <xf numFmtId="0" fontId="24" fillId="0" borderId="0" xfId="0" applyFont="1" applyFill="1" applyBorder="1" applyAlignment="1">
      <alignment/>
    </xf>
    <xf numFmtId="0" fontId="24" fillId="0" borderId="1" xfId="0" applyFont="1" applyFill="1" applyBorder="1" applyAlignment="1">
      <alignment/>
    </xf>
    <xf numFmtId="174" fontId="2" fillId="0" borderId="1" xfId="22" applyNumberFormat="1" applyFont="1" applyFill="1" applyBorder="1">
      <alignment/>
      <protection/>
    </xf>
    <xf numFmtId="0" fontId="1" fillId="0" borderId="0" xfId="0" applyFont="1" applyFill="1" applyBorder="1" applyAlignment="1">
      <alignment/>
    </xf>
    <xf numFmtId="174" fontId="2" fillId="0" borderId="0" xfId="22" applyNumberFormat="1" applyFill="1" applyBorder="1">
      <alignment/>
      <protection/>
    </xf>
    <xf numFmtId="0" fontId="2" fillId="0" borderId="0" xfId="22" applyFill="1" applyBorder="1" quotePrefix="1">
      <alignment/>
      <protection/>
    </xf>
    <xf numFmtId="174" fontId="2" fillId="0" borderId="0" xfId="22" applyNumberFormat="1" applyFont="1" applyFill="1" applyBorder="1">
      <alignment/>
      <protection/>
    </xf>
    <xf numFmtId="0" fontId="1" fillId="0" borderId="3" xfId="22" applyFont="1" applyFill="1" applyBorder="1">
      <alignment/>
      <protection/>
    </xf>
    <xf numFmtId="174" fontId="1" fillId="0" borderId="3" xfId="22" applyNumberFormat="1" applyFont="1" applyFill="1" applyBorder="1">
      <alignment/>
      <protection/>
    </xf>
    <xf numFmtId="0" fontId="2" fillId="0" borderId="0" xfId="22" applyFont="1" applyFill="1" applyBorder="1">
      <alignment/>
      <protection/>
    </xf>
    <xf numFmtId="0" fontId="2" fillId="0" borderId="0" xfId="22" applyFont="1" applyFill="1" applyBorder="1" applyAlignment="1">
      <alignment horizontal="justify" vertical="top" wrapText="1"/>
      <protection/>
    </xf>
    <xf numFmtId="0" fontId="2" fillId="0" borderId="0" xfId="22" applyFill="1" applyBorder="1" applyAlignment="1">
      <alignment wrapText="1"/>
      <protection/>
    </xf>
    <xf numFmtId="174" fontId="2" fillId="0" borderId="0" xfId="22" applyNumberFormat="1" applyFill="1" applyBorder="1" applyAlignment="1">
      <alignment wrapText="1"/>
      <protection/>
    </xf>
    <xf numFmtId="0" fontId="2" fillId="0" borderId="0" xfId="22" applyFont="1" applyFill="1" applyBorder="1" applyAlignment="1">
      <alignment horizontal="justify" vertical="top" wrapText="1"/>
      <protection/>
    </xf>
    <xf numFmtId="0" fontId="2" fillId="0" borderId="1" xfId="22" applyFont="1" applyFill="1" applyBorder="1" applyAlignment="1">
      <alignment wrapText="1"/>
      <protection/>
    </xf>
    <xf numFmtId="174" fontId="1" fillId="0" borderId="1" xfId="22" applyNumberFormat="1" applyFont="1" applyFill="1" applyBorder="1">
      <alignment/>
      <protection/>
    </xf>
    <xf numFmtId="0" fontId="2" fillId="0" borderId="1" xfId="0" applyFont="1" applyFill="1" applyBorder="1" applyAlignment="1">
      <alignment/>
    </xf>
    <xf numFmtId="0" fontId="2" fillId="0" borderId="3" xfId="0" applyFont="1" applyFill="1" applyBorder="1" applyAlignment="1">
      <alignment/>
    </xf>
    <xf numFmtId="0" fontId="0" fillId="0" borderId="3" xfId="0" applyFill="1" applyBorder="1" applyAlignment="1">
      <alignment/>
    </xf>
    <xf numFmtId="174" fontId="2" fillId="0" borderId="3" xfId="22" applyNumberFormat="1" applyFont="1" applyFill="1" applyBorder="1">
      <alignment/>
      <protection/>
    </xf>
    <xf numFmtId="0" fontId="2" fillId="0" borderId="0" xfId="0" applyFont="1" applyAlignment="1">
      <alignment wrapText="1"/>
    </xf>
    <xf numFmtId="0" fontId="1" fillId="0" borderId="1" xfId="0" applyFont="1" applyBorder="1" applyAlignment="1">
      <alignment horizontal="right" wrapText="1"/>
    </xf>
    <xf numFmtId="0" fontId="2" fillId="0" borderId="1" xfId="0" applyFont="1" applyBorder="1" applyAlignment="1">
      <alignment wrapText="1"/>
    </xf>
    <xf numFmtId="0" fontId="1" fillId="0" borderId="0" xfId="0" applyFont="1" applyAlignment="1">
      <alignment wrapText="1"/>
    </xf>
    <xf numFmtId="0" fontId="1" fillId="0" borderId="1" xfId="0" applyFont="1" applyFill="1" applyBorder="1" applyAlignment="1">
      <alignment/>
    </xf>
    <xf numFmtId="0" fontId="1" fillId="0" borderId="3" xfId="0" applyFont="1" applyFill="1" applyBorder="1" applyAlignment="1">
      <alignment/>
    </xf>
    <xf numFmtId="0" fontId="4" fillId="0" borderId="0" xfId="0" applyFont="1" applyAlignment="1">
      <alignment horizontal="right" vertical="top"/>
    </xf>
    <xf numFmtId="49" fontId="26" fillId="0" borderId="0" xfId="0" applyNumberFormat="1" applyFont="1" applyAlignment="1">
      <alignment vertical="top"/>
    </xf>
    <xf numFmtId="49" fontId="27" fillId="0" borderId="0" xfId="0" applyNumberFormat="1" applyFont="1" applyAlignment="1">
      <alignment vertical="top"/>
    </xf>
    <xf numFmtId="0" fontId="2" fillId="0" borderId="0" xfId="0" applyFont="1" applyAlignment="1">
      <alignment/>
    </xf>
    <xf numFmtId="49" fontId="28" fillId="0" borderId="0" xfId="0" applyNumberFormat="1" applyFont="1" applyAlignment="1">
      <alignmen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1" fillId="0" borderId="0" xfId="0" applyNumberFormat="1" applyFont="1" applyFill="1" applyBorder="1" applyAlignment="1">
      <alignment horizontal="right" wrapText="1"/>
    </xf>
    <xf numFmtId="180"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49" fontId="2" fillId="0" borderId="1" xfId="0" applyNumberFormat="1" applyFont="1" applyFill="1" applyBorder="1" applyAlignment="1">
      <alignment vertical="top"/>
    </xf>
    <xf numFmtId="180" fontId="2" fillId="0" borderId="1" xfId="0" applyNumberFormat="1" applyFont="1" applyFill="1" applyBorder="1" applyAlignment="1">
      <alignment vertical="top"/>
    </xf>
    <xf numFmtId="0" fontId="1" fillId="0" borderId="1" xfId="0" applyFont="1" applyFill="1" applyBorder="1" applyAlignment="1">
      <alignment horizontal="right" vertical="top"/>
    </xf>
    <xf numFmtId="49" fontId="1" fillId="0" borderId="0" xfId="0" applyNumberFormat="1" applyFont="1" applyFill="1" applyAlignment="1">
      <alignment vertical="top"/>
    </xf>
    <xf numFmtId="186" fontId="2" fillId="0" borderId="8" xfId="0" applyNumberFormat="1" applyFont="1" applyFill="1" applyBorder="1" applyAlignment="1">
      <alignment vertical="top"/>
    </xf>
    <xf numFmtId="186" fontId="2" fillId="0" borderId="0" xfId="0" applyNumberFormat="1" applyFont="1" applyFill="1" applyAlignment="1">
      <alignment vertical="top"/>
    </xf>
    <xf numFmtId="186" fontId="2" fillId="0" borderId="0" xfId="0" applyNumberFormat="1" applyFont="1" applyAlignment="1">
      <alignment/>
    </xf>
    <xf numFmtId="186" fontId="2" fillId="0" borderId="1" xfId="0" applyNumberFormat="1" applyFont="1" applyFill="1" applyBorder="1" applyAlignment="1">
      <alignment vertical="top"/>
    </xf>
    <xf numFmtId="49"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6" fontId="2" fillId="0" borderId="0" xfId="0" applyNumberFormat="1" applyFont="1" applyFill="1" applyBorder="1" applyAlignment="1">
      <alignment vertical="top"/>
    </xf>
    <xf numFmtId="0" fontId="2" fillId="0" borderId="0" xfId="0" applyFont="1" applyFill="1" applyAlignment="1">
      <alignment/>
    </xf>
    <xf numFmtId="49" fontId="4" fillId="0" borderId="0" xfId="0" applyNumberFormat="1" applyFont="1" applyFill="1" applyBorder="1" applyAlignment="1">
      <alignment vertical="top"/>
    </xf>
    <xf numFmtId="180" fontId="1" fillId="0" borderId="0" xfId="0" applyNumberFormat="1" applyFont="1" applyFill="1" applyBorder="1" applyAlignment="1">
      <alignment horizontal="right" vertical="top" wrapText="1"/>
    </xf>
    <xf numFmtId="49" fontId="1" fillId="0" borderId="0" xfId="0" applyNumberFormat="1" applyFont="1" applyAlignment="1">
      <alignment vertical="top"/>
    </xf>
    <xf numFmtId="186" fontId="1" fillId="0" borderId="0" xfId="0" applyNumberFormat="1" applyFont="1" applyFill="1" applyBorder="1" applyAlignment="1">
      <alignment horizontal="right" vertical="top"/>
    </xf>
    <xf numFmtId="180" fontId="1" fillId="0" borderId="0" xfId="0" applyNumberFormat="1" applyFont="1" applyFill="1" applyBorder="1" applyAlignment="1">
      <alignment horizontal="right" vertical="top"/>
    </xf>
    <xf numFmtId="49" fontId="2" fillId="0" borderId="4" xfId="0" applyNumberFormat="1" applyFont="1" applyBorder="1" applyAlignment="1">
      <alignment vertical="top"/>
    </xf>
    <xf numFmtId="49" fontId="2" fillId="0" borderId="4" xfId="0" applyNumberFormat="1" applyFont="1" applyFill="1" applyBorder="1" applyAlignment="1">
      <alignment vertical="top"/>
    </xf>
    <xf numFmtId="189" fontId="2" fillId="0" borderId="0" xfId="24" applyNumberFormat="1" applyFont="1" applyBorder="1" applyAlignment="1">
      <alignment vertical="top"/>
    </xf>
    <xf numFmtId="49" fontId="2" fillId="0" borderId="0" xfId="0" applyNumberFormat="1" applyFont="1" applyBorder="1" applyAlignment="1">
      <alignment vertical="top"/>
    </xf>
    <xf numFmtId="49" fontId="1" fillId="0" borderId="0" xfId="0" applyNumberFormat="1" applyFont="1" applyAlignment="1">
      <alignment vertical="center"/>
    </xf>
    <xf numFmtId="189" fontId="2" fillId="0" borderId="0" xfId="24" applyNumberFormat="1" applyFont="1" applyBorder="1" applyAlignment="1">
      <alignment horizontal="right" wrapText="1"/>
    </xf>
    <xf numFmtId="49" fontId="2" fillId="0" borderId="2" xfId="0" applyNumberFormat="1" applyFont="1" applyBorder="1" applyAlignment="1">
      <alignment vertical="top"/>
    </xf>
    <xf numFmtId="49" fontId="2" fillId="0" borderId="2" xfId="0" applyNumberFormat="1" applyFont="1" applyFill="1" applyBorder="1" applyAlignment="1">
      <alignment vertical="top"/>
    </xf>
    <xf numFmtId="180" fontId="2" fillId="0" borderId="2" xfId="0" applyNumberFormat="1" applyFont="1" applyFill="1" applyBorder="1" applyAlignment="1">
      <alignment vertical="top"/>
    </xf>
    <xf numFmtId="186" fontId="2" fillId="0" borderId="2" xfId="0" applyNumberFormat="1" applyFont="1" applyFill="1" applyBorder="1" applyAlignment="1">
      <alignment vertical="top"/>
    </xf>
    <xf numFmtId="186" fontId="2" fillId="0" borderId="2" xfId="0" applyNumberFormat="1" applyFont="1" applyFill="1" applyBorder="1" applyAlignment="1">
      <alignment horizontal="right" wrapText="1"/>
    </xf>
    <xf numFmtId="189" fontId="2" fillId="0" borderId="2" xfId="24" applyNumberFormat="1" applyFont="1" applyBorder="1" applyAlignment="1">
      <alignment horizontal="right" wrapText="1"/>
    </xf>
    <xf numFmtId="174" fontId="2" fillId="0" borderId="0" xfId="0" applyNumberFormat="1" applyFont="1" applyFill="1" applyBorder="1" applyAlignment="1">
      <alignment vertical="top"/>
    </xf>
    <xf numFmtId="190" fontId="2" fillId="0" borderId="0" xfId="24" applyNumberFormat="1" applyFont="1" applyBorder="1" applyAlignment="1">
      <alignment vertical="top"/>
    </xf>
    <xf numFmtId="189" fontId="2" fillId="0" borderId="1" xfId="24" applyNumberFormat="1" applyFont="1" applyBorder="1" applyAlignment="1">
      <alignment vertical="top"/>
    </xf>
    <xf numFmtId="0" fontId="2" fillId="2" borderId="0" xfId="0" applyFont="1" applyFill="1" applyAlignment="1">
      <alignment/>
    </xf>
    <xf numFmtId="0" fontId="6" fillId="0" borderId="0" xfId="22" applyFont="1">
      <alignment/>
      <protection/>
    </xf>
    <xf numFmtId="0" fontId="6" fillId="0" borderId="0" xfId="22" applyFont="1" applyBorder="1">
      <alignment/>
      <protection/>
    </xf>
    <xf numFmtId="0" fontId="7" fillId="0" borderId="0" xfId="22" applyFont="1" applyBorder="1">
      <alignment/>
      <protection/>
    </xf>
    <xf numFmtId="0" fontId="7" fillId="0" borderId="0" xfId="22" applyFont="1" applyAlignment="1">
      <alignment horizontal="left"/>
      <protection/>
    </xf>
    <xf numFmtId="0" fontId="7" fillId="0" borderId="0" xfId="22" applyFont="1">
      <alignment/>
      <protection/>
    </xf>
    <xf numFmtId="182" fontId="2" fillId="0" borderId="0" xfId="22" applyNumberFormat="1">
      <alignment/>
      <protection/>
    </xf>
    <xf numFmtId="191" fontId="1" fillId="0" borderId="0" xfId="22" applyNumberFormat="1" applyFont="1">
      <alignment/>
      <protection/>
    </xf>
    <xf numFmtId="175" fontId="1" fillId="0" borderId="0" xfId="23" applyNumberFormat="1" applyFont="1" applyFill="1" applyBorder="1" applyAlignment="1">
      <alignment horizontal="right"/>
      <protection/>
    </xf>
    <xf numFmtId="191" fontId="1" fillId="0" borderId="0" xfId="22" applyNumberFormat="1" applyFont="1" applyFill="1">
      <alignment/>
      <protection/>
    </xf>
    <xf numFmtId="192" fontId="1" fillId="0" borderId="0" xfId="22" applyNumberFormat="1" applyFont="1">
      <alignment/>
      <protection/>
    </xf>
    <xf numFmtId="191" fontId="1" fillId="0" borderId="0" xfId="22" applyNumberFormat="1" applyFont="1" applyAlignment="1">
      <alignment horizontal="right"/>
      <protection/>
    </xf>
    <xf numFmtId="0" fontId="5" fillId="0" borderId="0" xfId="22" applyFont="1">
      <alignment/>
      <protection/>
    </xf>
    <xf numFmtId="0" fontId="2" fillId="0" borderId="2" xfId="22" applyFont="1" applyBorder="1">
      <alignment/>
      <protection/>
    </xf>
    <xf numFmtId="191" fontId="1" fillId="0" borderId="2" xfId="22" applyNumberFormat="1" applyFont="1" applyBorder="1">
      <alignment/>
      <protection/>
    </xf>
    <xf numFmtId="191" fontId="1" fillId="0" borderId="2" xfId="22" applyNumberFormat="1" applyFont="1" applyFill="1" applyBorder="1">
      <alignment/>
      <protection/>
    </xf>
    <xf numFmtId="191" fontId="1" fillId="0" borderId="2" xfId="22" applyNumberFormat="1" applyFont="1" applyBorder="1" applyAlignment="1">
      <alignment horizontal="right"/>
      <protection/>
    </xf>
    <xf numFmtId="192" fontId="1" fillId="0" borderId="2" xfId="22" applyNumberFormat="1" applyFont="1" applyBorder="1">
      <alignment/>
      <protection/>
    </xf>
    <xf numFmtId="191" fontId="1" fillId="0" borderId="0" xfId="22" applyNumberFormat="1" applyFont="1" applyBorder="1">
      <alignment/>
      <protection/>
    </xf>
    <xf numFmtId="193" fontId="2" fillId="0" borderId="1" xfId="22" applyNumberFormat="1" applyBorder="1">
      <alignment/>
      <protection/>
    </xf>
    <xf numFmtId="194" fontId="2" fillId="0" borderId="1" xfId="22" applyNumberFormat="1" applyBorder="1">
      <alignment/>
      <protection/>
    </xf>
    <xf numFmtId="0" fontId="9" fillId="0" borderId="0" xfId="22" applyFont="1">
      <alignment/>
      <protection/>
    </xf>
    <xf numFmtId="191" fontId="2" fillId="0" borderId="0" xfId="22" applyNumberFormat="1" applyFont="1">
      <alignment/>
      <protection/>
    </xf>
    <xf numFmtId="175" fontId="2" fillId="0" borderId="0" xfId="23" applyNumberFormat="1" applyFont="1" applyFill="1" applyBorder="1" applyAlignment="1">
      <alignment horizontal="right"/>
      <protection/>
    </xf>
    <xf numFmtId="191" fontId="2" fillId="0" borderId="0" xfId="22" applyNumberFormat="1" applyFont="1" applyFill="1">
      <alignment/>
      <protection/>
    </xf>
    <xf numFmtId="192" fontId="2" fillId="0" borderId="0" xfId="22" applyNumberFormat="1" applyFont="1">
      <alignment/>
      <protection/>
    </xf>
    <xf numFmtId="191" fontId="2" fillId="0" borderId="0" xfId="22" applyNumberFormat="1" applyFont="1" applyAlignment="1">
      <alignment horizontal="right"/>
      <protection/>
    </xf>
    <xf numFmtId="191" fontId="2" fillId="0" borderId="1" xfId="22" applyNumberFormat="1" applyFont="1" applyBorder="1">
      <alignment/>
      <protection/>
    </xf>
    <xf numFmtId="191" fontId="2" fillId="0" borderId="1" xfId="22" applyNumberFormat="1" applyFont="1" applyFill="1" applyBorder="1">
      <alignment/>
      <protection/>
    </xf>
    <xf numFmtId="192" fontId="2" fillId="0" borderId="1" xfId="22" applyNumberFormat="1" applyFont="1" applyBorder="1">
      <alignment/>
      <protection/>
    </xf>
    <xf numFmtId="191" fontId="2" fillId="0" borderId="0" xfId="22" applyNumberFormat="1" applyFont="1" applyBorder="1">
      <alignment/>
      <protection/>
    </xf>
    <xf numFmtId="182" fontId="1" fillId="0" borderId="0" xfId="22" applyNumberFormat="1" applyFont="1">
      <alignment/>
      <protection/>
    </xf>
    <xf numFmtId="180" fontId="1" fillId="0" borderId="0" xfId="22" applyNumberFormat="1" applyFont="1">
      <alignment/>
      <protection/>
    </xf>
    <xf numFmtId="180" fontId="2" fillId="0" borderId="0" xfId="22" applyNumberFormat="1" applyFont="1">
      <alignment/>
      <protection/>
    </xf>
    <xf numFmtId="195" fontId="1" fillId="0" borderId="0" xfId="22" applyNumberFormat="1" applyFont="1">
      <alignment/>
      <protection/>
    </xf>
    <xf numFmtId="196" fontId="2" fillId="0" borderId="0" xfId="22" applyNumberFormat="1" applyFont="1" applyFill="1">
      <alignment/>
      <protection/>
    </xf>
    <xf numFmtId="196" fontId="2" fillId="0" borderId="0" xfId="22" applyNumberFormat="1" applyFont="1">
      <alignment/>
      <protection/>
    </xf>
    <xf numFmtId="0" fontId="2" fillId="0" borderId="0" xfId="22" applyAlignment="1">
      <alignment horizontal="left" indent="8"/>
      <protection/>
    </xf>
    <xf numFmtId="0" fontId="2" fillId="0" borderId="0" xfId="22" applyAlignment="1">
      <alignment horizontal="left" indent="9"/>
      <protection/>
    </xf>
    <xf numFmtId="0" fontId="2" fillId="0" borderId="0" xfId="22" applyFont="1" applyAlignment="1">
      <alignment horizontal="left" indent="9"/>
      <protection/>
    </xf>
    <xf numFmtId="191" fontId="2" fillId="0" borderId="0" xfId="22" applyNumberFormat="1" applyBorder="1">
      <alignment/>
      <protection/>
    </xf>
    <xf numFmtId="191" fontId="2" fillId="0" borderId="1" xfId="22" applyNumberFormat="1" applyBorder="1">
      <alignment/>
      <protection/>
    </xf>
    <xf numFmtId="0" fontId="2" fillId="0" borderId="0" xfId="22" applyFont="1" applyAlignment="1">
      <alignment horizontal="left" indent="15"/>
      <protection/>
    </xf>
    <xf numFmtId="193" fontId="2" fillId="0" borderId="0" xfId="22" applyNumberFormat="1" applyBorder="1">
      <alignment/>
      <protection/>
    </xf>
    <xf numFmtId="192" fontId="2" fillId="0" borderId="0" xfId="22" applyNumberFormat="1" applyBorder="1">
      <alignment/>
      <protection/>
    </xf>
    <xf numFmtId="10" fontId="2" fillId="0" borderId="0" xfId="22" applyNumberFormat="1" applyBorder="1">
      <alignment/>
      <protection/>
    </xf>
    <xf numFmtId="180" fontId="2" fillId="0" borderId="0" xfId="22" applyNumberFormat="1">
      <alignment/>
      <protection/>
    </xf>
    <xf numFmtId="191" fontId="2" fillId="0" borderId="0" xfId="22" applyNumberFormat="1" applyFont="1" applyFill="1" applyBorder="1">
      <alignment/>
      <protection/>
    </xf>
    <xf numFmtId="0" fontId="1" fillId="0" borderId="0" xfId="22" applyFont="1" applyAlignment="1">
      <alignment horizontal="left" wrapText="1"/>
      <protection/>
    </xf>
    <xf numFmtId="0" fontId="2" fillId="0" borderId="0" xfId="22" applyAlignment="1">
      <alignment wrapText="1"/>
      <protection/>
    </xf>
    <xf numFmtId="180" fontId="1" fillId="0" borderId="0" xfId="22" applyNumberFormat="1" applyFont="1" applyBorder="1">
      <alignment/>
      <protection/>
    </xf>
    <xf numFmtId="191" fontId="2" fillId="0" borderId="2" xfId="22" applyNumberFormat="1" applyBorder="1">
      <alignment/>
      <protection/>
    </xf>
    <xf numFmtId="174" fontId="1" fillId="0" borderId="0" xfId="22" applyNumberFormat="1" applyFont="1" applyBorder="1" applyAlignment="1">
      <alignment vertical="center"/>
      <protection/>
    </xf>
    <xf numFmtId="174" fontId="2" fillId="0" borderId="0" xfId="22" applyNumberFormat="1" applyFont="1" applyBorder="1" applyAlignment="1">
      <alignment vertical="center"/>
      <protection/>
    </xf>
    <xf numFmtId="174" fontId="2" fillId="0" borderId="0" xfId="22" applyNumberFormat="1" applyBorder="1" applyAlignment="1">
      <alignment vertical="center"/>
      <protection/>
    </xf>
    <xf numFmtId="0" fontId="2" fillId="0" borderId="0" xfId="22" applyFont="1" applyBorder="1" applyAlignment="1">
      <alignment horizontal="left" indent="2"/>
      <protection/>
    </xf>
    <xf numFmtId="174" fontId="1" fillId="0" borderId="2" xfId="22" applyNumberFormat="1" applyFont="1" applyBorder="1" applyAlignment="1">
      <alignment vertical="center"/>
      <protection/>
    </xf>
    <xf numFmtId="174" fontId="2" fillId="0" borderId="2" xfId="22" applyNumberFormat="1" applyBorder="1" applyAlignment="1">
      <alignment vertical="center"/>
      <protection/>
    </xf>
    <xf numFmtId="174" fontId="1" fillId="0" borderId="1" xfId="22" applyNumberFormat="1" applyFont="1" applyBorder="1" applyAlignment="1">
      <alignment vertical="center"/>
      <protection/>
    </xf>
    <xf numFmtId="174" fontId="2" fillId="0" borderId="1" xfId="22" applyNumberFormat="1" applyBorder="1" applyAlignment="1">
      <alignment vertical="center"/>
      <protection/>
    </xf>
    <xf numFmtId="0" fontId="2" fillId="0" borderId="0" xfId="22" applyFont="1" applyBorder="1" applyAlignment="1">
      <alignment horizontal="left"/>
      <protection/>
    </xf>
    <xf numFmtId="0" fontId="2" fillId="0" borderId="0" xfId="22" applyFont="1" applyBorder="1" applyAlignment="1">
      <alignment horizontal="left" wrapText="1" indent="2"/>
      <protection/>
    </xf>
    <xf numFmtId="0" fontId="2" fillId="0" borderId="0" xfId="22" applyFont="1" applyBorder="1" applyAlignment="1">
      <alignment wrapText="1"/>
      <protection/>
    </xf>
    <xf numFmtId="0" fontId="2" fillId="0" borderId="9" xfId="22" applyBorder="1">
      <alignment/>
      <protection/>
    </xf>
    <xf numFmtId="174" fontId="1" fillId="0" borderId="9" xfId="22" applyNumberFormat="1" applyFont="1" applyBorder="1" applyAlignment="1">
      <alignment vertical="center"/>
      <protection/>
    </xf>
    <xf numFmtId="174" fontId="2" fillId="0" borderId="9" xfId="22" applyNumberFormat="1" applyBorder="1" applyAlignment="1">
      <alignment vertical="center"/>
      <protection/>
    </xf>
    <xf numFmtId="174" fontId="2" fillId="0" borderId="9" xfId="22" applyNumberFormat="1" applyFont="1" applyBorder="1" applyAlignment="1">
      <alignment vertical="center"/>
      <protection/>
    </xf>
    <xf numFmtId="174" fontId="1" fillId="0" borderId="0" xfId="22" applyNumberFormat="1" applyFont="1" applyBorder="1" applyAlignment="1">
      <alignment/>
      <protection/>
    </xf>
    <xf numFmtId="0" fontId="2" fillId="0" borderId="0" xfId="22" applyAlignment="1">
      <alignment/>
      <protection/>
    </xf>
    <xf numFmtId="174" fontId="2" fillId="0" borderId="0" xfId="22" applyNumberFormat="1" applyFont="1" applyBorder="1" applyAlignment="1">
      <alignment/>
      <protection/>
    </xf>
    <xf numFmtId="174" fontId="1" fillId="0" borderId="3" xfId="22" applyNumberFormat="1" applyFont="1" applyBorder="1" applyAlignment="1">
      <alignment vertical="center"/>
      <protection/>
    </xf>
    <xf numFmtId="174" fontId="2" fillId="0" borderId="3" xfId="22" applyNumberFormat="1" applyFont="1" applyBorder="1" applyAlignment="1">
      <alignment vertical="center"/>
      <protection/>
    </xf>
    <xf numFmtId="0" fontId="1" fillId="0" borderId="1" xfId="22" applyFont="1" applyBorder="1" applyAlignment="1">
      <alignment horizontal="left"/>
      <protection/>
    </xf>
    <xf numFmtId="195" fontId="1" fillId="0" borderId="0" xfId="22" applyNumberFormat="1" applyFont="1" applyBorder="1">
      <alignment/>
      <protection/>
    </xf>
    <xf numFmtId="0" fontId="27" fillId="0" borderId="0" xfId="22" applyFont="1" applyBorder="1">
      <alignment/>
      <protection/>
    </xf>
    <xf numFmtId="0" fontId="2" fillId="0" borderId="9" xfId="22" applyFont="1" applyBorder="1">
      <alignment/>
      <protection/>
    </xf>
    <xf numFmtId="191" fontId="2" fillId="0" borderId="9" xfId="22" applyNumberFormat="1" applyBorder="1">
      <alignment/>
      <protection/>
    </xf>
    <xf numFmtId="0" fontId="5" fillId="0" borderId="0" xfId="22" applyFont="1" applyBorder="1">
      <alignment/>
      <protection/>
    </xf>
    <xf numFmtId="191" fontId="2" fillId="0" borderId="0" xfId="22" applyNumberFormat="1" applyFont="1" applyBorder="1" applyAlignment="1">
      <alignment horizontal="right"/>
      <protection/>
    </xf>
    <xf numFmtId="0" fontId="2" fillId="0" borderId="0" xfId="22" applyFont="1" applyBorder="1" applyAlignment="1">
      <alignment horizontal="left" indent="3"/>
      <protection/>
    </xf>
    <xf numFmtId="191" fontId="2" fillId="0" borderId="10" xfId="22" applyNumberFormat="1" applyBorder="1">
      <alignment/>
      <protection/>
    </xf>
    <xf numFmtId="0" fontId="21" fillId="0" borderId="0" xfId="0" applyFont="1" applyAlignment="1">
      <alignment horizontal="right"/>
    </xf>
    <xf numFmtId="0" fontId="5" fillId="0" borderId="0" xfId="22" applyFont="1" applyAlignment="1">
      <alignment horizontal="right"/>
      <protection/>
    </xf>
    <xf numFmtId="0" fontId="1" fillId="0" borderId="0" xfId="22" applyFont="1" applyAlignment="1">
      <alignment horizontal="center"/>
      <protection/>
    </xf>
    <xf numFmtId="199" fontId="1" fillId="0" borderId="0" xfId="22" applyNumberFormat="1" applyFont="1" applyAlignment="1">
      <alignment horizontal="right"/>
      <protection/>
    </xf>
    <xf numFmtId="199" fontId="2" fillId="0" borderId="0" xfId="22" applyNumberFormat="1" applyFont="1">
      <alignment/>
      <protection/>
    </xf>
    <xf numFmtId="199" fontId="2" fillId="0" borderId="0" xfId="22" applyNumberFormat="1" applyFont="1" applyAlignment="1">
      <alignment horizontal="right"/>
      <protection/>
    </xf>
    <xf numFmtId="199" fontId="1" fillId="0" borderId="1" xfId="22" applyNumberFormat="1" applyFont="1" applyBorder="1" applyAlignment="1">
      <alignment horizontal="right"/>
      <protection/>
    </xf>
    <xf numFmtId="199" fontId="2" fillId="0" borderId="1" xfId="22" applyNumberFormat="1" applyFont="1" applyBorder="1">
      <alignment/>
      <protection/>
    </xf>
    <xf numFmtId="199" fontId="2" fillId="0" borderId="1" xfId="22" applyNumberFormat="1" applyFont="1" applyBorder="1" applyAlignment="1">
      <alignment horizontal="right"/>
      <protection/>
    </xf>
    <xf numFmtId="200" fontId="2" fillId="0" borderId="0" xfId="22" applyNumberFormat="1" applyFont="1" applyAlignment="1">
      <alignment horizontal="right"/>
      <protection/>
    </xf>
    <xf numFmtId="199" fontId="1" fillId="0" borderId="4" xfId="22" applyNumberFormat="1" applyFont="1" applyBorder="1" applyAlignment="1">
      <alignment horizontal="right"/>
      <protection/>
    </xf>
    <xf numFmtId="199" fontId="2" fillId="0" borderId="4" xfId="22" applyNumberFormat="1" applyFont="1" applyBorder="1" applyAlignment="1">
      <alignment horizontal="right"/>
      <protection/>
    </xf>
    <xf numFmtId="199" fontId="1" fillId="0" borderId="0" xfId="22" applyNumberFormat="1" applyFont="1" applyBorder="1" applyAlignment="1">
      <alignment horizontal="right"/>
      <protection/>
    </xf>
    <xf numFmtId="199" fontId="2" fillId="0" borderId="0" xfId="22" applyNumberFormat="1" applyFont="1" applyBorder="1" applyAlignment="1">
      <alignment horizontal="right"/>
      <protection/>
    </xf>
    <xf numFmtId="201" fontId="2" fillId="0" borderId="0" xfId="22" applyNumberFormat="1" applyFont="1">
      <alignment/>
      <protection/>
    </xf>
    <xf numFmtId="0" fontId="2" fillId="0" borderId="0" xfId="22" applyFont="1" applyAlignment="1">
      <alignment/>
      <protection/>
    </xf>
    <xf numFmtId="0" fontId="4" fillId="0" borderId="0" xfId="22" applyFont="1" applyAlignment="1">
      <alignment horizontal="centerContinuous" vertical="center" wrapText="1"/>
      <protection/>
    </xf>
    <xf numFmtId="0" fontId="2" fillId="0" borderId="0" xfId="22" applyFont="1" applyAlignment="1">
      <alignment horizontal="centerContinuous" wrapText="1"/>
      <protection/>
    </xf>
    <xf numFmtId="0" fontId="21" fillId="0" borderId="0" xfId="0" applyFont="1" applyAlignment="1">
      <alignment horizontal="centerContinuous" vertical="center" wrapText="1"/>
    </xf>
    <xf numFmtId="0" fontId="1" fillId="0" borderId="0" xfId="22" applyFont="1" applyAlignment="1">
      <alignment horizontal="left"/>
      <protection/>
    </xf>
    <xf numFmtId="0" fontId="1" fillId="0" borderId="0" xfId="22" applyFont="1" applyAlignment="1">
      <alignment/>
      <protection/>
    </xf>
    <xf numFmtId="0" fontId="1" fillId="0" borderId="0" xfId="22" applyFont="1" applyAlignment="1">
      <alignment horizontal="centerContinuous"/>
      <protection/>
    </xf>
    <xf numFmtId="0" fontId="1" fillId="0" borderId="0" xfId="22" applyFont="1" applyAlignment="1">
      <alignment horizontal="centerContinuous" vertical="center"/>
      <protection/>
    </xf>
    <xf numFmtId="0" fontId="1" fillId="0" borderId="0" xfId="22" applyFont="1" applyAlignment="1">
      <alignment horizontal="left" vertical="center"/>
      <protection/>
    </xf>
    <xf numFmtId="0" fontId="2" fillId="0" borderId="0" xfId="22" applyFont="1" applyAlignment="1">
      <alignment horizontal="centerContinuous"/>
      <protection/>
    </xf>
    <xf numFmtId="0" fontId="2" fillId="0" borderId="0" xfId="22" applyFont="1" applyBorder="1" applyAlignment="1" quotePrefix="1">
      <alignment horizontal="right"/>
      <protection/>
    </xf>
    <xf numFmtId="202" fontId="1" fillId="0" borderId="0" xfId="22" applyNumberFormat="1" applyFont="1" applyAlignment="1">
      <alignment horizontal="right"/>
      <protection/>
    </xf>
    <xf numFmtId="202" fontId="2" fillId="0" borderId="0" xfId="22" applyNumberFormat="1" applyFont="1" applyAlignment="1">
      <alignment horizontal="right"/>
      <protection/>
    </xf>
    <xf numFmtId="202" fontId="2" fillId="0" borderId="0" xfId="22" applyNumberFormat="1" applyFont="1" applyFill="1" applyAlignment="1" quotePrefix="1">
      <alignment horizontal="right"/>
      <protection/>
    </xf>
    <xf numFmtId="202" fontId="29" fillId="0" borderId="0" xfId="22" applyNumberFormat="1" applyFont="1" applyFill="1" applyAlignment="1" quotePrefix="1">
      <alignment horizontal="right"/>
      <protection/>
    </xf>
    <xf numFmtId="202" fontId="30" fillId="0" borderId="0" xfId="22" applyNumberFormat="1" applyFont="1" applyFill="1" applyAlignment="1" quotePrefix="1">
      <alignment horizontal="right"/>
      <protection/>
    </xf>
    <xf numFmtId="195" fontId="2" fillId="0" borderId="0" xfId="22" applyNumberFormat="1" applyFont="1">
      <alignment/>
      <protection/>
    </xf>
    <xf numFmtId="202" fontId="2" fillId="0" borderId="0" xfId="22" applyNumberFormat="1" applyFont="1" applyFill="1" applyAlignment="1">
      <alignment horizontal="right"/>
      <protection/>
    </xf>
    <xf numFmtId="202" fontId="29" fillId="0" borderId="0" xfId="22" applyNumberFormat="1" applyFont="1" applyAlignment="1">
      <alignment horizontal="right"/>
      <protection/>
    </xf>
    <xf numFmtId="202" fontId="30" fillId="0" borderId="0" xfId="22" applyNumberFormat="1" applyFont="1" applyAlignment="1">
      <alignment horizontal="right"/>
      <protection/>
    </xf>
    <xf numFmtId="202" fontId="31" fillId="0" borderId="0" xfId="22" applyNumberFormat="1" applyFont="1" applyAlignment="1">
      <alignment horizontal="right"/>
      <protection/>
    </xf>
    <xf numFmtId="202" fontId="25" fillId="0" borderId="0" xfId="22" applyNumberFormat="1" applyFont="1" applyAlignment="1">
      <alignment horizontal="right"/>
      <protection/>
    </xf>
    <xf numFmtId="202" fontId="25" fillId="0" borderId="0" xfId="22" applyNumberFormat="1" applyFont="1" applyFill="1" applyAlignment="1" quotePrefix="1">
      <alignment horizontal="right"/>
      <protection/>
    </xf>
    <xf numFmtId="202" fontId="1" fillId="0" borderId="4" xfId="22" applyNumberFormat="1" applyFont="1" applyBorder="1" applyAlignment="1">
      <alignment horizontal="right"/>
      <protection/>
    </xf>
    <xf numFmtId="202" fontId="2" fillId="0" borderId="4" xfId="22" applyNumberFormat="1" applyFont="1" applyBorder="1" applyAlignment="1">
      <alignment horizontal="right"/>
      <protection/>
    </xf>
    <xf numFmtId="195" fontId="2" fillId="0" borderId="0" xfId="22" applyNumberFormat="1" applyFont="1" applyBorder="1">
      <alignment/>
      <protection/>
    </xf>
    <xf numFmtId="195" fontId="2" fillId="0" borderId="10" xfId="22" applyNumberFormat="1" applyFont="1" applyBorder="1">
      <alignment/>
      <protection/>
    </xf>
    <xf numFmtId="174" fontId="2" fillId="0" borderId="10" xfId="22" applyNumberFormat="1" applyFont="1" applyBorder="1">
      <alignment/>
      <protection/>
    </xf>
    <xf numFmtId="182" fontId="2" fillId="0" borderId="0" xfId="22" applyNumberFormat="1" applyFont="1">
      <alignment/>
      <protection/>
    </xf>
    <xf numFmtId="174" fontId="2" fillId="0" borderId="0" xfId="22" applyNumberFormat="1" applyFont="1" applyAlignment="1">
      <alignment/>
      <protection/>
    </xf>
    <xf numFmtId="174" fontId="2" fillId="0" borderId="0" xfId="22" applyNumberFormat="1" applyFont="1" applyAlignment="1">
      <alignment horizontal="center"/>
      <protection/>
    </xf>
    <xf numFmtId="201" fontId="25" fillId="0" borderId="0" xfId="22" applyNumberFormat="1" applyFont="1" applyFill="1" applyAlignment="1" quotePrefix="1">
      <alignment horizontal="right"/>
      <protection/>
    </xf>
    <xf numFmtId="0" fontId="25" fillId="0" borderId="0" xfId="22" applyNumberFormat="1" applyFont="1" applyFill="1" applyAlignment="1" quotePrefix="1">
      <alignment horizontal="right"/>
      <protection/>
    </xf>
    <xf numFmtId="0" fontId="2" fillId="0" borderId="0" xfId="22" applyFont="1" applyAlignment="1" quotePrefix="1">
      <alignment/>
      <protection/>
    </xf>
    <xf numFmtId="2" fontId="1" fillId="0" borderId="0" xfId="22" applyNumberFormat="1" applyFont="1">
      <alignment/>
      <protection/>
    </xf>
    <xf numFmtId="2" fontId="2" fillId="0" borderId="0" xfId="22" applyNumberFormat="1" applyFont="1">
      <alignment/>
      <protection/>
    </xf>
    <xf numFmtId="2" fontId="2" fillId="0" borderId="0" xfId="22" applyNumberFormat="1">
      <alignment/>
      <protection/>
    </xf>
    <xf numFmtId="0" fontId="2" fillId="0" borderId="0" xfId="21" applyFont="1" applyAlignment="1">
      <alignment vertical="center"/>
      <protection/>
    </xf>
    <xf numFmtId="0" fontId="2" fillId="0" borderId="0" xfId="21" applyFont="1" applyBorder="1" applyAlignment="1">
      <alignment vertical="center"/>
      <protection/>
    </xf>
    <xf numFmtId="0" fontId="1" fillId="0" borderId="0" xfId="21" applyFont="1" applyAlignment="1">
      <alignment vertical="center"/>
      <protection/>
    </xf>
    <xf numFmtId="0" fontId="2" fillId="0" borderId="0" xfId="21" applyFont="1" applyFill="1" applyAlignment="1">
      <alignment vertical="center"/>
      <protection/>
    </xf>
    <xf numFmtId="0" fontId="2" fillId="0" borderId="0" xfId="21" applyFont="1" applyFill="1">
      <alignment/>
      <protection/>
    </xf>
    <xf numFmtId="0" fontId="2" fillId="0" borderId="0" xfId="21" applyFont="1">
      <alignment/>
      <protection/>
    </xf>
    <xf numFmtId="0" fontId="2" fillId="0" borderId="0" xfId="21" applyFont="1" applyFill="1" applyAlignment="1">
      <alignment horizontal="right"/>
      <protection/>
    </xf>
    <xf numFmtId="0" fontId="2" fillId="0" borderId="0" xfId="21" applyFont="1" applyBorder="1">
      <alignment/>
      <protection/>
    </xf>
    <xf numFmtId="0" fontId="1" fillId="0" borderId="0" xfId="21" applyFont="1" applyAlignment="1">
      <alignment horizontal="right"/>
      <protection/>
    </xf>
    <xf numFmtId="179" fontId="4" fillId="0" borderId="0" xfId="21" applyNumberFormat="1" applyFont="1" applyFill="1" applyBorder="1" applyAlignment="1" applyProtection="1">
      <alignment horizontal="left"/>
      <protection/>
    </xf>
    <xf numFmtId="0" fontId="1" fillId="0" borderId="0" xfId="21" applyFont="1">
      <alignment/>
      <protection/>
    </xf>
    <xf numFmtId="0" fontId="2" fillId="0" borderId="0" xfId="21" applyFont="1" applyAlignment="1">
      <alignment horizontal="right"/>
      <protection/>
    </xf>
    <xf numFmtId="0" fontId="2" fillId="0" borderId="1" xfId="21" applyFont="1" applyBorder="1">
      <alignment/>
      <protection/>
    </xf>
    <xf numFmtId="0" fontId="1" fillId="0" borderId="1" xfId="21" applyFont="1" applyBorder="1">
      <alignment/>
      <protection/>
    </xf>
    <xf numFmtId="0" fontId="1" fillId="0" borderId="1" xfId="21" applyFont="1" applyBorder="1" applyAlignment="1">
      <alignment horizontal="right"/>
      <protection/>
    </xf>
    <xf numFmtId="179" fontId="2" fillId="0" borderId="1" xfId="21" applyNumberFormat="1" applyFont="1" applyFill="1" applyBorder="1" applyAlignment="1" applyProtection="1">
      <alignment horizontal="right"/>
      <protection/>
    </xf>
    <xf numFmtId="203" fontId="2" fillId="0" borderId="0" xfId="21" applyNumberFormat="1" applyFont="1" applyAlignment="1" applyProtection="1">
      <alignment horizontal="right"/>
      <protection/>
    </xf>
    <xf numFmtId="0" fontId="2" fillId="0" borderId="0" xfId="21" applyFont="1" applyFill="1" applyBorder="1">
      <alignment/>
      <protection/>
    </xf>
    <xf numFmtId="0" fontId="1" fillId="0" borderId="0" xfId="21" applyFont="1" applyFill="1" applyBorder="1">
      <alignment/>
      <protection/>
    </xf>
    <xf numFmtId="174" fontId="1" fillId="0" borderId="0" xfId="21" applyNumberFormat="1" applyFont="1" applyFill="1" applyBorder="1">
      <alignment/>
      <protection/>
    </xf>
    <xf numFmtId="174" fontId="2" fillId="0" borderId="0" xfId="21" applyNumberFormat="1" applyFont="1" applyFill="1" applyBorder="1" applyAlignment="1">
      <alignment horizontal="right"/>
      <protection/>
    </xf>
    <xf numFmtId="174" fontId="1" fillId="0" borderId="1" xfId="21" applyNumberFormat="1" applyFont="1" applyFill="1" applyBorder="1">
      <alignment/>
      <protection/>
    </xf>
    <xf numFmtId="174" fontId="2" fillId="0" borderId="1" xfId="21" applyNumberFormat="1" applyFont="1" applyFill="1" applyBorder="1" applyAlignment="1">
      <alignment horizontal="right"/>
      <protection/>
    </xf>
    <xf numFmtId="174" fontId="1" fillId="0" borderId="0" xfId="21" applyNumberFormat="1" applyFont="1" applyFill="1" applyBorder="1" applyAlignment="1">
      <alignment horizontal="right"/>
      <protection/>
    </xf>
    <xf numFmtId="174" fontId="2" fillId="0" borderId="1" xfId="21" applyNumberFormat="1" applyFont="1" applyFill="1" applyBorder="1">
      <alignment/>
      <protection/>
    </xf>
    <xf numFmtId="37" fontId="2" fillId="0" borderId="0" xfId="21" applyNumberFormat="1" applyFont="1" applyBorder="1" applyAlignment="1" applyProtection="1">
      <alignment horizontal="left"/>
      <protection/>
    </xf>
    <xf numFmtId="174" fontId="2" fillId="0" borderId="0" xfId="21" applyNumberFormat="1" applyFont="1" applyFill="1" applyBorder="1">
      <alignment/>
      <protection/>
    </xf>
    <xf numFmtId="174" fontId="2" fillId="0" borderId="0" xfId="21" applyNumberFormat="1" applyFont="1">
      <alignment/>
      <protection/>
    </xf>
    <xf numFmtId="174" fontId="2" fillId="0" borderId="1" xfId="21" applyNumberFormat="1" applyFont="1" applyBorder="1">
      <alignment/>
      <protection/>
    </xf>
    <xf numFmtId="174" fontId="2" fillId="0" borderId="0" xfId="21" applyNumberFormat="1" applyFont="1" applyBorder="1" applyAlignment="1">
      <alignment horizontal="right"/>
      <protection/>
    </xf>
    <xf numFmtId="174" fontId="2" fillId="0" borderId="0" xfId="21" applyNumberFormat="1" applyFont="1" applyFill="1" applyBorder="1" applyProtection="1">
      <alignment/>
      <protection/>
    </xf>
    <xf numFmtId="203" fontId="2" fillId="0" borderId="0" xfId="21" applyNumberFormat="1" applyFont="1" applyFill="1" applyBorder="1" applyAlignment="1" applyProtection="1">
      <alignment horizontal="right"/>
      <protection/>
    </xf>
    <xf numFmtId="203" fontId="2" fillId="0" borderId="0" xfId="21" applyNumberFormat="1" applyFont="1" applyFill="1" applyBorder="1" applyAlignment="1">
      <alignment horizontal="right"/>
      <protection/>
    </xf>
    <xf numFmtId="37" fontId="2" fillId="0" borderId="0" xfId="21" applyNumberFormat="1" applyFont="1">
      <alignment/>
      <protection/>
    </xf>
    <xf numFmtId="37" fontId="2" fillId="0" borderId="0" xfId="21" applyNumberFormat="1" applyFont="1" applyAlignment="1">
      <alignment horizontal="centerContinuous"/>
      <protection/>
    </xf>
    <xf numFmtId="37" fontId="2" fillId="0" borderId="1" xfId="21" applyNumberFormat="1" applyFont="1" applyBorder="1">
      <alignment/>
      <protection/>
    </xf>
    <xf numFmtId="37" fontId="1" fillId="0" borderId="1" xfId="21" applyNumberFormat="1" applyFont="1" applyBorder="1" applyAlignment="1" applyProtection="1">
      <alignment horizontal="right"/>
      <protection/>
    </xf>
    <xf numFmtId="37" fontId="2" fillId="0" borderId="1" xfId="21" applyNumberFormat="1" applyFont="1" applyBorder="1" applyAlignment="1">
      <alignment horizontal="right"/>
      <protection/>
    </xf>
    <xf numFmtId="0" fontId="1" fillId="0" borderId="0" xfId="21" applyFont="1" applyBorder="1">
      <alignment/>
      <protection/>
    </xf>
    <xf numFmtId="37" fontId="2" fillId="0" borderId="0" xfId="21" applyNumberFormat="1" applyFont="1" applyBorder="1">
      <alignment/>
      <protection/>
    </xf>
    <xf numFmtId="37" fontId="1" fillId="0" borderId="0" xfId="21" applyNumberFormat="1" applyFont="1" applyBorder="1" applyAlignment="1" applyProtection="1">
      <alignment horizontal="right"/>
      <protection/>
    </xf>
    <xf numFmtId="37" fontId="2" fillId="0" borderId="0" xfId="21" applyNumberFormat="1" applyFont="1" applyBorder="1" applyAlignment="1">
      <alignment horizontal="right"/>
      <protection/>
    </xf>
    <xf numFmtId="179" fontId="2" fillId="0" borderId="0" xfId="21" applyNumberFormat="1" applyFont="1" applyFill="1" applyBorder="1" applyAlignment="1" applyProtection="1">
      <alignment horizontal="right"/>
      <protection/>
    </xf>
    <xf numFmtId="37" fontId="2" fillId="0" borderId="0" xfId="21" applyNumberFormat="1" applyFont="1" applyBorder="1" applyProtection="1">
      <alignment/>
      <protection/>
    </xf>
    <xf numFmtId="37" fontId="2" fillId="0" borderId="0" xfId="21" applyNumberFormat="1" applyFont="1" applyBorder="1" applyAlignment="1" applyProtection="1">
      <alignment horizontal="right"/>
      <protection/>
    </xf>
    <xf numFmtId="203" fontId="2" fillId="0" borderId="0" xfId="21" applyNumberFormat="1" applyFont="1" applyBorder="1" applyAlignment="1" applyProtection="1">
      <alignment/>
      <protection/>
    </xf>
    <xf numFmtId="203" fontId="2" fillId="0" borderId="0" xfId="21" applyNumberFormat="1" applyFont="1" applyBorder="1" applyProtection="1">
      <alignment/>
      <protection/>
    </xf>
    <xf numFmtId="204" fontId="1" fillId="0" borderId="0" xfId="21" applyNumberFormat="1" applyFont="1" applyBorder="1" applyProtection="1">
      <alignment/>
      <protection/>
    </xf>
    <xf numFmtId="174" fontId="1" fillId="0" borderId="0" xfId="21" applyNumberFormat="1" applyFont="1" applyBorder="1" applyProtection="1">
      <alignment/>
      <protection/>
    </xf>
    <xf numFmtId="174" fontId="2" fillId="0" borderId="0" xfId="21" applyNumberFormat="1" applyFont="1" applyBorder="1" applyProtection="1">
      <alignment/>
      <protection/>
    </xf>
    <xf numFmtId="37" fontId="2" fillId="0" borderId="0" xfId="21" applyNumberFormat="1" applyFont="1" applyBorder="1" applyAlignment="1">
      <alignment horizontal="left"/>
      <protection/>
    </xf>
    <xf numFmtId="37" fontId="2" fillId="0" borderId="0" xfId="21" applyNumberFormat="1" applyFont="1" applyBorder="1" applyAlignment="1" applyProtection="1" quotePrefix="1">
      <alignment horizontal="right"/>
      <protection/>
    </xf>
    <xf numFmtId="174" fontId="2" fillId="0" borderId="1" xfId="21" applyNumberFormat="1" applyFont="1" applyBorder="1" applyAlignment="1" applyProtection="1" quotePrefix="1">
      <alignment horizontal="right"/>
      <protection/>
    </xf>
    <xf numFmtId="174" fontId="2" fillId="0" borderId="0" xfId="21" applyNumberFormat="1" applyFont="1" applyBorder="1" applyAlignment="1" applyProtection="1">
      <alignment horizontal="right"/>
      <protection/>
    </xf>
    <xf numFmtId="174" fontId="2" fillId="0" borderId="0" xfId="21" applyNumberFormat="1" applyFont="1" applyBorder="1" applyAlignment="1" applyProtection="1">
      <alignment/>
      <protection/>
    </xf>
    <xf numFmtId="174" fontId="1" fillId="0" borderId="0" xfId="21" applyNumberFormat="1" applyFont="1" applyBorder="1" applyAlignment="1" applyProtection="1">
      <alignment horizontal="right"/>
      <protection/>
    </xf>
    <xf numFmtId="174" fontId="2" fillId="0" borderId="0" xfId="21" applyNumberFormat="1" applyFont="1" applyFill="1" applyBorder="1" applyAlignment="1" applyProtection="1">
      <alignment horizontal="right"/>
      <protection/>
    </xf>
    <xf numFmtId="174" fontId="2" fillId="0" borderId="0" xfId="21" applyNumberFormat="1" applyFont="1" applyProtection="1" quotePrefix="1">
      <alignment/>
      <protection/>
    </xf>
    <xf numFmtId="174" fontId="1" fillId="0" borderId="1" xfId="21" applyNumberFormat="1" applyFont="1" applyBorder="1" applyProtection="1">
      <alignment/>
      <protection/>
    </xf>
    <xf numFmtId="174" fontId="2" fillId="0" borderId="1" xfId="21" applyNumberFormat="1" applyFont="1" applyBorder="1" applyProtection="1" quotePrefix="1">
      <alignment/>
      <protection/>
    </xf>
    <xf numFmtId="174" fontId="2" fillId="0" borderId="1" xfId="21" applyNumberFormat="1" applyFont="1" applyBorder="1" applyProtection="1">
      <alignment/>
      <protection/>
    </xf>
    <xf numFmtId="174" fontId="2" fillId="0" borderId="1" xfId="21" applyNumberFormat="1" applyFont="1" applyFill="1" applyBorder="1" applyProtection="1">
      <alignment/>
      <protection/>
    </xf>
    <xf numFmtId="179" fontId="2" fillId="0" borderId="0" xfId="21" applyNumberFormat="1" applyFont="1" applyBorder="1" applyProtection="1">
      <alignment/>
      <protection/>
    </xf>
    <xf numFmtId="179" fontId="2" fillId="0" borderId="0" xfId="21" applyNumberFormat="1" applyFont="1" applyBorder="1" applyAlignment="1" applyProtection="1">
      <alignment horizontal="left"/>
      <protection/>
    </xf>
    <xf numFmtId="203" fontId="2" fillId="0" borderId="0" xfId="21" applyNumberFormat="1" applyFont="1" applyBorder="1" applyAlignment="1" applyProtection="1">
      <alignment horizontal="right"/>
      <protection/>
    </xf>
    <xf numFmtId="203" fontId="1" fillId="0" borderId="0" xfId="21" applyNumberFormat="1" applyFont="1" applyBorder="1" applyAlignment="1" applyProtection="1" quotePrefix="1">
      <alignment horizontal="left"/>
      <protection/>
    </xf>
    <xf numFmtId="0" fontId="2" fillId="0" borderId="0" xfId="21" applyFont="1" applyFill="1" applyBorder="1" applyAlignment="1">
      <alignment horizontal="justify" vertical="top"/>
      <protection/>
    </xf>
    <xf numFmtId="0" fontId="2" fillId="0" borderId="0" xfId="21" applyFont="1" applyBorder="1" applyAlignment="1">
      <alignment horizontal="justify" vertical="top"/>
      <protection/>
    </xf>
    <xf numFmtId="0" fontId="2" fillId="0" borderId="0" xfId="21" applyFont="1" applyAlignment="1">
      <alignment horizontal="justify" vertical="top"/>
      <protection/>
    </xf>
    <xf numFmtId="15" fontId="1" fillId="0" borderId="0" xfId="21" applyNumberFormat="1" applyFont="1" applyAlignment="1">
      <alignment horizontal="right"/>
      <protection/>
    </xf>
    <xf numFmtId="180" fontId="1" fillId="0" borderId="0" xfId="21" applyNumberFormat="1" applyFont="1" applyFill="1" applyBorder="1">
      <alignment/>
      <protection/>
    </xf>
    <xf numFmtId="180" fontId="2" fillId="0" borderId="0" xfId="21" applyNumberFormat="1" applyFont="1">
      <alignment/>
      <protection/>
    </xf>
    <xf numFmtId="180" fontId="2" fillId="0" borderId="0" xfId="21" applyNumberFormat="1" applyFont="1" applyFill="1" applyBorder="1" applyAlignment="1">
      <alignment horizontal="right"/>
      <protection/>
    </xf>
    <xf numFmtId="180" fontId="29" fillId="0" borderId="10" xfId="21" applyNumberFormat="1" applyFont="1" applyFill="1" applyBorder="1" applyAlignment="1">
      <alignment horizontal="right"/>
      <protection/>
    </xf>
    <xf numFmtId="180" fontId="1" fillId="0" borderId="10" xfId="21" applyNumberFormat="1" applyFont="1" applyFill="1" applyBorder="1" applyAlignment="1">
      <alignment horizontal="right"/>
      <protection/>
    </xf>
    <xf numFmtId="180" fontId="2" fillId="0" borderId="10" xfId="21" applyNumberFormat="1" applyFont="1" applyFill="1" applyBorder="1" applyAlignment="1">
      <alignment horizontal="right"/>
      <protection/>
    </xf>
    <xf numFmtId="180" fontId="30" fillId="0" borderId="10" xfId="21" applyNumberFormat="1" applyFont="1" applyFill="1" applyBorder="1" applyAlignment="1">
      <alignment horizontal="right"/>
      <protection/>
    </xf>
    <xf numFmtId="37" fontId="2" fillId="0" borderId="1" xfId="21" applyNumberFormat="1" applyFont="1" applyBorder="1" applyAlignment="1" applyProtection="1">
      <alignment horizontal="left"/>
      <protection/>
    </xf>
    <xf numFmtId="0" fontId="2" fillId="0" borderId="1" xfId="21" applyFont="1" applyFill="1" applyBorder="1">
      <alignment/>
      <protection/>
    </xf>
    <xf numFmtId="0" fontId="1" fillId="0" borderId="1" xfId="21" applyFont="1" applyFill="1" applyBorder="1">
      <alignment/>
      <protection/>
    </xf>
    <xf numFmtId="180" fontId="1" fillId="0" borderId="1" xfId="21" applyNumberFormat="1" applyFont="1" applyFill="1" applyBorder="1" applyAlignment="1">
      <alignment horizontal="right"/>
      <protection/>
    </xf>
    <xf numFmtId="180" fontId="2" fillId="0" borderId="1" xfId="21" applyNumberFormat="1" applyFont="1" applyFill="1" applyBorder="1" applyAlignment="1">
      <alignment horizontal="right"/>
      <protection/>
    </xf>
    <xf numFmtId="180" fontId="2" fillId="0" borderId="0" xfId="21" applyNumberFormat="1" applyFont="1" applyBorder="1">
      <alignment/>
      <protection/>
    </xf>
    <xf numFmtId="180" fontId="2" fillId="0" borderId="0" xfId="21" applyNumberFormat="1" applyFont="1" applyBorder="1" applyAlignment="1">
      <alignment horizontal="right"/>
      <protection/>
    </xf>
    <xf numFmtId="180" fontId="1" fillId="0" borderId="1" xfId="21" applyNumberFormat="1" applyFont="1" applyFill="1" applyBorder="1">
      <alignment/>
      <protection/>
    </xf>
    <xf numFmtId="180" fontId="2" fillId="0" borderId="1" xfId="21" applyNumberFormat="1" applyFont="1" applyFill="1" applyBorder="1">
      <alignment/>
      <protection/>
    </xf>
    <xf numFmtId="180" fontId="1" fillId="0" borderId="0" xfId="21" applyNumberFormat="1" applyFont="1" applyFill="1" applyBorder="1" applyAlignment="1">
      <alignment horizontal="right"/>
      <protection/>
    </xf>
    <xf numFmtId="180" fontId="1" fillId="0" borderId="0" xfId="21" applyNumberFormat="1" applyFont="1" applyFill="1" applyBorder="1" applyProtection="1">
      <alignment/>
      <protection/>
    </xf>
    <xf numFmtId="180" fontId="2" fillId="0" borderId="0" xfId="21" applyNumberFormat="1" applyFont="1" applyFill="1" applyBorder="1" applyProtection="1">
      <alignment/>
      <protection/>
    </xf>
    <xf numFmtId="180" fontId="1" fillId="0" borderId="10" xfId="21" applyNumberFormat="1" applyFont="1" applyFill="1" applyBorder="1">
      <alignment/>
      <protection/>
    </xf>
    <xf numFmtId="180" fontId="2" fillId="0" borderId="10" xfId="21" applyNumberFormat="1" applyFont="1" applyFill="1" applyBorder="1">
      <alignment/>
      <protection/>
    </xf>
    <xf numFmtId="203" fontId="2" fillId="0" borderId="0" xfId="21" applyNumberFormat="1" applyFont="1" applyBorder="1" applyAlignment="1" applyProtection="1" quotePrefix="1">
      <alignment horizontal="right"/>
      <protection/>
    </xf>
    <xf numFmtId="203" fontId="2" fillId="0" borderId="0" xfId="21" applyNumberFormat="1" applyFont="1" applyFill="1" applyBorder="1" applyAlignment="1" applyProtection="1" quotePrefix="1">
      <alignment horizontal="right"/>
      <protection/>
    </xf>
    <xf numFmtId="203" fontId="32" fillId="0" borderId="0" xfId="21" applyNumberFormat="1" applyFont="1" applyBorder="1">
      <alignment/>
      <protection/>
    </xf>
    <xf numFmtId="49" fontId="1" fillId="0" borderId="0" xfId="0" applyNumberFormat="1" applyFont="1" applyBorder="1" applyAlignment="1">
      <alignment horizontal="justify" vertical="center" wrapText="1"/>
    </xf>
    <xf numFmtId="0" fontId="0" fillId="0" borderId="0" xfId="0" applyAlignment="1">
      <alignment horizontal="justify" vertical="center" wrapText="1"/>
    </xf>
    <xf numFmtId="174" fontId="21" fillId="0" borderId="0" xfId="0" applyNumberFormat="1" applyFont="1" applyBorder="1" applyAlignment="1">
      <alignment/>
    </xf>
    <xf numFmtId="0" fontId="2" fillId="0" borderId="0" xfId="22" applyFill="1" applyAlignment="1">
      <alignment horizontal="left" indent="1"/>
      <protection/>
    </xf>
    <xf numFmtId="0" fontId="1" fillId="2" borderId="0" xfId="22" applyFont="1" applyFill="1" applyBorder="1" applyAlignment="1">
      <alignment vertical="top"/>
      <protection/>
    </xf>
    <xf numFmtId="0" fontId="1" fillId="2" borderId="0" xfId="22" applyFont="1" applyFill="1" applyAlignment="1">
      <alignment horizontal="right" vertical="top"/>
      <protection/>
    </xf>
    <xf numFmtId="0" fontId="1" fillId="2" borderId="0" xfId="22" applyFont="1" applyFill="1" applyBorder="1" applyAlignment="1">
      <alignment horizontal="right" vertical="top"/>
      <protection/>
    </xf>
    <xf numFmtId="0" fontId="2" fillId="2" borderId="0" xfId="22" applyFont="1" applyFill="1" applyBorder="1" applyAlignment="1">
      <alignment vertical="top"/>
      <protection/>
    </xf>
    <xf numFmtId="174" fontId="2" fillId="2" borderId="0" xfId="22" applyNumberFormat="1" applyFont="1" applyFill="1" applyBorder="1" applyAlignment="1">
      <alignment vertical="top"/>
      <protection/>
    </xf>
    <xf numFmtId="174" fontId="1" fillId="2" borderId="0" xfId="22" applyNumberFormat="1" applyFont="1" applyFill="1" applyBorder="1" applyAlignment="1">
      <alignment vertical="top"/>
      <protection/>
    </xf>
    <xf numFmtId="0" fontId="18" fillId="0" borderId="0" xfId="0" applyFont="1" applyAlignment="1">
      <alignment vertical="top"/>
    </xf>
    <xf numFmtId="180" fontId="18" fillId="0" borderId="0" xfId="0" applyNumberFormat="1" applyFont="1" applyAlignment="1">
      <alignment vertical="top"/>
    </xf>
    <xf numFmtId="180" fontId="15" fillId="0" borderId="0" xfId="0" applyNumberFormat="1" applyFont="1" applyAlignment="1">
      <alignment vertical="top"/>
    </xf>
    <xf numFmtId="180" fontId="18" fillId="0" borderId="4" xfId="0" applyNumberFormat="1" applyFont="1" applyBorder="1" applyAlignment="1">
      <alignment vertical="top"/>
    </xf>
    <xf numFmtId="180" fontId="15" fillId="0" borderId="4" xfId="0" applyNumberFormat="1" applyFont="1" applyBorder="1" applyAlignment="1">
      <alignment vertical="top"/>
    </xf>
    <xf numFmtId="180" fontId="1" fillId="0" borderId="1" xfId="0" applyNumberFormat="1" applyFont="1" applyFill="1" applyBorder="1" applyAlignment="1" quotePrefix="1">
      <alignment vertical="top"/>
    </xf>
    <xf numFmtId="180" fontId="1" fillId="0" borderId="1" xfId="0" applyNumberFormat="1" applyFont="1" applyFill="1" applyBorder="1" applyAlignment="1">
      <alignment vertical="top"/>
    </xf>
    <xf numFmtId="0" fontId="1" fillId="0" borderId="1" xfId="0" applyFont="1" applyFill="1" applyBorder="1" applyAlignment="1">
      <alignment vertical="top"/>
    </xf>
    <xf numFmtId="180" fontId="2" fillId="0" borderId="1" xfId="0" applyNumberFormat="1" applyFont="1" applyFill="1" applyBorder="1" applyAlignment="1" quotePrefix="1">
      <alignment vertical="top"/>
    </xf>
    <xf numFmtId="180" fontId="1"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180" fontId="2" fillId="0" borderId="0" xfId="0" applyNumberFormat="1" applyFont="1" applyFill="1" applyBorder="1" applyAlignment="1">
      <alignment horizontal="right" vertical="top"/>
    </xf>
    <xf numFmtId="180" fontId="1" fillId="0" borderId="0" xfId="0" applyNumberFormat="1" applyFont="1" applyAlignment="1">
      <alignment horizontal="right" vertical="top" wrapText="1"/>
    </xf>
    <xf numFmtId="180" fontId="2" fillId="0" borderId="0" xfId="0" applyNumberFormat="1" applyFont="1" applyAlignment="1">
      <alignment horizontal="right" vertical="top" wrapText="1"/>
    </xf>
    <xf numFmtId="186" fontId="1" fillId="0" borderId="2" xfId="0" applyNumberFormat="1" applyFont="1" applyFill="1" applyBorder="1" applyAlignment="1">
      <alignment horizontal="right" wrapText="1"/>
    </xf>
    <xf numFmtId="0" fontId="21" fillId="0" borderId="1" xfId="0" applyFont="1" applyBorder="1" applyAlignment="1">
      <alignment/>
    </xf>
    <xf numFmtId="180" fontId="1" fillId="0" borderId="2" xfId="0" applyNumberFormat="1" applyFont="1" applyBorder="1" applyAlignment="1">
      <alignment horizontal="right" vertical="top" wrapText="1"/>
    </xf>
    <xf numFmtId="180" fontId="1" fillId="0" borderId="1" xfId="0" applyNumberFormat="1" applyFont="1" applyBorder="1" applyAlignment="1">
      <alignment horizontal="right" vertical="top" wrapText="1"/>
    </xf>
    <xf numFmtId="180" fontId="18" fillId="0" borderId="0" xfId="0" applyNumberFormat="1" applyFont="1" applyBorder="1" applyAlignment="1" quotePrefix="1">
      <alignment horizontal="center" vertical="top"/>
    </xf>
    <xf numFmtId="186" fontId="2" fillId="0" borderId="1" xfId="0" applyNumberFormat="1" applyFont="1" applyFill="1" applyBorder="1" applyAlignment="1">
      <alignment horizontal="right" wrapText="1"/>
    </xf>
    <xf numFmtId="180" fontId="15" fillId="0" borderId="0" xfId="0" applyNumberFormat="1" applyFont="1" applyBorder="1" applyAlignment="1" quotePrefix="1">
      <alignment horizontal="center" vertical="top"/>
    </xf>
    <xf numFmtId="180" fontId="2" fillId="0" borderId="0" xfId="0" applyNumberFormat="1" applyFont="1" applyBorder="1" applyAlignment="1">
      <alignment horizontal="right" vertical="top" wrapText="1"/>
    </xf>
    <xf numFmtId="186" fontId="1" fillId="0" borderId="0" xfId="0" applyNumberFormat="1" applyFont="1" applyFill="1" applyBorder="1" applyAlignment="1">
      <alignment horizontal="right" wrapText="1"/>
    </xf>
    <xf numFmtId="180" fontId="15" fillId="0" borderId="1" xfId="0" applyNumberFormat="1" applyFont="1" applyBorder="1" applyAlignment="1" quotePrefix="1">
      <alignment horizontal="centerContinuous" vertical="top" wrapText="1"/>
    </xf>
    <xf numFmtId="0" fontId="2" fillId="0" borderId="1" xfId="0" applyFont="1" applyBorder="1" applyAlignment="1">
      <alignment/>
    </xf>
    <xf numFmtId="180" fontId="18" fillId="0" borderId="1" xfId="0" applyNumberFormat="1" applyFont="1" applyBorder="1" applyAlignment="1" quotePrefix="1">
      <alignment horizontal="centerContinuous"/>
    </xf>
    <xf numFmtId="180" fontId="15" fillId="0" borderId="1" xfId="0" applyNumberFormat="1" applyFont="1" applyBorder="1" applyAlignment="1" quotePrefix="1">
      <alignment horizontal="centerContinuous" wrapText="1"/>
    </xf>
    <xf numFmtId="174" fontId="1" fillId="0" borderId="0" xfId="22" applyNumberFormat="1" applyFont="1" applyFill="1" applyAlignment="1">
      <alignment vertical="center"/>
      <protection/>
    </xf>
    <xf numFmtId="0" fontId="1" fillId="0" borderId="0" xfId="22" applyFont="1" applyAlignment="1">
      <alignment vertical="center"/>
      <protection/>
    </xf>
    <xf numFmtId="176" fontId="1" fillId="0" borderId="0" xfId="22" applyNumberFormat="1" applyFont="1" applyAlignment="1">
      <alignment vertical="center"/>
      <protection/>
    </xf>
    <xf numFmtId="0" fontId="2" fillId="0" borderId="2" xfId="22" applyFont="1" applyBorder="1">
      <alignment/>
      <protection/>
    </xf>
    <xf numFmtId="174" fontId="0" fillId="0" borderId="0" xfId="0" applyNumberFormat="1" applyFont="1" applyAlignment="1">
      <alignment/>
    </xf>
    <xf numFmtId="174" fontId="0" fillId="0" borderId="1" xfId="0" applyNumberFormat="1" applyFont="1" applyBorder="1" applyAlignment="1">
      <alignment/>
    </xf>
    <xf numFmtId="174" fontId="0" fillId="0" borderId="5" xfId="0" applyNumberFormat="1" applyFont="1" applyBorder="1" applyAlignment="1">
      <alignment/>
    </xf>
    <xf numFmtId="174" fontId="0" fillId="0" borderId="0" xfId="0" applyNumberFormat="1" applyFont="1" applyBorder="1" applyAlignment="1">
      <alignment/>
    </xf>
    <xf numFmtId="174" fontId="0" fillId="0" borderId="7" xfId="0" applyNumberFormat="1" applyFont="1" applyBorder="1" applyAlignment="1">
      <alignment/>
    </xf>
    <xf numFmtId="174" fontId="0" fillId="0" borderId="6" xfId="0" applyNumberFormat="1" applyFont="1" applyBorder="1" applyAlignment="1">
      <alignment/>
    </xf>
    <xf numFmtId="174" fontId="0" fillId="0" borderId="3" xfId="0" applyNumberFormat="1" applyFont="1" applyBorder="1" applyAlignment="1">
      <alignment/>
    </xf>
    <xf numFmtId="174" fontId="21" fillId="0" borderId="3" xfId="0" applyNumberFormat="1" applyFont="1" applyBorder="1" applyAlignment="1">
      <alignment/>
    </xf>
    <xf numFmtId="180" fontId="21" fillId="0" borderId="0" xfId="0" applyNumberFormat="1" applyFont="1" applyAlignment="1">
      <alignment vertical="top"/>
    </xf>
    <xf numFmtId="0" fontId="0" fillId="0" borderId="0" xfId="0" applyFill="1" applyBorder="1" applyAlignment="1">
      <alignment/>
    </xf>
    <xf numFmtId="0" fontId="0" fillId="0" borderId="0" xfId="0" applyFont="1" applyFill="1" applyBorder="1" applyAlignment="1">
      <alignment/>
    </xf>
    <xf numFmtId="180" fontId="1" fillId="0" borderId="4" xfId="22" applyNumberFormat="1" applyFont="1" applyFill="1" applyBorder="1">
      <alignment/>
      <protection/>
    </xf>
    <xf numFmtId="180" fontId="2" fillId="0" borderId="4" xfId="22" applyNumberFormat="1" applyFont="1" applyBorder="1">
      <alignment/>
      <protection/>
    </xf>
    <xf numFmtId="180" fontId="2" fillId="0" borderId="4" xfId="22" applyNumberFormat="1" applyFont="1" applyFill="1" applyBorder="1">
      <alignment/>
      <protection/>
    </xf>
    <xf numFmtId="180" fontId="1" fillId="0" borderId="0" xfId="22" applyNumberFormat="1" applyFont="1" applyFill="1" applyBorder="1">
      <alignment/>
      <protection/>
    </xf>
    <xf numFmtId="180" fontId="2" fillId="0" borderId="0" xfId="22" applyNumberFormat="1" applyFont="1" applyBorder="1">
      <alignment/>
      <protection/>
    </xf>
    <xf numFmtId="180" fontId="2" fillId="0" borderId="0" xfId="22" applyNumberFormat="1" applyFont="1" applyFill="1" applyBorder="1">
      <alignment/>
      <protection/>
    </xf>
    <xf numFmtId="180" fontId="1" fillId="0" borderId="1" xfId="22" applyNumberFormat="1" applyFont="1" applyFill="1" applyBorder="1">
      <alignment/>
      <protection/>
    </xf>
    <xf numFmtId="180" fontId="2" fillId="0" borderId="1" xfId="22" applyNumberFormat="1" applyFont="1" applyBorder="1">
      <alignment/>
      <protection/>
    </xf>
    <xf numFmtId="180" fontId="2" fillId="0" borderId="1" xfId="22" applyNumberFormat="1" applyFont="1" applyFill="1" applyBorder="1">
      <alignment/>
      <protection/>
    </xf>
    <xf numFmtId="180" fontId="2" fillId="0" borderId="0" xfId="22" applyNumberFormat="1" applyFont="1" applyBorder="1" applyAlignment="1">
      <alignment horizontal="right"/>
      <protection/>
    </xf>
    <xf numFmtId="180" fontId="1" fillId="0" borderId="1" xfId="22" applyNumberFormat="1" applyFont="1" applyBorder="1">
      <alignment/>
      <protection/>
    </xf>
    <xf numFmtId="180" fontId="2" fillId="0" borderId="1" xfId="22" applyNumberFormat="1" applyBorder="1">
      <alignment/>
      <protection/>
    </xf>
    <xf numFmtId="180" fontId="1" fillId="0" borderId="4" xfId="22" applyNumberFormat="1" applyFont="1" applyBorder="1">
      <alignment/>
      <protection/>
    </xf>
    <xf numFmtId="180" fontId="2" fillId="0" borderId="4" xfId="22" applyNumberFormat="1" applyBorder="1">
      <alignment/>
      <protection/>
    </xf>
    <xf numFmtId="180" fontId="2" fillId="0" borderId="0" xfId="22" applyNumberFormat="1" applyBorder="1">
      <alignment/>
      <protection/>
    </xf>
    <xf numFmtId="180" fontId="1" fillId="0" borderId="0" xfId="22" applyNumberFormat="1" applyFont="1" applyAlignment="1">
      <alignment horizontal="left" indent="9"/>
      <protection/>
    </xf>
    <xf numFmtId="0" fontId="2" fillId="0" borderId="0" xfId="22" applyFont="1" applyFill="1" applyBorder="1" applyAlignment="1">
      <alignment horizontal="left" wrapText="1" indent="1"/>
      <protection/>
    </xf>
    <xf numFmtId="174" fontId="21" fillId="0" borderId="11" xfId="0" applyNumberFormat="1" applyFont="1" applyBorder="1" applyAlignment="1">
      <alignment/>
    </xf>
    <xf numFmtId="174" fontId="21" fillId="0" borderId="12" xfId="0" applyNumberFormat="1" applyFont="1" applyBorder="1" applyAlignment="1">
      <alignment/>
    </xf>
    <xf numFmtId="174" fontId="21" fillId="0" borderId="13" xfId="0" applyNumberFormat="1" applyFont="1" applyBorder="1" applyAlignment="1">
      <alignment/>
    </xf>
    <xf numFmtId="0" fontId="21" fillId="0" borderId="1" xfId="0" applyFont="1" applyBorder="1" applyAlignment="1">
      <alignment/>
    </xf>
    <xf numFmtId="0" fontId="2" fillId="0" borderId="0" xfId="22" applyFont="1" quotePrefix="1">
      <alignment/>
      <protection/>
    </xf>
    <xf numFmtId="180" fontId="33" fillId="0" borderId="0" xfId="0" applyNumberFormat="1" applyFont="1" applyAlignment="1">
      <alignment vertical="top"/>
    </xf>
    <xf numFmtId="49" fontId="0" fillId="0" borderId="3" xfId="0" applyNumberFormat="1" applyFont="1" applyBorder="1" applyAlignment="1">
      <alignment vertical="center"/>
    </xf>
    <xf numFmtId="180" fontId="0" fillId="0" borderId="3" xfId="0" applyNumberFormat="1" applyFont="1" applyBorder="1" applyAlignment="1">
      <alignment vertical="center"/>
    </xf>
    <xf numFmtId="174" fontId="0" fillId="0" borderId="3" xfId="0" applyNumberFormat="1" applyFont="1" applyBorder="1" applyAlignment="1">
      <alignment vertical="center"/>
    </xf>
    <xf numFmtId="0" fontId="34" fillId="0" borderId="0" xfId="0" applyAlignment="1">
      <alignment/>
    </xf>
    <xf numFmtId="0" fontId="37" fillId="3" borderId="0" xfId="0" applyNumberFormat="1" applyFont="1" applyFill="1" applyBorder="1" applyAlignment="1">
      <alignment horizontal="right" vertical="center"/>
    </xf>
    <xf numFmtId="0" fontId="37" fillId="3" borderId="14" xfId="0" applyNumberFormat="1" applyFont="1" applyFill="1" applyBorder="1" applyAlignment="1">
      <alignment horizontal="right" vertical="center"/>
    </xf>
    <xf numFmtId="0" fontId="37" fillId="3" borderId="15" xfId="0" applyNumberFormat="1" applyFont="1" applyFill="1" applyBorder="1" applyAlignment="1">
      <alignment horizontal="right" vertical="center"/>
    </xf>
    <xf numFmtId="203" fontId="39" fillId="3" borderId="0" xfId="0" applyNumberFormat="1" applyFont="1" applyFill="1" applyBorder="1" applyAlignment="1">
      <alignment horizontal="right" vertical="center"/>
    </xf>
    <xf numFmtId="203" fontId="40" fillId="3" borderId="0" xfId="0" applyNumberFormat="1" applyFont="1" applyFill="1" applyBorder="1" applyAlignment="1">
      <alignment horizontal="right" vertical="center"/>
    </xf>
    <xf numFmtId="203" fontId="39" fillId="3" borderId="14"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40" fillId="3" borderId="14" xfId="0" applyNumberFormat="1" applyFont="1" applyFill="1" applyBorder="1" applyAlignment="1">
      <alignment horizontal="left" vertical="center"/>
    </xf>
    <xf numFmtId="0" fontId="40" fillId="3" borderId="0" xfId="0" applyNumberFormat="1" applyFont="1" applyFill="1" applyBorder="1" applyAlignment="1">
      <alignment horizontal="left" vertical="center"/>
    </xf>
    <xf numFmtId="0" fontId="40" fillId="3" borderId="0" xfId="0" applyNumberFormat="1" applyFont="1" applyFill="1" applyBorder="1" applyAlignment="1">
      <alignment horizontal="center" vertical="center"/>
    </xf>
    <xf numFmtId="0" fontId="40" fillId="3" borderId="15" xfId="0" applyNumberFormat="1" applyFont="1" applyFill="1" applyBorder="1" applyAlignment="1">
      <alignment horizontal="center" vertical="center"/>
    </xf>
    <xf numFmtId="0" fontId="39" fillId="3" borderId="14" xfId="0" applyNumberFormat="1" applyFont="1" applyFill="1" applyBorder="1" applyAlignment="1">
      <alignment horizontal="center" vertical="center"/>
    </xf>
    <xf numFmtId="0" fontId="39" fillId="3" borderId="0" xfId="0" applyNumberFormat="1" applyFont="1" applyFill="1" applyBorder="1" applyAlignment="1">
      <alignment horizontal="center" vertical="center"/>
    </xf>
    <xf numFmtId="0" fontId="39" fillId="3" borderId="14" xfId="0" applyNumberFormat="1" applyFont="1" applyFill="1" applyBorder="1" applyAlignment="1">
      <alignment horizontal="left" vertical="center"/>
    </xf>
    <xf numFmtId="0" fontId="39" fillId="3" borderId="0" xfId="0" applyNumberFormat="1" applyFont="1" applyFill="1" applyBorder="1" applyAlignment="1">
      <alignment horizontal="left" vertical="center"/>
    </xf>
    <xf numFmtId="0" fontId="39" fillId="3" borderId="16" xfId="0" applyNumberFormat="1" applyFont="1" applyFill="1" applyBorder="1" applyAlignment="1">
      <alignment horizontal="left" vertical="center"/>
    </xf>
    <xf numFmtId="0" fontId="39" fillId="3" borderId="16" xfId="0" applyNumberFormat="1" applyFont="1" applyFill="1" applyBorder="1" applyAlignment="1">
      <alignment horizontal="center" vertical="center"/>
    </xf>
    <xf numFmtId="0" fontId="40" fillId="3" borderId="16" xfId="0" applyNumberFormat="1" applyFont="1" applyFill="1" applyBorder="1" applyAlignment="1">
      <alignment horizontal="center" vertical="center"/>
    </xf>
    <xf numFmtId="0" fontId="39" fillId="3" borderId="17" xfId="0" applyNumberFormat="1" applyFont="1" applyFill="1" applyBorder="1" applyAlignment="1">
      <alignment horizontal="center" vertical="center"/>
    </xf>
    <xf numFmtId="0" fontId="40" fillId="3" borderId="18" xfId="0" applyNumberFormat="1" applyFont="1" applyFill="1" applyBorder="1" applyAlignment="1">
      <alignment horizontal="center" vertical="center"/>
    </xf>
    <xf numFmtId="0" fontId="37" fillId="3" borderId="0" xfId="0" applyNumberFormat="1" applyFont="1" applyFill="1" applyBorder="1" applyAlignment="1">
      <alignment horizontal="center" vertical="center"/>
    </xf>
    <xf numFmtId="0" fontId="40" fillId="3" borderId="19" xfId="0" applyNumberFormat="1" applyFont="1" applyFill="1" applyBorder="1" applyAlignment="1">
      <alignment horizontal="center" vertical="center"/>
    </xf>
    <xf numFmtId="0" fontId="40" fillId="3" borderId="20" xfId="0" applyNumberFormat="1" applyFont="1" applyFill="1" applyBorder="1" applyAlignment="1">
      <alignment horizontal="center" vertical="center"/>
    </xf>
    <xf numFmtId="0" fontId="39" fillId="3" borderId="17" xfId="0" applyNumberFormat="1" applyFont="1" applyFill="1" applyBorder="1" applyAlignment="1">
      <alignment horizontal="left" vertical="center"/>
    </xf>
    <xf numFmtId="0" fontId="2" fillId="0" borderId="0" xfId="23" applyFont="1" applyAlignment="1">
      <alignment horizontal="justify" vertical="top" wrapText="1"/>
      <protection/>
    </xf>
    <xf numFmtId="0" fontId="0" fillId="0" borderId="0" xfId="0" applyFont="1" applyAlignment="1">
      <alignment horizontal="justify" wrapText="1"/>
    </xf>
    <xf numFmtId="0" fontId="0" fillId="0" borderId="0" xfId="0" applyFont="1" applyAlignment="1">
      <alignment vertical="top"/>
    </xf>
    <xf numFmtId="0" fontId="2" fillId="0" borderId="4" xfId="22" applyFill="1" applyBorder="1" applyAlignment="1">
      <alignment horizontal="left"/>
      <protection/>
    </xf>
    <xf numFmtId="0" fontId="2" fillId="0" borderId="0" xfId="22" applyFont="1" applyAlignment="1">
      <alignment vertical="top"/>
      <protection/>
    </xf>
    <xf numFmtId="0" fontId="2" fillId="0" borderId="1" xfId="22" applyFont="1" applyBorder="1" applyAlignment="1">
      <alignment/>
      <protection/>
    </xf>
    <xf numFmtId="15" fontId="2" fillId="0" borderId="0" xfId="22" applyNumberFormat="1" applyFont="1" applyAlignment="1" quotePrefix="1">
      <alignment horizontal="right"/>
      <protection/>
    </xf>
    <xf numFmtId="0" fontId="1" fillId="0" borderId="0" xfId="22" applyFont="1" applyFill="1" applyBorder="1" applyAlignment="1">
      <alignment horizontal="justify" vertical="top" wrapText="1"/>
      <protection/>
    </xf>
    <xf numFmtId="0" fontId="1" fillId="0" borderId="0" xfId="0" applyFont="1" applyAlignment="1" quotePrefix="1">
      <alignment horizontal="right" wrapText="1"/>
    </xf>
    <xf numFmtId="186" fontId="1" fillId="0" borderId="8" xfId="0" applyNumberFormat="1" applyFont="1" applyFill="1" applyBorder="1" applyAlignment="1">
      <alignment vertical="top"/>
    </xf>
    <xf numFmtId="186" fontId="1" fillId="0" borderId="0" xfId="0" applyNumberFormat="1" applyFont="1" applyFill="1" applyAlignment="1">
      <alignment vertical="top"/>
    </xf>
    <xf numFmtId="186" fontId="1" fillId="0" borderId="0" xfId="0" applyNumberFormat="1" applyFont="1" applyAlignment="1">
      <alignment/>
    </xf>
    <xf numFmtId="186" fontId="1" fillId="0" borderId="1" xfId="0" applyNumberFormat="1" applyFont="1" applyFill="1" applyBorder="1" applyAlignment="1">
      <alignment vertical="top"/>
    </xf>
    <xf numFmtId="0" fontId="4" fillId="0" borderId="0" xfId="0" applyFont="1" applyAlignment="1">
      <alignment horizontal="left"/>
    </xf>
    <xf numFmtId="0" fontId="2" fillId="0" borderId="0" xfId="22" applyFont="1" applyAlignment="1">
      <alignment horizontal="justify" vertical="top" wrapText="1"/>
      <protection/>
    </xf>
    <xf numFmtId="179" fontId="1" fillId="0" borderId="1" xfId="21" applyNumberFormat="1" applyFont="1" applyFill="1" applyBorder="1" applyAlignment="1" applyProtection="1">
      <alignment horizontal="right"/>
      <protection/>
    </xf>
    <xf numFmtId="49" fontId="2" fillId="0" borderId="0" xfId="0" applyNumberFormat="1" applyFont="1" applyAlignment="1">
      <alignment horizontal="justify" wrapText="1"/>
    </xf>
    <xf numFmtId="0" fontId="1" fillId="0" borderId="2" xfId="22" applyFont="1" applyBorder="1">
      <alignment/>
      <protection/>
    </xf>
    <xf numFmtId="186" fontId="1" fillId="0" borderId="3" xfId="22" applyNumberFormat="1" applyFont="1" applyBorder="1">
      <alignment/>
      <protection/>
    </xf>
    <xf numFmtId="186" fontId="1" fillId="0" borderId="13" xfId="22" applyNumberFormat="1" applyFont="1" applyBorder="1">
      <alignment/>
      <protection/>
    </xf>
    <xf numFmtId="186" fontId="1" fillId="0" borderId="12" xfId="22" applyNumberFormat="1" applyFont="1" applyBorder="1">
      <alignment/>
      <protection/>
    </xf>
    <xf numFmtId="174" fontId="1" fillId="0" borderId="0" xfId="22" applyNumberFormat="1" applyFont="1" applyBorder="1" applyAlignment="1" quotePrefix="1">
      <alignment vertical="center"/>
      <protection/>
    </xf>
    <xf numFmtId="49" fontId="15" fillId="0" borderId="3" xfId="0" applyNumberFormat="1" applyFont="1" applyBorder="1" applyAlignment="1">
      <alignment vertical="center"/>
    </xf>
    <xf numFmtId="180" fontId="1" fillId="0" borderId="3" xfId="0" applyNumberFormat="1" applyFont="1" applyBorder="1" applyAlignment="1">
      <alignment vertical="center"/>
    </xf>
    <xf numFmtId="180" fontId="1" fillId="0" borderId="3" xfId="0" applyNumberFormat="1" applyFont="1" applyBorder="1" applyAlignment="1">
      <alignment horizontal="right" vertical="center"/>
    </xf>
    <xf numFmtId="1" fontId="1" fillId="0" borderId="3" xfId="0" applyNumberFormat="1" applyFont="1" applyBorder="1" applyAlignment="1">
      <alignment vertical="center"/>
    </xf>
    <xf numFmtId="184" fontId="1" fillId="0" borderId="3" xfId="0" applyNumberFormat="1" applyFont="1" applyBorder="1" applyAlignment="1">
      <alignment vertical="center"/>
    </xf>
    <xf numFmtId="180" fontId="2" fillId="0" borderId="3" xfId="0" applyNumberFormat="1" applyFont="1" applyBorder="1" applyAlignment="1">
      <alignment vertical="center"/>
    </xf>
    <xf numFmtId="182" fontId="2" fillId="0" borderId="3" xfId="0" applyNumberFormat="1" applyFont="1" applyBorder="1" applyAlignment="1">
      <alignment vertical="center"/>
    </xf>
    <xf numFmtId="0" fontId="13" fillId="0" borderId="1" xfId="0" applyFont="1" applyBorder="1" applyAlignment="1">
      <alignment horizontal="right" wrapText="1"/>
    </xf>
    <xf numFmtId="0" fontId="13" fillId="0" borderId="0" xfId="0" applyFont="1" applyAlignment="1">
      <alignment horizontal="left" vertical="top" indent="1"/>
    </xf>
    <xf numFmtId="0" fontId="13" fillId="0" borderId="0" xfId="0" applyFont="1" applyAlignment="1">
      <alignment horizontal="justify" vertical="top"/>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right" vertical="top" wrapText="1"/>
    </xf>
    <xf numFmtId="9" fontId="13" fillId="0" borderId="1" xfId="0" applyNumberFormat="1" applyFont="1" applyBorder="1" applyAlignment="1">
      <alignment horizontal="right" vertical="top" wrapText="1"/>
    </xf>
    <xf numFmtId="0" fontId="13" fillId="0" borderId="0" xfId="23" applyFont="1" applyAlignment="1">
      <alignment vertical="top" wrapText="1"/>
      <protection/>
    </xf>
    <xf numFmtId="0" fontId="13" fillId="0" borderId="0" xfId="0" applyFont="1" applyBorder="1" applyAlignment="1">
      <alignment horizontal="right" wrapText="1"/>
    </xf>
    <xf numFmtId="0" fontId="13" fillId="0" borderId="0" xfId="0" applyFont="1" applyBorder="1" applyAlignment="1">
      <alignment horizontal="justify"/>
    </xf>
    <xf numFmtId="0" fontId="13" fillId="0" borderId="2" xfId="0" applyFont="1" applyBorder="1" applyAlignment="1">
      <alignment horizontal="justify"/>
    </xf>
    <xf numFmtId="0" fontId="13" fillId="0" borderId="0" xfId="0" applyFont="1" applyBorder="1" applyAlignment="1">
      <alignment horizontal="justify" vertical="top"/>
    </xf>
    <xf numFmtId="0" fontId="13" fillId="0" borderId="1" xfId="0" applyFont="1" applyBorder="1" applyAlignment="1">
      <alignment horizontal="justify"/>
    </xf>
    <xf numFmtId="0" fontId="13" fillId="0" borderId="1" xfId="23" applyFont="1" applyBorder="1">
      <alignment/>
      <protection/>
    </xf>
    <xf numFmtId="0" fontId="13" fillId="0" borderId="1" xfId="0" applyFont="1" applyBorder="1" applyAlignment="1">
      <alignment horizontal="justify" vertical="top"/>
    </xf>
    <xf numFmtId="0" fontId="2" fillId="0" borderId="0" xfId="23" applyFont="1" applyAlignment="1">
      <alignment/>
      <protection/>
    </xf>
    <xf numFmtId="0" fontId="2" fillId="0" borderId="0" xfId="0" applyFont="1" applyBorder="1" applyAlignment="1">
      <alignment horizontal="justify"/>
    </xf>
    <xf numFmtId="0" fontId="2" fillId="0" borderId="0" xfId="0" applyFont="1" applyBorder="1" applyAlignment="1">
      <alignment horizontal="justify" vertical="top"/>
    </xf>
    <xf numFmtId="0" fontId="27" fillId="0" borderId="0" xfId="0" applyFont="1" applyAlignment="1">
      <alignment vertical="top"/>
    </xf>
    <xf numFmtId="0" fontId="2" fillId="0" borderId="0" xfId="23" applyFont="1" applyBorder="1" applyAlignment="1">
      <alignment/>
      <protection/>
    </xf>
    <xf numFmtId="0" fontId="2" fillId="0" borderId="0" xfId="23" applyNumberFormat="1" applyFont="1" applyAlignment="1">
      <alignment vertical="top"/>
      <protection/>
    </xf>
    <xf numFmtId="0" fontId="21" fillId="0" borderId="0" xfId="0" applyFont="1" applyAlignment="1">
      <alignment horizontal="right" vertical="top"/>
    </xf>
    <xf numFmtId="180" fontId="0" fillId="0" borderId="0" xfId="0" applyNumberFormat="1" applyFont="1" applyFill="1" applyAlignment="1" quotePrefix="1">
      <alignment horizontal="right" vertical="top"/>
    </xf>
    <xf numFmtId="181" fontId="0" fillId="0" borderId="0" xfId="24" applyNumberFormat="1" applyFont="1" applyFill="1" applyAlignment="1">
      <alignment horizontal="right" vertical="top"/>
    </xf>
    <xf numFmtId="0" fontId="0" fillId="0" borderId="0" xfId="0" applyFont="1" applyAlignment="1">
      <alignment horizontal="left" vertical="top" indent="1"/>
    </xf>
    <xf numFmtId="184" fontId="0" fillId="0" borderId="0" xfId="0" applyNumberFormat="1" applyFont="1" applyFill="1" applyAlignment="1">
      <alignment horizontal="right" vertical="top"/>
    </xf>
    <xf numFmtId="204" fontId="21" fillId="0" borderId="0" xfId="15" applyNumberFormat="1" applyFont="1" applyFill="1" applyAlignment="1" quotePrefix="1">
      <alignment horizontal="right" vertical="top"/>
    </xf>
    <xf numFmtId="184" fontId="21" fillId="0" borderId="0" xfId="0" applyNumberFormat="1" applyFont="1" applyFill="1" applyAlignment="1">
      <alignment horizontal="right" vertical="top"/>
    </xf>
    <xf numFmtId="0" fontId="21" fillId="0" borderId="0" xfId="0" applyFont="1" applyFill="1" applyAlignment="1">
      <alignment horizontal="right" vertical="top"/>
    </xf>
    <xf numFmtId="180" fontId="21" fillId="0" borderId="0" xfId="0" applyNumberFormat="1" applyFont="1" applyFill="1" applyAlignment="1" quotePrefix="1">
      <alignment horizontal="right"/>
    </xf>
    <xf numFmtId="0" fontId="0" fillId="0" borderId="1" xfId="0" applyFont="1" applyBorder="1" applyAlignment="1">
      <alignment vertical="top"/>
    </xf>
    <xf numFmtId="184" fontId="0" fillId="0" borderId="1" xfId="0" applyNumberFormat="1" applyFont="1" applyFill="1" applyBorder="1" applyAlignment="1">
      <alignment horizontal="right" vertical="top"/>
    </xf>
    <xf numFmtId="204" fontId="21" fillId="0" borderId="1" xfId="15" applyNumberFormat="1" applyFont="1" applyFill="1" applyBorder="1" applyAlignment="1" quotePrefix="1">
      <alignment horizontal="right" vertical="top"/>
    </xf>
    <xf numFmtId="184" fontId="21" fillId="0" borderId="1" xfId="0" applyNumberFormat="1" applyFont="1" applyFill="1" applyBorder="1" applyAlignment="1">
      <alignment horizontal="right" vertical="top"/>
    </xf>
    <xf numFmtId="10" fontId="21" fillId="0" borderId="0" xfId="0" applyNumberFormat="1" applyFont="1" applyFill="1" applyAlignment="1">
      <alignment vertical="top"/>
    </xf>
    <xf numFmtId="0" fontId="0" fillId="0" borderId="0" xfId="0" applyFont="1" applyFill="1" applyAlignment="1">
      <alignment vertical="top"/>
    </xf>
    <xf numFmtId="49" fontId="21" fillId="0" borderId="0" xfId="0" applyNumberFormat="1" applyFont="1" applyFill="1" applyAlignment="1">
      <alignment horizontal="right"/>
    </xf>
    <xf numFmtId="49" fontId="0" fillId="0" borderId="0" xfId="0" applyNumberFormat="1" applyFont="1" applyFill="1" applyAlignment="1">
      <alignment vertical="top"/>
    </xf>
    <xf numFmtId="180" fontId="0" fillId="0" borderId="0" xfId="0" applyNumberFormat="1" applyFont="1" applyFill="1" applyAlignment="1">
      <alignment horizontal="right" vertical="top"/>
    </xf>
    <xf numFmtId="49" fontId="0" fillId="0" borderId="0" xfId="0" applyNumberFormat="1" applyFont="1" applyAlignment="1">
      <alignment/>
    </xf>
    <xf numFmtId="49" fontId="0" fillId="0" borderId="0" xfId="0" applyNumberFormat="1" applyFont="1" applyAlignment="1">
      <alignment horizontal="right"/>
    </xf>
    <xf numFmtId="0" fontId="0" fillId="0" borderId="0" xfId="0" applyFont="1" applyFill="1" applyAlignment="1">
      <alignment/>
    </xf>
    <xf numFmtId="49" fontId="0" fillId="0" borderId="0" xfId="0" applyNumberFormat="1" applyFont="1" applyAlignment="1">
      <alignment horizontal="right" vertical="top"/>
    </xf>
    <xf numFmtId="49" fontId="0" fillId="0" borderId="1" xfId="0" applyNumberFormat="1" applyFont="1" applyBorder="1" applyAlignment="1">
      <alignment vertical="top"/>
    </xf>
    <xf numFmtId="49" fontId="0" fillId="0" borderId="1" xfId="0" applyNumberFormat="1" applyFont="1" applyBorder="1" applyAlignment="1">
      <alignment horizontal="right" vertical="top"/>
    </xf>
    <xf numFmtId="0" fontId="0" fillId="0" borderId="1" xfId="0" applyFont="1" applyFill="1" applyBorder="1" applyAlignment="1">
      <alignment vertical="top"/>
    </xf>
    <xf numFmtId="0" fontId="0" fillId="0" borderId="0" xfId="0" applyFont="1" applyFill="1" applyAlignment="1">
      <alignment horizontal="right" vertical="top"/>
    </xf>
    <xf numFmtId="2" fontId="0" fillId="0" borderId="1" xfId="0" applyNumberFormat="1" applyFont="1" applyFill="1" applyBorder="1" applyAlignment="1">
      <alignment horizontal="right" vertical="top"/>
    </xf>
    <xf numFmtId="0" fontId="0" fillId="0" borderId="1" xfId="0" applyFont="1" applyFill="1" applyBorder="1" applyAlignment="1">
      <alignment horizontal="right" vertical="top"/>
    </xf>
    <xf numFmtId="180" fontId="0" fillId="0" borderId="0" xfId="0" applyNumberFormat="1" applyFont="1" applyBorder="1" applyAlignment="1">
      <alignment horizontal="left" vertical="top" indent="1"/>
    </xf>
    <xf numFmtId="180" fontId="0" fillId="0" borderId="0" xfId="0" applyNumberFormat="1" applyFont="1" applyBorder="1" applyAlignment="1">
      <alignment horizontal="right" vertical="top"/>
    </xf>
    <xf numFmtId="180" fontId="0" fillId="0" borderId="0" xfId="0" applyNumberFormat="1" applyFont="1" applyAlignment="1">
      <alignment horizontal="right" vertical="top"/>
    </xf>
    <xf numFmtId="10" fontId="0" fillId="0" borderId="0" xfId="0" applyNumberFormat="1" applyFont="1" applyFill="1" applyAlignment="1">
      <alignment vertical="top"/>
    </xf>
    <xf numFmtId="181" fontId="0" fillId="0" borderId="0" xfId="24" applyNumberFormat="1" applyFont="1" applyBorder="1" applyAlignment="1">
      <alignment vertical="top"/>
    </xf>
    <xf numFmtId="184" fontId="0" fillId="0" borderId="0" xfId="0" applyNumberFormat="1" applyFont="1" applyAlignment="1">
      <alignment horizontal="right" vertical="top"/>
    </xf>
    <xf numFmtId="0" fontId="0" fillId="0" borderId="0" xfId="0" applyFont="1" applyBorder="1" applyAlignment="1">
      <alignment vertical="top"/>
    </xf>
    <xf numFmtId="184" fontId="0" fillId="0" borderId="0" xfId="0" applyNumberFormat="1" applyFont="1" applyBorder="1" applyAlignment="1">
      <alignment horizontal="right" vertical="top"/>
    </xf>
    <xf numFmtId="184" fontId="0" fillId="0" borderId="1" xfId="0" applyNumberFormat="1" applyFont="1" applyBorder="1" applyAlignment="1">
      <alignment horizontal="right" vertical="top"/>
    </xf>
    <xf numFmtId="49" fontId="21" fillId="0" borderId="0" xfId="0" applyNumberFormat="1" applyFont="1" applyAlignment="1">
      <alignment horizontal="right" vertical="top"/>
    </xf>
    <xf numFmtId="49" fontId="21" fillId="0" borderId="1" xfId="0" applyNumberFormat="1" applyFont="1" applyBorder="1" applyAlignment="1">
      <alignment horizontal="right" vertical="top"/>
    </xf>
    <xf numFmtId="0" fontId="21" fillId="0" borderId="0" xfId="0" applyFont="1" applyAlignment="1">
      <alignment vertical="top"/>
    </xf>
    <xf numFmtId="0" fontId="0" fillId="0" borderId="1" xfId="0" applyFont="1" applyBorder="1" applyAlignment="1">
      <alignment horizontal="left" vertical="top" indent="1"/>
    </xf>
    <xf numFmtId="0" fontId="21" fillId="0" borderId="1" xfId="0" applyFont="1" applyBorder="1" applyAlignment="1">
      <alignment vertical="top"/>
    </xf>
    <xf numFmtId="0" fontId="0" fillId="0" borderId="1" xfId="0" applyFont="1" applyBorder="1" applyAlignment="1">
      <alignment horizontal="justify" wrapText="1"/>
    </xf>
    <xf numFmtId="0" fontId="21" fillId="0" borderId="1" xfId="0" applyFont="1" applyBorder="1" applyAlignment="1">
      <alignment horizontal="right" vertical="top"/>
    </xf>
    <xf numFmtId="0" fontId="2" fillId="0" borderId="0" xfId="0" applyFont="1" applyAlignment="1">
      <alignment horizontal="justify"/>
    </xf>
    <xf numFmtId="0" fontId="1" fillId="0" borderId="0" xfId="0" applyNumberFormat="1" applyFont="1" applyBorder="1" applyAlignment="1">
      <alignment horizontal="center" vertical="top"/>
    </xf>
    <xf numFmtId="180" fontId="1" fillId="0" borderId="0" xfId="0" applyNumberFormat="1" applyFont="1" applyAlignment="1">
      <alignment horizontal="right" wrapText="1"/>
    </xf>
    <xf numFmtId="49" fontId="2" fillId="0" borderId="0" xfId="0" applyNumberFormat="1" applyFont="1" applyAlignment="1">
      <alignment vertical="top"/>
    </xf>
    <xf numFmtId="180" fontId="2" fillId="0" borderId="0" xfId="0" applyNumberFormat="1" applyFont="1" applyAlignment="1">
      <alignment vertical="top"/>
    </xf>
    <xf numFmtId="180" fontId="1" fillId="0" borderId="0" xfId="0" applyNumberFormat="1" applyFont="1" applyAlignment="1">
      <alignment/>
    </xf>
    <xf numFmtId="180" fontId="2" fillId="0" borderId="0" xfId="0" applyNumberFormat="1" applyFont="1" applyAlignment="1">
      <alignment/>
    </xf>
    <xf numFmtId="180" fontId="2" fillId="0" borderId="0" xfId="0" applyNumberFormat="1" applyFont="1" applyBorder="1" applyAlignment="1">
      <alignment/>
    </xf>
    <xf numFmtId="174" fontId="2" fillId="0" borderId="0" xfId="0" applyNumberFormat="1" applyFont="1" applyAlignment="1">
      <alignment/>
    </xf>
    <xf numFmtId="49" fontId="2" fillId="0" borderId="1" xfId="0" applyNumberFormat="1" applyFont="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xf>
    <xf numFmtId="49" fontId="2" fillId="0" borderId="3" xfId="0" applyNumberFormat="1" applyFont="1" applyBorder="1" applyAlignment="1">
      <alignment/>
    </xf>
    <xf numFmtId="180" fontId="2" fillId="0" borderId="3" xfId="0" applyNumberFormat="1" applyFont="1" applyBorder="1" applyAlignment="1">
      <alignment vertical="top"/>
    </xf>
    <xf numFmtId="0" fontId="2" fillId="0" borderId="3" xfId="22" applyFont="1" applyBorder="1">
      <alignment/>
      <protection/>
    </xf>
    <xf numFmtId="174" fontId="2" fillId="0" borderId="3" xfId="0" applyNumberFormat="1" applyFont="1" applyBorder="1" applyAlignment="1">
      <alignment/>
    </xf>
    <xf numFmtId="0" fontId="1" fillId="0" borderId="0" xfId="21" applyFont="1" applyFill="1" applyBorder="1" applyAlignment="1">
      <alignment vertical="center"/>
      <protection/>
    </xf>
    <xf numFmtId="49" fontId="15" fillId="0" borderId="0" xfId="0" applyNumberFormat="1" applyFont="1" applyAlignment="1">
      <alignment vertical="center"/>
    </xf>
    <xf numFmtId="180" fontId="1" fillId="0" borderId="0" xfId="0" applyNumberFormat="1" applyFont="1" applyAlignment="1">
      <alignment vertical="center"/>
    </xf>
    <xf numFmtId="180" fontId="1" fillId="0" borderId="0" xfId="0" applyNumberFormat="1" applyFont="1" applyAlignment="1">
      <alignment horizontal="right" vertical="center"/>
    </xf>
    <xf numFmtId="184" fontId="1" fillId="0" borderId="0" xfId="0" applyNumberFormat="1" applyFont="1" applyAlignment="1">
      <alignment vertical="center"/>
    </xf>
    <xf numFmtId="49" fontId="15" fillId="0" borderId="0" xfId="0" applyNumberFormat="1" applyFont="1" applyBorder="1" applyAlignment="1">
      <alignment vertical="center"/>
    </xf>
    <xf numFmtId="180" fontId="1" fillId="0" borderId="1" xfId="0" applyNumberFormat="1" applyFont="1" applyBorder="1" applyAlignment="1">
      <alignment vertical="center"/>
    </xf>
    <xf numFmtId="180" fontId="2" fillId="0" borderId="0" xfId="0" applyNumberFormat="1" applyFont="1" applyAlignment="1">
      <alignment vertical="center"/>
    </xf>
    <xf numFmtId="180" fontId="2" fillId="0" borderId="0" xfId="0" applyNumberFormat="1" applyFont="1" applyAlignment="1">
      <alignment horizontal="right" vertical="center"/>
    </xf>
    <xf numFmtId="182" fontId="2" fillId="0" borderId="0" xfId="0" applyNumberFormat="1" applyFont="1" applyAlignment="1">
      <alignment vertical="center"/>
    </xf>
    <xf numFmtId="180" fontId="2" fillId="0" borderId="1" xfId="0" applyNumberFormat="1" applyFont="1" applyBorder="1" applyAlignment="1">
      <alignment vertical="center"/>
    </xf>
    <xf numFmtId="182" fontId="2" fillId="0" borderId="1" xfId="0" applyNumberFormat="1" applyFont="1" applyBorder="1" applyAlignment="1">
      <alignment vertical="center"/>
    </xf>
    <xf numFmtId="49" fontId="2" fillId="0" borderId="0" xfId="0" applyNumberFormat="1" applyFont="1" applyAlignment="1">
      <alignment horizontal="justify" wrapText="1"/>
    </xf>
    <xf numFmtId="184" fontId="13" fillId="0" borderId="0" xfId="24" applyNumberFormat="1" applyFont="1" applyFill="1" applyAlignment="1">
      <alignment horizontal="right" vertical="top"/>
    </xf>
    <xf numFmtId="184" fontId="13" fillId="0" borderId="1" xfId="24" applyNumberFormat="1" applyFont="1" applyFill="1" applyBorder="1" applyAlignment="1">
      <alignment horizontal="right" vertical="top"/>
    </xf>
    <xf numFmtId="15" fontId="2" fillId="0" borderId="0" xfId="22" applyNumberFormat="1" applyFont="1" applyAlignment="1">
      <alignment horizontal="right"/>
      <protection/>
    </xf>
    <xf numFmtId="184" fontId="2" fillId="0" borderId="0" xfId="22" applyNumberFormat="1" applyAlignment="1">
      <alignment/>
      <protection/>
    </xf>
    <xf numFmtId="184" fontId="2" fillId="0" borderId="0" xfId="22" applyNumberFormat="1">
      <alignment/>
      <protection/>
    </xf>
    <xf numFmtId="0" fontId="0" fillId="0" borderId="0" xfId="0" applyFont="1" applyAlignment="1">
      <alignment/>
    </xf>
    <xf numFmtId="180" fontId="0" fillId="0" borderId="0" xfId="0" applyNumberFormat="1" applyFont="1" applyAlignment="1">
      <alignment horizontal="right"/>
    </xf>
    <xf numFmtId="185" fontId="21" fillId="0" borderId="0" xfId="0" applyNumberFormat="1" applyFont="1" applyAlignment="1">
      <alignment horizontal="right" vertical="top"/>
    </xf>
    <xf numFmtId="49" fontId="6" fillId="0" borderId="0" xfId="0" applyNumberFormat="1" applyFont="1" applyBorder="1" applyAlignment="1">
      <alignment horizontal="right" wrapText="1"/>
    </xf>
    <xf numFmtId="0" fontId="13" fillId="0" borderId="0" xfId="0" applyFont="1" applyBorder="1" applyAlignment="1">
      <alignment horizontal="left"/>
    </xf>
    <xf numFmtId="49" fontId="6" fillId="0" borderId="1" xfId="0" applyNumberFormat="1" applyFont="1" applyBorder="1" applyAlignment="1">
      <alignment horizontal="right"/>
    </xf>
    <xf numFmtId="49" fontId="1" fillId="0" borderId="1" xfId="0" applyNumberFormat="1" applyFont="1" applyBorder="1" applyAlignment="1">
      <alignment vertical="top"/>
    </xf>
    <xf numFmtId="49" fontId="2" fillId="0" borderId="0" xfId="0" applyNumberFormat="1" applyFont="1" applyAlignment="1">
      <alignment vertical="center"/>
    </xf>
    <xf numFmtId="0" fontId="6" fillId="0" borderId="0" xfId="22" applyFont="1" applyBorder="1" applyAlignment="1">
      <alignment horizontal="center"/>
      <protection/>
    </xf>
    <xf numFmtId="186" fontId="1" fillId="0" borderId="2" xfId="22" applyNumberFormat="1" applyFont="1" applyBorder="1">
      <alignment/>
      <protection/>
    </xf>
    <xf numFmtId="0" fontId="2" fillId="0" borderId="1" xfId="22" applyFont="1" applyFill="1" applyBorder="1">
      <alignment/>
      <protection/>
    </xf>
    <xf numFmtId="186" fontId="1" fillId="0" borderId="1" xfId="22" applyNumberFormat="1" applyFont="1" applyBorder="1">
      <alignment/>
      <protection/>
    </xf>
    <xf numFmtId="0" fontId="0" fillId="0" borderId="0" xfId="0" applyFont="1" applyBorder="1" applyAlignment="1">
      <alignment horizontal="center" wrapText="1"/>
    </xf>
    <xf numFmtId="0" fontId="18" fillId="0" borderId="0" xfId="0" applyFont="1" applyBorder="1" applyAlignment="1">
      <alignment horizontal="right" wrapText="1"/>
    </xf>
    <xf numFmtId="180" fontId="18" fillId="0" borderId="0" xfId="0" applyNumberFormat="1" applyFont="1" applyFill="1" applyBorder="1" applyAlignment="1">
      <alignment horizontal="center" vertical="top"/>
    </xf>
    <xf numFmtId="186" fontId="1" fillId="0" borderId="1" xfId="22" applyNumberFormat="1" applyFont="1" applyBorder="1" applyAlignment="1" quotePrefix="1">
      <alignment horizontal="right" wrapText="1"/>
      <protection/>
    </xf>
    <xf numFmtId="186" fontId="1" fillId="0" borderId="1" xfId="22" applyNumberFormat="1" applyFont="1" applyBorder="1" applyAlignment="1">
      <alignment horizontal="right" wrapText="1"/>
      <protection/>
    </xf>
    <xf numFmtId="186" fontId="2" fillId="0" borderId="1" xfId="22" applyNumberFormat="1" applyFont="1" applyBorder="1" applyAlignment="1">
      <alignment horizontal="right" wrapText="1"/>
      <protection/>
    </xf>
    <xf numFmtId="174" fontId="2" fillId="0" borderId="0" xfId="0" applyNumberFormat="1" applyFont="1" applyAlignment="1">
      <alignment/>
    </xf>
    <xf numFmtId="174" fontId="2" fillId="0" borderId="1" xfId="0" applyNumberFormat="1" applyFont="1" applyBorder="1" applyAlignment="1">
      <alignment/>
    </xf>
    <xf numFmtId="49" fontId="15" fillId="0" borderId="0" xfId="0" applyNumberFormat="1" applyFont="1" applyFill="1" applyBorder="1" applyAlignment="1">
      <alignment vertical="top"/>
    </xf>
    <xf numFmtId="180" fontId="18" fillId="0" borderId="0" xfId="0" applyNumberFormat="1" applyFont="1" applyFill="1" applyBorder="1" applyAlignment="1">
      <alignment vertical="top"/>
    </xf>
    <xf numFmtId="182" fontId="18" fillId="0" borderId="0" xfId="0" applyNumberFormat="1" applyFont="1" applyFill="1" applyBorder="1" applyAlignment="1">
      <alignment vertical="top"/>
    </xf>
    <xf numFmtId="182" fontId="15" fillId="0" borderId="0" xfId="0" applyNumberFormat="1" applyFont="1" applyFill="1" applyBorder="1" applyAlignment="1">
      <alignment vertical="top"/>
    </xf>
    <xf numFmtId="49" fontId="15" fillId="0" borderId="0" xfId="0" applyNumberFormat="1" applyFont="1" applyBorder="1" applyAlignment="1">
      <alignment vertical="top" wrapText="1"/>
    </xf>
    <xf numFmtId="0" fontId="0" fillId="0" borderId="0" xfId="0" applyBorder="1" applyAlignment="1">
      <alignment wrapText="1"/>
    </xf>
    <xf numFmtId="0" fontId="15" fillId="0" borderId="0" xfId="0" applyFont="1" applyBorder="1" applyAlignment="1">
      <alignment wrapText="1"/>
    </xf>
    <xf numFmtId="180" fontId="2" fillId="0" borderId="3" xfId="0" applyNumberFormat="1" applyFont="1" applyBorder="1" applyAlignment="1">
      <alignment horizontal="right" vertical="center"/>
    </xf>
    <xf numFmtId="1" fontId="1" fillId="0" borderId="0" xfId="0" applyNumberFormat="1" applyFont="1" applyAlignment="1">
      <alignment vertical="center"/>
    </xf>
    <xf numFmtId="1" fontId="1" fillId="0" borderId="1" xfId="0" applyNumberFormat="1" applyFont="1" applyBorder="1" applyAlignment="1">
      <alignment vertical="center"/>
    </xf>
    <xf numFmtId="174" fontId="1" fillId="0" borderId="0" xfId="0" applyNumberFormat="1" applyFont="1" applyAlignment="1">
      <alignment/>
    </xf>
    <xf numFmtId="174" fontId="1" fillId="0" borderId="1" xfId="0" applyNumberFormat="1" applyFont="1" applyBorder="1" applyAlignment="1">
      <alignment/>
    </xf>
    <xf numFmtId="0" fontId="1" fillId="0" borderId="0" xfId="0" applyNumberFormat="1" applyFont="1" applyFill="1" applyBorder="1" applyAlignment="1">
      <alignment horizontal="right" wrapText="1"/>
    </xf>
    <xf numFmtId="49" fontId="2" fillId="0" borderId="1" xfId="0" applyNumberFormat="1" applyFont="1" applyBorder="1" applyAlignment="1">
      <alignment vertical="top" wrapText="1"/>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right" vertical="center" wrapText="1"/>
    </xf>
    <xf numFmtId="49" fontId="2" fillId="0" borderId="1" xfId="0" applyNumberFormat="1"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wrapText="1"/>
    </xf>
    <xf numFmtId="49" fontId="2" fillId="0" borderId="1" xfId="0" applyNumberFormat="1" applyFont="1" applyBorder="1" applyAlignment="1">
      <alignment vertical="center" wrapText="1"/>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2" fillId="0" borderId="0" xfId="22" applyFont="1" applyAlignment="1">
      <alignment wrapText="1"/>
      <protection/>
    </xf>
    <xf numFmtId="0" fontId="1" fillId="0" borderId="0" xfId="22" applyFont="1" applyBorder="1" applyAlignment="1">
      <alignment horizontal="right" vertical="top" wrapText="1"/>
      <protection/>
    </xf>
    <xf numFmtId="174" fontId="2" fillId="0" borderId="4" xfId="22" applyNumberFormat="1" applyBorder="1">
      <alignment/>
      <protection/>
    </xf>
    <xf numFmtId="174" fontId="2" fillId="0" borderId="4" xfId="22" applyNumberFormat="1" applyFont="1" applyBorder="1">
      <alignment/>
      <protection/>
    </xf>
    <xf numFmtId="0" fontId="0" fillId="0" borderId="8" xfId="0" applyFill="1" applyBorder="1" applyAlignment="1">
      <alignment/>
    </xf>
    <xf numFmtId="174" fontId="1" fillId="0" borderId="0" xfId="22" applyNumberFormat="1" applyFont="1" applyFill="1" applyBorder="1" applyAlignment="1">
      <alignment horizontal="right"/>
      <protection/>
    </xf>
    <xf numFmtId="0" fontId="1" fillId="0" borderId="1" xfId="0" applyFont="1" applyBorder="1" applyAlignment="1">
      <alignment horizontal="right" vertical="center"/>
    </xf>
    <xf numFmtId="180" fontId="1" fillId="0" borderId="0" xfId="0" applyNumberFormat="1" applyFont="1" applyBorder="1" applyAlignment="1" quotePrefix="1">
      <alignment horizontal="right" wrapText="1"/>
    </xf>
    <xf numFmtId="180" fontId="2" fillId="0" borderId="0" xfId="0" applyNumberFormat="1" applyFont="1" applyFill="1" applyBorder="1" applyAlignment="1">
      <alignment horizontal="center" vertical="top"/>
    </xf>
    <xf numFmtId="49" fontId="15" fillId="0" borderId="1" xfId="0" applyNumberFormat="1" applyFont="1" applyBorder="1" applyAlignment="1">
      <alignment vertical="top"/>
    </xf>
    <xf numFmtId="180" fontId="18" fillId="0" borderId="1" xfId="0" applyNumberFormat="1" applyFont="1" applyBorder="1" applyAlignment="1">
      <alignment vertical="top"/>
    </xf>
    <xf numFmtId="180" fontId="15" fillId="0" borderId="1" xfId="0" applyNumberFormat="1" applyFont="1" applyBorder="1" applyAlignment="1">
      <alignment vertical="top"/>
    </xf>
    <xf numFmtId="180" fontId="1" fillId="0" borderId="1" xfId="0" applyNumberFormat="1" applyFont="1" applyBorder="1" applyAlignment="1">
      <alignment horizontal="right" wrapText="1"/>
    </xf>
    <xf numFmtId="180" fontId="2" fillId="0" borderId="1" xfId="0" applyNumberFormat="1" applyFont="1" applyBorder="1" applyAlignment="1">
      <alignment horizontal="right" wrapText="1"/>
    </xf>
    <xf numFmtId="174" fontId="2" fillId="0" borderId="1" xfId="22" applyNumberFormat="1" applyBorder="1">
      <alignment/>
      <protection/>
    </xf>
    <xf numFmtId="180" fontId="1" fillId="0" borderId="1" xfId="0" applyNumberFormat="1" applyFont="1" applyBorder="1" applyAlignment="1" quotePrefix="1">
      <alignment horizontal="right" vertical="top"/>
    </xf>
    <xf numFmtId="180" fontId="2" fillId="0" borderId="1" xfId="0" applyNumberFormat="1" applyFont="1" applyBorder="1" applyAlignment="1" quotePrefix="1">
      <alignment horizontal="right" vertical="top"/>
    </xf>
    <xf numFmtId="208" fontId="2" fillId="0" borderId="0" xfId="22" applyNumberFormat="1" applyFont="1" applyFill="1" applyAlignment="1">
      <alignment horizontal="right" vertical="center"/>
      <protection/>
    </xf>
    <xf numFmtId="182" fontId="13" fillId="0" borderId="0" xfId="0" applyNumberFormat="1" applyFont="1" applyAlignment="1">
      <alignment horizontal="right" vertical="top"/>
    </xf>
    <xf numFmtId="184" fontId="13" fillId="0" borderId="0" xfId="0" applyNumberFormat="1" applyFont="1" applyAlignment="1">
      <alignment vertical="top"/>
    </xf>
    <xf numFmtId="204" fontId="21" fillId="0" borderId="0" xfId="15" applyNumberFormat="1" applyFont="1" applyFill="1" applyAlignment="1">
      <alignment horizontal="right" vertical="top"/>
    </xf>
    <xf numFmtId="204" fontId="21" fillId="0" borderId="1" xfId="15" applyNumberFormat="1" applyFont="1" applyFill="1" applyBorder="1" applyAlignment="1">
      <alignment horizontal="right" vertical="top"/>
    </xf>
    <xf numFmtId="43" fontId="21" fillId="0" borderId="0" xfId="15" applyNumberFormat="1" applyFont="1" applyFill="1" applyAlignment="1">
      <alignment horizontal="right" vertical="top"/>
    </xf>
    <xf numFmtId="199" fontId="21" fillId="0" borderId="0" xfId="15" applyNumberFormat="1" applyFont="1" applyFill="1" applyAlignment="1">
      <alignment horizontal="right" vertical="top"/>
    </xf>
    <xf numFmtId="43" fontId="21" fillId="0" borderId="0" xfId="15" applyFont="1" applyFill="1" applyAlignment="1">
      <alignment horizontal="right" vertical="top"/>
    </xf>
    <xf numFmtId="43" fontId="21" fillId="0" borderId="1" xfId="15" applyNumberFormat="1" applyFont="1" applyFill="1" applyBorder="1" applyAlignment="1">
      <alignment horizontal="right" vertical="top"/>
    </xf>
    <xf numFmtId="0" fontId="0" fillId="0" borderId="1" xfId="0" applyFont="1" applyBorder="1" applyAlignment="1">
      <alignment/>
    </xf>
    <xf numFmtId="0" fontId="0" fillId="0" borderId="0" xfId="0" applyFont="1" applyAlignment="1">
      <alignment/>
    </xf>
    <xf numFmtId="1" fontId="2" fillId="0" borderId="0" xfId="0" applyNumberFormat="1" applyFont="1" applyAlignment="1">
      <alignment vertical="center"/>
    </xf>
    <xf numFmtId="184" fontId="2" fillId="0" borderId="0" xfId="0" applyNumberFormat="1" applyFont="1" applyAlignment="1">
      <alignment vertical="center"/>
    </xf>
    <xf numFmtId="1" fontId="2" fillId="0" borderId="1" xfId="0" applyNumberFormat="1" applyFont="1" applyBorder="1" applyAlignment="1">
      <alignment vertical="center"/>
    </xf>
    <xf numFmtId="180" fontId="2" fillId="0" borderId="0" xfId="0" applyNumberFormat="1" applyFont="1" applyAlignment="1">
      <alignment/>
    </xf>
    <xf numFmtId="180" fontId="2" fillId="0" borderId="0" xfId="22" applyNumberFormat="1" applyFont="1" applyAlignment="1">
      <alignment horizontal="left" indent="9"/>
      <protection/>
    </xf>
    <xf numFmtId="0" fontId="1" fillId="0" borderId="0" xfId="22" applyFont="1" applyBorder="1" applyAlignment="1">
      <alignment horizontal="left" wrapText="1"/>
      <protection/>
    </xf>
    <xf numFmtId="193" fontId="1" fillId="0" borderId="0" xfId="22" applyNumberFormat="1" applyFont="1" applyBorder="1">
      <alignment/>
      <protection/>
    </xf>
    <xf numFmtId="195" fontId="1" fillId="0" borderId="1" xfId="22" applyNumberFormat="1" applyFont="1" applyBorder="1">
      <alignment/>
      <protection/>
    </xf>
    <xf numFmtId="0" fontId="2" fillId="0" borderId="8" xfId="22" applyFont="1" applyBorder="1">
      <alignment/>
      <protection/>
    </xf>
    <xf numFmtId="9" fontId="2" fillId="0" borderId="0" xfId="22" applyNumberFormat="1" applyBorder="1">
      <alignment/>
      <protection/>
    </xf>
    <xf numFmtId="9" fontId="2" fillId="0" borderId="0" xfId="22" applyNumberFormat="1">
      <alignment/>
      <protection/>
    </xf>
    <xf numFmtId="9" fontId="1" fillId="0" borderId="0" xfId="22" applyNumberFormat="1" applyFont="1" applyBorder="1">
      <alignment/>
      <protection/>
    </xf>
    <xf numFmtId="9" fontId="1" fillId="0" borderId="1" xfId="22" applyNumberFormat="1" applyFont="1" applyBorder="1">
      <alignment/>
      <protection/>
    </xf>
    <xf numFmtId="9" fontId="2" fillId="0" borderId="1" xfId="22" applyNumberFormat="1" applyBorder="1">
      <alignment/>
      <protection/>
    </xf>
    <xf numFmtId="9" fontId="1" fillId="0" borderId="4" xfId="22" applyNumberFormat="1" applyFont="1" applyBorder="1">
      <alignment/>
      <protection/>
    </xf>
    <xf numFmtId="9" fontId="2" fillId="0" borderId="4" xfId="22" applyNumberFormat="1" applyBorder="1">
      <alignment/>
      <protection/>
    </xf>
    <xf numFmtId="9" fontId="2" fillId="0" borderId="0" xfId="22" applyNumberFormat="1" applyFont="1" applyBorder="1" applyAlignment="1">
      <alignment horizontal="right"/>
      <protection/>
    </xf>
    <xf numFmtId="9" fontId="2" fillId="0" borderId="1" xfId="22" applyNumberFormat="1" applyFont="1" applyBorder="1" applyAlignment="1">
      <alignment horizontal="right"/>
      <protection/>
    </xf>
    <xf numFmtId="9" fontId="2" fillId="0" borderId="4" xfId="22" applyNumberFormat="1" applyFont="1" applyBorder="1" applyAlignment="1">
      <alignment horizontal="right"/>
      <protection/>
    </xf>
    <xf numFmtId="9" fontId="2" fillId="0" borderId="8" xfId="22" applyNumberFormat="1" applyBorder="1">
      <alignment/>
      <protection/>
    </xf>
    <xf numFmtId="0" fontId="2" fillId="0" borderId="0" xfId="22" applyFont="1" applyAlignment="1">
      <alignment/>
      <protection/>
    </xf>
    <xf numFmtId="176" fontId="2" fillId="0" borderId="0" xfId="22" applyNumberFormat="1" applyFont="1" applyFill="1" applyAlignment="1">
      <alignment horizontal="right" vertical="center"/>
      <protection/>
    </xf>
    <xf numFmtId="174" fontId="0" fillId="0" borderId="0" xfId="0" applyNumberFormat="1" applyFont="1" applyFill="1" applyBorder="1" applyAlignment="1">
      <alignment/>
    </xf>
    <xf numFmtId="191" fontId="0" fillId="0" borderId="0" xfId="22" applyNumberFormat="1" applyFont="1" applyFill="1" applyAlignment="1">
      <alignment horizontal="right"/>
      <protection/>
    </xf>
    <xf numFmtId="174" fontId="2" fillId="0" borderId="4" xfId="22" applyNumberFormat="1" applyFont="1" applyFill="1" applyBorder="1" applyAlignment="1">
      <alignment/>
      <protection/>
    </xf>
    <xf numFmtId="191" fontId="2" fillId="0" borderId="0" xfId="22" applyNumberFormat="1" applyFont="1" applyBorder="1" applyAlignment="1">
      <alignment horizontal="right"/>
      <protection/>
    </xf>
    <xf numFmtId="176" fontId="2" fillId="0" borderId="1" xfId="22" applyNumberFormat="1" applyFont="1" applyFill="1" applyBorder="1" applyAlignment="1">
      <alignment horizontal="right" vertical="center"/>
      <protection/>
    </xf>
    <xf numFmtId="0" fontId="1" fillId="0" borderId="1" xfId="22" applyFont="1" applyBorder="1" applyAlignment="1">
      <alignment vertical="center"/>
      <protection/>
    </xf>
    <xf numFmtId="176" fontId="1" fillId="0" borderId="1" xfId="22" applyNumberFormat="1" applyFont="1" applyBorder="1" applyAlignment="1">
      <alignment vertical="center"/>
      <protection/>
    </xf>
    <xf numFmtId="0" fontId="2" fillId="0" borderId="1" xfId="22" applyFont="1" applyBorder="1" applyAlignment="1">
      <alignment horizontal="right"/>
      <protection/>
    </xf>
    <xf numFmtId="0" fontId="5" fillId="0" borderId="1" xfId="22" applyFont="1" applyBorder="1">
      <alignment/>
      <protection/>
    </xf>
    <xf numFmtId="0" fontId="9" fillId="0" borderId="1" xfId="22" applyFont="1" applyBorder="1">
      <alignment/>
      <protection/>
    </xf>
    <xf numFmtId="0" fontId="0" fillId="0" borderId="0" xfId="0" applyAlignment="1">
      <alignment vertical="top" wrapText="1"/>
    </xf>
    <xf numFmtId="0" fontId="2" fillId="0" borderId="0" xfId="22" applyFont="1" applyFill="1" applyAlignment="1">
      <alignment wrapText="1"/>
      <protection/>
    </xf>
    <xf numFmtId="0" fontId="0" fillId="0" borderId="0" xfId="0" applyFont="1" applyAlignment="1">
      <alignment wrapText="1"/>
    </xf>
    <xf numFmtId="0" fontId="21" fillId="0" borderId="0" xfId="0" applyFont="1" applyFill="1" applyAlignment="1">
      <alignment/>
    </xf>
    <xf numFmtId="0" fontId="0" fillId="0" borderId="0" xfId="0" applyFont="1" applyFill="1" applyAlignment="1">
      <alignment horizontal="right"/>
    </xf>
    <xf numFmtId="0" fontId="21" fillId="0" borderId="0" xfId="0" applyFont="1" applyAlignment="1">
      <alignment vertical="top" wrapText="1"/>
    </xf>
    <xf numFmtId="180" fontId="21" fillId="0" borderId="0" xfId="0" applyNumberFormat="1" applyFont="1" applyAlignment="1">
      <alignment/>
    </xf>
    <xf numFmtId="180" fontId="21" fillId="0" borderId="3" xfId="0" applyNumberFormat="1" applyFont="1" applyBorder="1" applyAlignment="1">
      <alignment vertical="center"/>
    </xf>
    <xf numFmtId="180" fontId="45" fillId="0" borderId="0" xfId="22" applyNumberFormat="1" applyFont="1" applyAlignment="1">
      <alignment horizontal="right"/>
      <protection/>
    </xf>
    <xf numFmtId="169" fontId="0" fillId="0" borderId="0" xfId="0" applyNumberFormat="1" applyAlignment="1">
      <alignment wrapText="1"/>
    </xf>
    <xf numFmtId="180" fontId="45" fillId="0" borderId="0" xfId="22" applyNumberFormat="1" applyFont="1" applyAlignment="1">
      <alignment horizontal="right"/>
      <protection/>
    </xf>
    <xf numFmtId="0" fontId="13" fillId="0" borderId="0" xfId="23" applyFont="1" applyAlignment="1">
      <alignment horizontal="left" vertical="center" wrapText="1"/>
      <protection/>
    </xf>
    <xf numFmtId="0" fontId="0" fillId="0" borderId="0" xfId="0" applyFill="1" applyAlignment="1">
      <alignment vertical="top"/>
    </xf>
    <xf numFmtId="174" fontId="1" fillId="0" borderId="3" xfId="22" applyNumberFormat="1" applyFont="1" applyFill="1" applyBorder="1" applyAlignment="1">
      <alignment horizontal="right"/>
      <protection/>
    </xf>
    <xf numFmtId="0" fontId="30" fillId="0" borderId="0" xfId="22" applyFont="1" applyFill="1">
      <alignment/>
      <protection/>
    </xf>
    <xf numFmtId="0" fontId="30" fillId="0" borderId="0" xfId="22" applyFont="1" applyFill="1" applyBorder="1">
      <alignment/>
      <protection/>
    </xf>
    <xf numFmtId="174" fontId="29" fillId="0" borderId="0" xfId="22" applyNumberFormat="1" applyFont="1" applyFill="1" applyBorder="1">
      <alignment/>
      <protection/>
    </xf>
    <xf numFmtId="174" fontId="29" fillId="0" borderId="0" xfId="22" applyNumberFormat="1" applyFont="1" applyFill="1">
      <alignment/>
      <protection/>
    </xf>
    <xf numFmtId="0" fontId="30" fillId="0" borderId="3" xfId="22" applyFont="1" applyFill="1" applyBorder="1">
      <alignment/>
      <protection/>
    </xf>
    <xf numFmtId="174" fontId="29" fillId="0" borderId="3" xfId="22" applyNumberFormat="1" applyFont="1" applyFill="1" applyBorder="1">
      <alignment/>
      <protection/>
    </xf>
    <xf numFmtId="0" fontId="30" fillId="0" borderId="0" xfId="22" applyFont="1" applyFill="1" applyBorder="1" applyAlignment="1">
      <alignment wrapText="1"/>
      <protection/>
    </xf>
    <xf numFmtId="174" fontId="30" fillId="0" borderId="0" xfId="22" applyNumberFormat="1" applyFont="1" applyFill="1" applyBorder="1" applyAlignment="1">
      <alignment wrapText="1"/>
      <protection/>
    </xf>
    <xf numFmtId="0" fontId="30" fillId="0" borderId="0" xfId="22" applyFont="1" applyFill="1" applyBorder="1" applyAlignment="1">
      <alignment horizontal="justify" vertical="top" wrapText="1"/>
      <protection/>
    </xf>
    <xf numFmtId="0" fontId="29" fillId="0" borderId="0" xfId="22" applyFont="1" applyFill="1" applyBorder="1">
      <alignment/>
      <protection/>
    </xf>
    <xf numFmtId="0" fontId="29" fillId="0" borderId="0" xfId="22" applyFont="1" applyFill="1" applyAlignment="1">
      <alignment horizontal="right"/>
      <protection/>
    </xf>
    <xf numFmtId="0" fontId="29" fillId="0" borderId="0" xfId="22" applyFont="1" applyFill="1" applyBorder="1" applyAlignment="1">
      <alignment horizontal="right"/>
      <protection/>
    </xf>
    <xf numFmtId="0" fontId="46" fillId="0" borderId="0" xfId="0" applyFont="1" applyFill="1" applyAlignment="1">
      <alignment/>
    </xf>
    <xf numFmtId="0" fontId="29" fillId="0" borderId="0" xfId="22" applyFont="1" applyFill="1" applyBorder="1" applyAlignment="1">
      <alignment horizontal="left"/>
      <protection/>
    </xf>
    <xf numFmtId="0" fontId="47" fillId="0" borderId="0" xfId="0" applyFont="1" applyFill="1" applyAlignment="1">
      <alignment horizontal="right"/>
    </xf>
    <xf numFmtId="0" fontId="30" fillId="0" borderId="1" xfId="22" applyFont="1" applyFill="1" applyBorder="1">
      <alignment/>
      <protection/>
    </xf>
    <xf numFmtId="0" fontId="29" fillId="0" borderId="1" xfId="22" applyFont="1" applyFill="1" applyBorder="1" applyAlignment="1">
      <alignment horizontal="right"/>
      <protection/>
    </xf>
    <xf numFmtId="176" fontId="2" fillId="0" borderId="0" xfId="22" applyNumberFormat="1" applyFont="1" applyBorder="1">
      <alignment/>
      <protection/>
    </xf>
    <xf numFmtId="193" fontId="2" fillId="0" borderId="0" xfId="22" applyNumberFormat="1" applyFont="1" applyBorder="1">
      <alignment/>
      <protection/>
    </xf>
    <xf numFmtId="194" fontId="2" fillId="0" borderId="0" xfId="22" applyNumberFormat="1" applyFont="1" applyBorder="1">
      <alignment/>
      <protection/>
    </xf>
    <xf numFmtId="174" fontId="2" fillId="0" borderId="2" xfId="22" applyNumberFormat="1" applyBorder="1">
      <alignment/>
      <protection/>
    </xf>
    <xf numFmtId="0" fontId="2" fillId="0" borderId="2" xfId="22" applyFont="1" applyBorder="1" applyAlignment="1">
      <alignment horizontal="right"/>
      <protection/>
    </xf>
    <xf numFmtId="0" fontId="0" fillId="0" borderId="2" xfId="0" applyBorder="1" applyAlignment="1">
      <alignment/>
    </xf>
    <xf numFmtId="175" fontId="2" fillId="0" borderId="2" xfId="23" applyNumberFormat="1" applyFont="1" applyFill="1" applyBorder="1" applyAlignment="1">
      <alignment horizontal="right"/>
      <protection/>
    </xf>
    <xf numFmtId="0" fontId="1" fillId="0" borderId="0" xfId="22" applyFont="1" applyFill="1" applyBorder="1" applyAlignment="1">
      <alignment horizontal="left" wrapText="1"/>
      <protection/>
    </xf>
    <xf numFmtId="0" fontId="1" fillId="0" borderId="0" xfId="22" applyFont="1" applyFill="1" applyBorder="1" applyAlignment="1">
      <alignment horizontal="center"/>
      <protection/>
    </xf>
    <xf numFmtId="0" fontId="2" fillId="0" borderId="0" xfId="22" applyFill="1" applyAlignment="1">
      <alignment wrapText="1"/>
      <protection/>
    </xf>
    <xf numFmtId="195" fontId="1" fillId="0" borderId="1" xfId="22" applyNumberFormat="1" applyFont="1" applyFill="1" applyBorder="1">
      <alignment/>
      <protection/>
    </xf>
    <xf numFmtId="193" fontId="1" fillId="0" borderId="0" xfId="22" applyNumberFormat="1" applyFont="1" applyFill="1" applyBorder="1">
      <alignment/>
      <protection/>
    </xf>
    <xf numFmtId="193" fontId="2" fillId="0" borderId="0" xfId="22" applyNumberFormat="1" applyFill="1" applyBorder="1">
      <alignment/>
      <protection/>
    </xf>
    <xf numFmtId="180" fontId="2" fillId="0" borderId="0" xfId="22" applyNumberFormat="1" applyFill="1" applyBorder="1">
      <alignment/>
      <protection/>
    </xf>
    <xf numFmtId="180" fontId="2" fillId="0" borderId="0" xfId="22" applyNumberFormat="1" applyFont="1" applyFill="1" applyBorder="1" applyAlignment="1">
      <alignment horizontal="right"/>
      <protection/>
    </xf>
    <xf numFmtId="180" fontId="2" fillId="0" borderId="1" xfId="22" applyNumberFormat="1" applyFont="1" applyFill="1" applyBorder="1" applyAlignment="1">
      <alignment horizontal="right"/>
      <protection/>
    </xf>
    <xf numFmtId="180" fontId="2" fillId="0" borderId="1" xfId="22" applyNumberFormat="1" applyFill="1" applyBorder="1">
      <alignment/>
      <protection/>
    </xf>
    <xf numFmtId="180" fontId="2" fillId="0" borderId="4" xfId="22" applyNumberFormat="1" applyFont="1" applyFill="1" applyBorder="1" applyAlignment="1">
      <alignment horizontal="right"/>
      <protection/>
    </xf>
    <xf numFmtId="180" fontId="2" fillId="0" borderId="4" xfId="22" applyNumberFormat="1" applyFill="1" applyBorder="1">
      <alignment/>
      <protection/>
    </xf>
    <xf numFmtId="9" fontId="2" fillId="0" borderId="0" xfId="22" applyNumberFormat="1" applyFont="1" applyFill="1" applyBorder="1" applyAlignment="1">
      <alignment horizontal="right"/>
      <protection/>
    </xf>
    <xf numFmtId="9" fontId="2" fillId="0" borderId="0" xfId="22" applyNumberFormat="1" applyFill="1" applyBorder="1">
      <alignment/>
      <protection/>
    </xf>
    <xf numFmtId="9" fontId="2" fillId="0" borderId="0" xfId="22" applyNumberFormat="1" applyFill="1">
      <alignment/>
      <protection/>
    </xf>
    <xf numFmtId="9" fontId="1" fillId="0" borderId="0" xfId="22" applyNumberFormat="1" applyFont="1" applyFill="1" applyBorder="1">
      <alignment/>
      <protection/>
    </xf>
    <xf numFmtId="9" fontId="2" fillId="0" borderId="1" xfId="22" applyNumberFormat="1" applyFill="1" applyBorder="1">
      <alignment/>
      <protection/>
    </xf>
    <xf numFmtId="9" fontId="2" fillId="0" borderId="4" xfId="22" applyNumberFormat="1" applyFont="1" applyFill="1" applyBorder="1" applyAlignment="1">
      <alignment horizontal="right"/>
      <protection/>
    </xf>
    <xf numFmtId="9" fontId="1" fillId="0" borderId="4" xfId="22" applyNumberFormat="1" applyFont="1" applyFill="1" applyBorder="1">
      <alignment/>
      <protection/>
    </xf>
    <xf numFmtId="9" fontId="2" fillId="0" borderId="4" xfId="22" applyNumberFormat="1" applyFill="1" applyBorder="1">
      <alignment/>
      <protection/>
    </xf>
    <xf numFmtId="9" fontId="2" fillId="0" borderId="0" xfId="22" applyNumberFormat="1" applyFont="1" applyFill="1" applyAlignment="1">
      <alignment horizontal="right"/>
      <protection/>
    </xf>
    <xf numFmtId="0" fontId="2" fillId="0" borderId="8" xfId="22" applyFill="1" applyBorder="1">
      <alignment/>
      <protection/>
    </xf>
    <xf numFmtId="9" fontId="2" fillId="0" borderId="8" xfId="22" applyNumberFormat="1" applyFill="1" applyBorder="1">
      <alignment/>
      <protection/>
    </xf>
    <xf numFmtId="174" fontId="9" fillId="0" borderId="0" xfId="22" applyNumberFormat="1" applyFont="1" applyBorder="1">
      <alignment/>
      <protection/>
    </xf>
    <xf numFmtId="172" fontId="2" fillId="0" borderId="0" xfId="22" applyNumberFormat="1" applyFont="1">
      <alignment/>
      <protection/>
    </xf>
    <xf numFmtId="173" fontId="2" fillId="0" borderId="0" xfId="22" applyNumberFormat="1" applyFont="1" applyAlignment="1">
      <alignment/>
      <protection/>
    </xf>
    <xf numFmtId="175" fontId="2" fillId="2" borderId="0" xfId="23" applyNumberFormat="1" applyFont="1" applyFill="1" applyBorder="1" applyAlignment="1">
      <alignment horizontal="right"/>
      <protection/>
    </xf>
    <xf numFmtId="175" fontId="2" fillId="0" borderId="0" xfId="22" applyNumberFormat="1" applyFont="1" applyAlignment="1">
      <alignment vertical="center"/>
      <protection/>
    </xf>
    <xf numFmtId="0" fontId="0" fillId="0" borderId="0" xfId="0" applyBorder="1" applyAlignment="1">
      <alignment/>
    </xf>
    <xf numFmtId="0" fontId="0" fillId="0" borderId="0" xfId="0" applyBorder="1" applyAlignment="1">
      <alignment horizontal="left"/>
    </xf>
    <xf numFmtId="0" fontId="6" fillId="0" borderId="1" xfId="22" applyFont="1" applyFill="1" applyBorder="1">
      <alignment/>
      <protection/>
    </xf>
    <xf numFmtId="0" fontId="1" fillId="0" borderId="0" xfId="22" applyFont="1" applyFill="1" applyAlignment="1">
      <alignment horizontal="left"/>
      <protection/>
    </xf>
    <xf numFmtId="0" fontId="1" fillId="0" borderId="0" xfId="22" applyFont="1" applyFill="1" applyAlignment="1">
      <alignment horizontal="left" vertical="top"/>
      <protection/>
    </xf>
    <xf numFmtId="0" fontId="1" fillId="0" borderId="0" xfId="22" applyFont="1" applyFill="1" applyAlignment="1">
      <alignment horizontal="justify" vertical="top" wrapText="1"/>
      <protection/>
    </xf>
    <xf numFmtId="0" fontId="1" fillId="0" borderId="0" xfId="22" applyFont="1" applyFill="1" applyAlignment="1">
      <alignment vertical="top"/>
      <protection/>
    </xf>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xf>
    <xf numFmtId="0" fontId="1" fillId="0" borderId="0" xfId="22" applyFont="1" applyAlignment="1">
      <alignment vertical="top" wrapText="1"/>
      <protection/>
    </xf>
    <xf numFmtId="0" fontId="1" fillId="0" borderId="0" xfId="22" applyFont="1" applyAlignment="1">
      <alignment vertical="top"/>
      <protection/>
    </xf>
    <xf numFmtId="0" fontId="1" fillId="0" borderId="0" xfId="22" applyFont="1" applyFill="1" applyAlignment="1">
      <alignment vertical="top" wrapText="1"/>
      <protection/>
    </xf>
    <xf numFmtId="0" fontId="21" fillId="0" borderId="0" xfId="0" applyFont="1" applyFill="1" applyAlignment="1">
      <alignment/>
    </xf>
    <xf numFmtId="0" fontId="2" fillId="0" borderId="0" xfId="0" applyFont="1" applyAlignment="1">
      <alignment/>
    </xf>
    <xf numFmtId="0" fontId="2" fillId="0" borderId="4" xfId="0" applyFont="1" applyBorder="1" applyAlignment="1">
      <alignment/>
    </xf>
    <xf numFmtId="0" fontId="1" fillId="0" borderId="0" xfId="22" applyFont="1" applyFill="1" applyAlignment="1">
      <alignment wrapText="1"/>
      <protection/>
    </xf>
    <xf numFmtId="0" fontId="31" fillId="0" borderId="0" xfId="22" applyFont="1" applyFill="1">
      <alignment/>
      <protection/>
    </xf>
    <xf numFmtId="0" fontId="1" fillId="0" borderId="0" xfId="22" applyFont="1" applyFill="1" applyBorder="1" applyAlignment="1">
      <alignment vertical="top"/>
      <protection/>
    </xf>
    <xf numFmtId="0" fontId="1" fillId="0" borderId="0" xfId="0" applyFont="1" applyFill="1" applyAlignment="1">
      <alignment/>
    </xf>
    <xf numFmtId="37" fontId="2" fillId="0" borderId="0" xfId="23" applyNumberFormat="1" applyFont="1" applyFill="1">
      <alignment/>
      <protection/>
    </xf>
    <xf numFmtId="37" fontId="2" fillId="0" borderId="0" xfId="23" applyNumberFormat="1" applyFont="1" applyFill="1" applyAlignment="1">
      <alignment/>
      <protection/>
    </xf>
    <xf numFmtId="0" fontId="2" fillId="0" borderId="0" xfId="23" applyFont="1" applyFill="1">
      <alignment/>
      <protection/>
    </xf>
    <xf numFmtId="37" fontId="2" fillId="0" borderId="0" xfId="23" applyNumberFormat="1" applyFont="1">
      <alignment/>
      <protection/>
    </xf>
    <xf numFmtId="0" fontId="1" fillId="0" borderId="0" xfId="23" applyFont="1" applyFill="1" applyBorder="1" applyAlignment="1">
      <alignment horizontal="right" wrapText="1"/>
      <protection/>
    </xf>
    <xf numFmtId="0" fontId="2" fillId="0" borderId="0" xfId="23" applyFont="1" applyFill="1" applyBorder="1" applyAlignment="1">
      <alignment horizontal="right" wrapText="1"/>
      <protection/>
    </xf>
    <xf numFmtId="37" fontId="2" fillId="0" borderId="0" xfId="23" applyNumberFormat="1" applyFont="1" applyAlignment="1">
      <alignment/>
      <protection/>
    </xf>
    <xf numFmtId="0" fontId="2" fillId="0" borderId="0" xfId="0" applyFont="1" applyFill="1" applyBorder="1" applyAlignment="1">
      <alignment horizontal="right" wrapText="1"/>
    </xf>
    <xf numFmtId="37" fontId="2" fillId="0" borderId="1" xfId="23" applyNumberFormat="1" applyFont="1" applyBorder="1">
      <alignment/>
      <protection/>
    </xf>
    <xf numFmtId="0" fontId="1" fillId="0" borderId="1" xfId="23" applyFont="1" applyFill="1" applyBorder="1" applyAlignment="1">
      <alignment horizontal="right" wrapText="1"/>
      <protection/>
    </xf>
    <xf numFmtId="0" fontId="2" fillId="0" borderId="1" xfId="23" applyFont="1" applyFill="1" applyBorder="1" applyAlignment="1">
      <alignment horizontal="right" wrapText="1"/>
      <protection/>
    </xf>
    <xf numFmtId="37" fontId="2" fillId="0" borderId="1" xfId="23" applyNumberFormat="1" applyFont="1" applyBorder="1" applyAlignment="1">
      <alignment/>
      <protection/>
    </xf>
    <xf numFmtId="0" fontId="2" fillId="0" borderId="0" xfId="0" applyFont="1" applyFill="1" applyAlignment="1">
      <alignment horizontal="left" indent="1"/>
    </xf>
    <xf numFmtId="0" fontId="2" fillId="0" borderId="0" xfId="0" applyFont="1" applyFill="1" applyAlignment="1">
      <alignment horizontal="left" indent="2"/>
    </xf>
    <xf numFmtId="180" fontId="1" fillId="0" borderId="0" xfId="0" applyNumberFormat="1" applyFont="1" applyFill="1" applyBorder="1" applyAlignment="1">
      <alignment/>
    </xf>
    <xf numFmtId="180" fontId="2" fillId="0" borderId="0" xfId="0" applyNumberFormat="1" applyFont="1" applyFill="1" applyBorder="1" applyAlignment="1">
      <alignment/>
    </xf>
    <xf numFmtId="0" fontId="2" fillId="0" borderId="4" xfId="0" applyFont="1" applyFill="1" applyBorder="1" applyAlignment="1">
      <alignment horizontal="left" indent="1"/>
    </xf>
    <xf numFmtId="0" fontId="2" fillId="0" borderId="4" xfId="0" applyFont="1" applyFill="1" applyBorder="1" applyAlignment="1">
      <alignment/>
    </xf>
    <xf numFmtId="37" fontId="2" fillId="0" borderId="4" xfId="23" applyNumberFormat="1" applyFont="1" applyBorder="1">
      <alignment/>
      <protection/>
    </xf>
    <xf numFmtId="180" fontId="1" fillId="0" borderId="4" xfId="0" applyNumberFormat="1" applyFont="1" applyFill="1" applyBorder="1" applyAlignment="1">
      <alignment/>
    </xf>
    <xf numFmtId="180" fontId="2" fillId="0" borderId="4" xfId="0" applyNumberFormat="1" applyFont="1" applyFill="1" applyBorder="1" applyAlignment="1">
      <alignment/>
    </xf>
    <xf numFmtId="37" fontId="2" fillId="0" borderId="4" xfId="23" applyNumberFormat="1" applyFont="1" applyBorder="1" applyAlignment="1">
      <alignment/>
      <protection/>
    </xf>
    <xf numFmtId="37" fontId="2" fillId="0" borderId="3" xfId="23" applyNumberFormat="1" applyFont="1" applyBorder="1">
      <alignment/>
      <protection/>
    </xf>
    <xf numFmtId="180" fontId="1" fillId="0" borderId="3" xfId="0" applyNumberFormat="1" applyFont="1" applyFill="1" applyBorder="1" applyAlignment="1">
      <alignment/>
    </xf>
    <xf numFmtId="180" fontId="2" fillId="0" borderId="3" xfId="0" applyNumberFormat="1" applyFont="1" applyFill="1" applyBorder="1" applyAlignment="1">
      <alignment/>
    </xf>
    <xf numFmtId="37" fontId="2" fillId="0" borderId="3" xfId="23" applyNumberFormat="1" applyFont="1" applyBorder="1" applyAlignment="1">
      <alignment/>
      <protection/>
    </xf>
    <xf numFmtId="180" fontId="2" fillId="0" borderId="8" xfId="0" applyNumberFormat="1" applyFont="1" applyFill="1" applyBorder="1" applyAlignment="1">
      <alignment/>
    </xf>
    <xf numFmtId="197" fontId="1" fillId="0" borderId="0" xfId="22" applyNumberFormat="1" applyFont="1">
      <alignment/>
      <protection/>
    </xf>
    <xf numFmtId="198" fontId="1" fillId="0" borderId="0" xfId="22" applyNumberFormat="1" applyFont="1">
      <alignment/>
      <protection/>
    </xf>
    <xf numFmtId="197" fontId="1" fillId="0" borderId="2" xfId="22" applyNumberFormat="1" applyFont="1" applyBorder="1">
      <alignment/>
      <protection/>
    </xf>
    <xf numFmtId="197" fontId="1" fillId="0" borderId="0" xfId="22" applyNumberFormat="1" applyFont="1" applyBorder="1">
      <alignment/>
      <protection/>
    </xf>
    <xf numFmtId="174" fontId="2" fillId="0" borderId="1" xfId="22" applyNumberFormat="1" applyFont="1" applyBorder="1">
      <alignment/>
      <protection/>
    </xf>
    <xf numFmtId="197" fontId="2" fillId="0" borderId="1" xfId="22" applyNumberFormat="1" applyFont="1" applyBorder="1">
      <alignment/>
      <protection/>
    </xf>
    <xf numFmtId="191" fontId="1" fillId="0" borderId="1" xfId="22" applyNumberFormat="1" applyFont="1" applyBorder="1">
      <alignment/>
      <protection/>
    </xf>
    <xf numFmtId="191" fontId="1" fillId="0" borderId="1" xfId="22" applyNumberFormat="1" applyFont="1" applyFill="1" applyBorder="1">
      <alignment/>
      <protection/>
    </xf>
    <xf numFmtId="174" fontId="2" fillId="0" borderId="0" xfId="22" applyNumberFormat="1" applyFont="1" applyBorder="1">
      <alignment/>
      <protection/>
    </xf>
    <xf numFmtId="197" fontId="2" fillId="0" borderId="0" xfId="22" applyNumberFormat="1" applyFont="1" applyBorder="1">
      <alignment/>
      <protection/>
    </xf>
    <xf numFmtId="191" fontId="1" fillId="0" borderId="0" xfId="22" applyNumberFormat="1" applyFont="1" applyFill="1" applyBorder="1">
      <alignment/>
      <protection/>
    </xf>
    <xf numFmtId="174" fontId="1" fillId="0" borderId="1" xfId="22" applyNumberFormat="1" applyFont="1" applyBorder="1" applyAlignment="1">
      <alignment horizontal="right"/>
      <protection/>
    </xf>
    <xf numFmtId="197" fontId="1" fillId="0" borderId="4" xfId="22" applyNumberFormat="1" applyFont="1" applyBorder="1">
      <alignment/>
      <protection/>
    </xf>
    <xf numFmtId="191" fontId="2" fillId="0" borderId="4" xfId="22" applyNumberFormat="1" applyFont="1" applyBorder="1">
      <alignment/>
      <protection/>
    </xf>
    <xf numFmtId="0" fontId="2" fillId="0" borderId="0" xfId="22" applyFont="1" applyBorder="1" applyAlignment="1">
      <alignment horizontal="left" indent="1"/>
      <protection/>
    </xf>
    <xf numFmtId="0" fontId="2" fillId="0" borderId="4" xfId="22" applyFont="1" applyBorder="1" applyAlignment="1">
      <alignment horizontal="left" indent="1"/>
      <protection/>
    </xf>
    <xf numFmtId="0" fontId="2" fillId="0" borderId="0" xfId="22" applyFont="1" applyFill="1" applyBorder="1" applyAlignment="1">
      <alignment horizontal="left" indent="1"/>
      <protection/>
    </xf>
    <xf numFmtId="0" fontId="2" fillId="0" borderId="4" xfId="22" applyFont="1" applyFill="1" applyBorder="1" applyAlignment="1">
      <alignment horizontal="left" indent="1"/>
      <protection/>
    </xf>
    <xf numFmtId="0" fontId="2" fillId="0" borderId="1" xfId="22" applyFont="1" applyBorder="1" applyAlignment="1">
      <alignment horizontal="left" indent="2"/>
      <protection/>
    </xf>
    <xf numFmtId="0" fontId="2" fillId="0" borderId="1" xfId="22" applyFont="1" applyFill="1" applyBorder="1" applyAlignment="1">
      <alignment horizontal="left" indent="2"/>
      <protection/>
    </xf>
    <xf numFmtId="0" fontId="2" fillId="0" borderId="0" xfId="22" applyFont="1" applyFill="1" applyBorder="1" applyAlignment="1">
      <alignment horizontal="left" indent="2"/>
      <protection/>
    </xf>
    <xf numFmtId="0" fontId="1" fillId="0" borderId="0" xfId="22" applyFont="1" applyBorder="1" applyAlignment="1">
      <alignment vertical="center"/>
      <protection/>
    </xf>
    <xf numFmtId="0" fontId="1" fillId="0" borderId="0" xfId="22" applyFont="1" applyBorder="1" applyAlignment="1">
      <alignment vertical="top"/>
      <protection/>
    </xf>
    <xf numFmtId="191" fontId="2" fillId="0" borderId="0" xfId="22" applyNumberFormat="1" applyFill="1" applyBorder="1">
      <alignment/>
      <protection/>
    </xf>
    <xf numFmtId="0" fontId="1" fillId="0" borderId="0" xfId="22" applyFont="1" applyAlignment="1">
      <alignment horizontal="justify" vertical="top" wrapText="1"/>
      <protection/>
    </xf>
    <xf numFmtId="2" fontId="4" fillId="0" borderId="0" xfId="22" applyNumberFormat="1" applyFont="1" applyBorder="1" applyAlignment="1">
      <alignment/>
      <protection/>
    </xf>
    <xf numFmtId="0" fontId="1" fillId="0" borderId="0" xfId="22" applyFont="1" applyAlignment="1">
      <alignment horizontal="left" vertical="top"/>
      <protection/>
    </xf>
    <xf numFmtId="202" fontId="29" fillId="0" borderId="0" xfId="22" applyNumberFormat="1" applyFont="1" applyFill="1" applyAlignment="1">
      <alignment horizontal="right"/>
      <protection/>
    </xf>
    <xf numFmtId="0" fontId="2" fillId="0" borderId="0" xfId="21" applyFont="1" applyFill="1" applyBorder="1" applyAlignment="1">
      <alignment horizontal="left" indent="1"/>
      <protection/>
    </xf>
    <xf numFmtId="0" fontId="2" fillId="0" borderId="0" xfId="21" applyFont="1" applyBorder="1" applyAlignment="1">
      <alignment horizontal="left" indent="1"/>
      <protection/>
    </xf>
    <xf numFmtId="37" fontId="2" fillId="0" borderId="0" xfId="21" applyNumberFormat="1" applyFont="1" applyBorder="1" applyAlignment="1">
      <alignment horizontal="left" indent="1"/>
      <protection/>
    </xf>
    <xf numFmtId="179" fontId="4" fillId="0" borderId="0" xfId="21" applyNumberFormat="1" applyFont="1" applyBorder="1" applyProtection="1">
      <alignment/>
      <protection/>
    </xf>
    <xf numFmtId="179" fontId="1" fillId="0" borderId="0" xfId="21" applyNumberFormat="1" applyFont="1" applyBorder="1" applyProtection="1">
      <alignment/>
      <protection/>
    </xf>
    <xf numFmtId="179" fontId="1" fillId="0" borderId="0" xfId="21" applyNumberFormat="1" applyFont="1" applyBorder="1" applyAlignment="1" applyProtection="1">
      <alignment horizontal="justify" vertical="top"/>
      <protection/>
    </xf>
    <xf numFmtId="179" fontId="1" fillId="0" borderId="0" xfId="21" applyNumberFormat="1" applyFont="1" applyBorder="1" applyAlignment="1" applyProtection="1">
      <alignment horizontal="left"/>
      <protection/>
    </xf>
    <xf numFmtId="202" fontId="1" fillId="0" borderId="0" xfId="22" applyNumberFormat="1" applyFont="1" applyBorder="1" applyAlignment="1">
      <alignment horizontal="right"/>
      <protection/>
    </xf>
    <xf numFmtId="202" fontId="2" fillId="0" borderId="0" xfId="22" applyNumberFormat="1" applyFont="1" applyBorder="1" applyAlignment="1">
      <alignment horizontal="right"/>
      <protection/>
    </xf>
    <xf numFmtId="204" fontId="21" fillId="0" borderId="0" xfId="15" applyNumberFormat="1" applyFont="1" applyFill="1" applyBorder="1" applyAlignment="1">
      <alignment horizontal="right" vertical="top"/>
    </xf>
    <xf numFmtId="180" fontId="21" fillId="0" borderId="0" xfId="0" applyNumberFormat="1" applyFont="1" applyFill="1" applyBorder="1" applyAlignment="1" quotePrefix="1">
      <alignment horizontal="right"/>
    </xf>
    <xf numFmtId="0" fontId="39" fillId="3" borderId="20" xfId="0" applyNumberFormat="1" applyFont="1" applyFill="1" applyBorder="1" applyAlignment="1">
      <alignment horizontal="center" vertical="center"/>
    </xf>
    <xf numFmtId="0" fontId="39" fillId="3" borderId="21" xfId="0" applyNumberFormat="1" applyFont="1" applyFill="1" applyBorder="1" applyAlignment="1">
      <alignment horizontal="center" vertical="center"/>
    </xf>
    <xf numFmtId="180" fontId="49" fillId="0" borderId="0" xfId="22" applyNumberFormat="1" applyFont="1" applyAlignment="1">
      <alignment horizontal="right"/>
      <protection/>
    </xf>
    <xf numFmtId="0" fontId="37" fillId="4" borderId="22" xfId="0" applyNumberFormat="1" applyFont="1" applyFill="1" applyBorder="1" applyAlignment="1">
      <alignment horizontal="left" vertical="center"/>
    </xf>
    <xf numFmtId="0" fontId="37" fillId="4" borderId="21" xfId="0" applyNumberFormat="1" applyFont="1" applyFill="1" applyBorder="1" applyAlignment="1">
      <alignment horizontal="left" vertical="center"/>
    </xf>
    <xf numFmtId="0" fontId="37" fillId="4" borderId="21" xfId="0" applyNumberFormat="1" applyFont="1" applyFill="1" applyBorder="1" applyAlignment="1">
      <alignment horizontal="center" vertical="center"/>
    </xf>
    <xf numFmtId="0" fontId="37" fillId="4" borderId="21" xfId="0" applyNumberFormat="1" applyFont="1" applyFill="1" applyBorder="1" applyAlignment="1">
      <alignment horizontal="right" vertical="center"/>
    </xf>
    <xf numFmtId="0" fontId="38" fillId="4" borderId="21" xfId="0" applyNumberFormat="1" applyFont="1" applyFill="1" applyBorder="1" applyAlignment="1">
      <alignment horizontal="left" vertical="center"/>
    </xf>
    <xf numFmtId="0" fontId="37" fillId="4" borderId="14" xfId="0" applyNumberFormat="1" applyFont="1" applyFill="1" applyBorder="1" applyAlignment="1">
      <alignment horizontal="left" vertical="center"/>
    </xf>
    <xf numFmtId="0" fontId="37" fillId="4" borderId="0" xfId="0" applyNumberFormat="1" applyFont="1" applyFill="1" applyBorder="1" applyAlignment="1">
      <alignment horizontal="left" vertical="center"/>
    </xf>
    <xf numFmtId="0" fontId="37" fillId="4" borderId="0" xfId="0" applyNumberFormat="1" applyFont="1" applyFill="1" applyBorder="1" applyAlignment="1">
      <alignment horizontal="right" vertical="center"/>
    </xf>
    <xf numFmtId="0" fontId="37" fillId="4" borderId="0" xfId="0" applyNumberFormat="1" applyFont="1" applyFill="1" applyBorder="1" applyAlignment="1">
      <alignment horizontal="center" vertical="center"/>
    </xf>
    <xf numFmtId="0" fontId="37" fillId="4" borderId="14" xfId="0" applyNumberFormat="1" applyFont="1" applyFill="1" applyBorder="1" applyAlignment="1">
      <alignment horizontal="right" vertical="center"/>
    </xf>
    <xf numFmtId="0" fontId="37" fillId="4" borderId="15" xfId="0" applyNumberFormat="1" applyFont="1" applyFill="1" applyBorder="1" applyAlignment="1">
      <alignment horizontal="center" vertical="center"/>
    </xf>
    <xf numFmtId="0" fontId="37" fillId="4" borderId="17" xfId="0" applyNumberFormat="1" applyFont="1" applyFill="1" applyBorder="1" applyAlignment="1">
      <alignment horizontal="left" vertical="center"/>
    </xf>
    <xf numFmtId="0" fontId="37" fillId="4" borderId="16" xfId="0" applyNumberFormat="1" applyFont="1" applyFill="1" applyBorder="1" applyAlignment="1">
      <alignment horizontal="left" vertical="center"/>
    </xf>
    <xf numFmtId="0" fontId="37" fillId="4" borderId="15" xfId="0" applyNumberFormat="1" applyFont="1" applyFill="1" applyBorder="1" applyAlignment="1">
      <alignment horizontal="right" vertical="center"/>
    </xf>
    <xf numFmtId="0" fontId="37" fillId="4" borderId="22" xfId="0" applyNumberFormat="1" applyFont="1" applyFill="1" applyBorder="1" applyAlignment="1">
      <alignment horizontal="right" vertical="center"/>
    </xf>
    <xf numFmtId="0" fontId="37" fillId="4" borderId="23" xfId="0" applyNumberFormat="1" applyFont="1" applyFill="1" applyBorder="1" applyAlignment="1">
      <alignment horizontal="right" vertical="center"/>
    </xf>
    <xf numFmtId="0" fontId="39" fillId="4" borderId="14" xfId="0" applyNumberFormat="1" applyFont="1" applyFill="1" applyBorder="1" applyAlignment="1">
      <alignment horizontal="left" vertical="center"/>
    </xf>
    <xf numFmtId="0" fontId="39" fillId="4" borderId="0" xfId="0" applyNumberFormat="1" applyFont="1" applyFill="1" applyBorder="1" applyAlignment="1">
      <alignment horizontal="left" vertical="center"/>
    </xf>
    <xf numFmtId="211" fontId="39" fillId="3" borderId="0" xfId="0" applyNumberFormat="1" applyFont="1" applyFill="1" applyBorder="1" applyAlignment="1">
      <alignment horizontal="right" vertical="center"/>
    </xf>
    <xf numFmtId="212" fontId="40" fillId="4" borderId="0" xfId="0" applyNumberFormat="1" applyFont="1" applyFill="1" applyBorder="1" applyAlignment="1">
      <alignment horizontal="right" vertical="center"/>
    </xf>
    <xf numFmtId="0" fontId="40" fillId="4" borderId="0" xfId="0" applyNumberFormat="1" applyFont="1" applyFill="1" applyBorder="1" applyAlignment="1">
      <alignment horizontal="right" vertical="center"/>
    </xf>
    <xf numFmtId="211" fontId="39" fillId="3" borderId="14" xfId="0" applyNumberFormat="1" applyFont="1" applyFill="1" applyBorder="1" applyAlignment="1">
      <alignment horizontal="right" vertical="center"/>
    </xf>
    <xf numFmtId="0" fontId="40" fillId="4" borderId="15" xfId="0" applyNumberFormat="1" applyFont="1" applyFill="1" applyBorder="1" applyAlignment="1">
      <alignment horizontal="right" vertical="center"/>
    </xf>
    <xf numFmtId="211" fontId="39" fillId="3" borderId="21" xfId="0" applyNumberFormat="1" applyFont="1" applyFill="1" applyBorder="1" applyAlignment="1">
      <alignment horizontal="right" vertical="center"/>
    </xf>
    <xf numFmtId="212" fontId="40" fillId="4" borderId="21" xfId="0" applyNumberFormat="1" applyFont="1" applyFill="1" applyBorder="1" applyAlignment="1">
      <alignment horizontal="right" vertical="center"/>
    </xf>
    <xf numFmtId="0" fontId="40" fillId="4" borderId="21" xfId="0" applyNumberFormat="1" applyFont="1" applyFill="1" applyBorder="1" applyAlignment="1">
      <alignment horizontal="right" vertical="center"/>
    </xf>
    <xf numFmtId="211" fontId="39" fillId="3" borderId="22" xfId="0" applyNumberFormat="1" applyFont="1" applyFill="1" applyBorder="1" applyAlignment="1">
      <alignment horizontal="right" vertical="center"/>
    </xf>
    <xf numFmtId="0" fontId="40" fillId="4" borderId="23" xfId="0" applyNumberFormat="1" applyFont="1" applyFill="1" applyBorder="1" applyAlignment="1">
      <alignment horizontal="right" vertical="center"/>
    </xf>
    <xf numFmtId="0" fontId="39" fillId="4" borderId="17" xfId="0" applyNumberFormat="1" applyFont="1" applyFill="1" applyBorder="1" applyAlignment="1">
      <alignment horizontal="left" vertical="center"/>
    </xf>
    <xf numFmtId="0" fontId="39" fillId="4" borderId="16" xfId="0" applyNumberFormat="1" applyFont="1" applyFill="1" applyBorder="1" applyAlignment="1">
      <alignment horizontal="left" vertical="center"/>
    </xf>
    <xf numFmtId="0" fontId="37" fillId="4" borderId="20" xfId="0" applyNumberFormat="1" applyFont="1" applyFill="1" applyBorder="1" applyAlignment="1">
      <alignment horizontal="right" vertical="center"/>
    </xf>
    <xf numFmtId="0" fontId="37" fillId="4" borderId="24" xfId="0" applyNumberFormat="1" applyFont="1" applyFill="1" applyBorder="1" applyAlignment="1">
      <alignment horizontal="right" vertical="center"/>
    </xf>
    <xf numFmtId="0" fontId="37" fillId="4" borderId="19" xfId="0" applyNumberFormat="1" applyFont="1" applyFill="1" applyBorder="1" applyAlignment="1">
      <alignment horizontal="right" vertical="center"/>
    </xf>
    <xf numFmtId="0" fontId="37" fillId="4" borderId="16" xfId="0" applyNumberFormat="1" applyFont="1" applyFill="1" applyBorder="1" applyAlignment="1">
      <alignment horizontal="right" vertical="center"/>
    </xf>
    <xf numFmtId="0" fontId="37" fillId="4" borderId="17" xfId="0" applyNumberFormat="1" applyFont="1" applyFill="1" applyBorder="1" applyAlignment="1">
      <alignment horizontal="right" vertical="center"/>
    </xf>
    <xf numFmtId="0" fontId="37" fillId="4" borderId="18" xfId="0" applyNumberFormat="1" applyFont="1" applyFill="1" applyBorder="1" applyAlignment="1">
      <alignment horizontal="right" vertical="center"/>
    </xf>
    <xf numFmtId="0" fontId="37" fillId="4" borderId="14" xfId="0" applyNumberFormat="1" applyFont="1" applyFill="1" applyBorder="1" applyAlignment="1">
      <alignment horizontal="center" vertical="center"/>
    </xf>
    <xf numFmtId="211" fontId="39" fillId="4" borderId="21" xfId="0" applyNumberFormat="1" applyFont="1" applyFill="1" applyBorder="1" applyAlignment="1">
      <alignment horizontal="right" vertical="center"/>
    </xf>
    <xf numFmtId="211" fontId="40" fillId="4" borderId="21" xfId="0" applyNumberFormat="1" applyFont="1" applyFill="1" applyBorder="1" applyAlignment="1">
      <alignment horizontal="right" vertical="center"/>
    </xf>
    <xf numFmtId="211" fontId="39" fillId="4" borderId="22" xfId="0" applyNumberFormat="1" applyFont="1" applyFill="1" applyBorder="1" applyAlignment="1">
      <alignment horizontal="right" vertical="center"/>
    </xf>
    <xf numFmtId="211" fontId="39" fillId="4" borderId="20" xfId="0" applyNumberFormat="1" applyFont="1" applyFill="1" applyBorder="1" applyAlignment="1">
      <alignment horizontal="right" vertical="center"/>
    </xf>
    <xf numFmtId="211" fontId="40" fillId="4" borderId="20" xfId="0" applyNumberFormat="1" applyFont="1" applyFill="1" applyBorder="1" applyAlignment="1">
      <alignment horizontal="right" vertical="center"/>
    </xf>
    <xf numFmtId="212" fontId="40" fillId="4" borderId="20" xfId="0" applyNumberFormat="1" applyFont="1" applyFill="1" applyBorder="1" applyAlignment="1">
      <alignment horizontal="right" vertical="center"/>
    </xf>
    <xf numFmtId="0" fontId="40" fillId="4" borderId="20" xfId="0" applyNumberFormat="1" applyFont="1" applyFill="1" applyBorder="1" applyAlignment="1">
      <alignment horizontal="right" vertical="center"/>
    </xf>
    <xf numFmtId="211" fontId="39" fillId="4" borderId="24" xfId="0" applyNumberFormat="1" applyFont="1" applyFill="1" applyBorder="1" applyAlignment="1">
      <alignment horizontal="right" vertical="center"/>
    </xf>
    <xf numFmtId="0" fontId="40" fillId="4" borderId="19" xfId="0" applyNumberFormat="1" applyFont="1" applyFill="1" applyBorder="1" applyAlignment="1">
      <alignment horizontal="right" vertical="center"/>
    </xf>
    <xf numFmtId="0" fontId="1" fillId="4" borderId="0" xfId="0" applyNumberFormat="1" applyFont="1" applyFill="1" applyBorder="1" applyAlignment="1">
      <alignment horizontal="center" vertical="center"/>
    </xf>
    <xf numFmtId="0" fontId="1" fillId="4" borderId="14" xfId="0" applyNumberFormat="1" applyFont="1" applyFill="1" applyBorder="1" applyAlignment="1">
      <alignment horizontal="center" vertical="center"/>
    </xf>
    <xf numFmtId="0" fontId="1" fillId="4" borderId="15" xfId="0" applyNumberFormat="1" applyFont="1" applyFill="1" applyBorder="1" applyAlignment="1">
      <alignment horizontal="center" vertical="center"/>
    </xf>
    <xf numFmtId="0" fontId="37" fillId="4" borderId="15" xfId="0" applyNumberFormat="1" applyFont="1" applyFill="1" applyBorder="1" applyAlignment="1">
      <alignment horizontal="left" vertical="center"/>
    </xf>
    <xf numFmtId="0" fontId="40" fillId="4" borderId="0" xfId="0" applyNumberFormat="1" applyFont="1" applyFill="1" applyBorder="1" applyAlignment="1">
      <alignment horizontal="center" vertical="center"/>
    </xf>
    <xf numFmtId="0" fontId="40" fillId="4" borderId="15" xfId="0" applyNumberFormat="1" applyFont="1" applyFill="1" applyBorder="1" applyAlignment="1">
      <alignment horizontal="center" vertical="center"/>
    </xf>
    <xf numFmtId="0" fontId="39" fillId="4" borderId="15" xfId="0" applyNumberFormat="1" applyFont="1" applyFill="1" applyBorder="1" applyAlignment="1">
      <alignment horizontal="left" vertical="center"/>
    </xf>
    <xf numFmtId="0" fontId="40" fillId="4" borderId="21" xfId="0" applyNumberFormat="1" applyFont="1" applyFill="1" applyBorder="1" applyAlignment="1">
      <alignment horizontal="center" vertical="center"/>
    </xf>
    <xf numFmtId="0" fontId="40" fillId="4" borderId="23" xfId="0" applyNumberFormat="1" applyFont="1" applyFill="1" applyBorder="1" applyAlignment="1">
      <alignment horizontal="center" vertical="center"/>
    </xf>
    <xf numFmtId="211" fontId="39" fillId="3" borderId="20" xfId="0" applyNumberFormat="1" applyFont="1" applyFill="1" applyBorder="1" applyAlignment="1">
      <alignment horizontal="right" vertical="center"/>
    </xf>
    <xf numFmtId="211" fontId="40" fillId="3" borderId="20" xfId="0" applyNumberFormat="1" applyFont="1" applyFill="1" applyBorder="1" applyAlignment="1">
      <alignment horizontal="right" vertical="center"/>
    </xf>
    <xf numFmtId="211" fontId="39" fillId="3" borderId="24" xfId="0" applyNumberFormat="1" applyFont="1" applyFill="1" applyBorder="1" applyAlignment="1">
      <alignment horizontal="right" vertical="center"/>
    </xf>
    <xf numFmtId="0" fontId="1" fillId="4" borderId="19" xfId="0" applyNumberFormat="1" applyFont="1" applyFill="1" applyBorder="1" applyAlignment="1">
      <alignment horizontal="center" vertical="center"/>
    </xf>
    <xf numFmtId="0" fontId="39" fillId="4" borderId="0" xfId="0" applyNumberFormat="1" applyFont="1" applyFill="1" applyBorder="1" applyAlignment="1">
      <alignment horizontal="center" vertical="center"/>
    </xf>
    <xf numFmtId="0" fontId="40" fillId="3" borderId="21" xfId="0" applyNumberFormat="1" applyFont="1" applyFill="1" applyBorder="1" applyAlignment="1">
      <alignment horizontal="center" vertical="center"/>
    </xf>
    <xf numFmtId="0" fontId="39" fillId="3" borderId="22" xfId="0" applyNumberFormat="1" applyFont="1" applyFill="1" applyBorder="1" applyAlignment="1">
      <alignment horizontal="center" vertical="center"/>
    </xf>
    <xf numFmtId="0" fontId="1" fillId="4" borderId="23" xfId="0" applyNumberFormat="1" applyFont="1" applyFill="1" applyBorder="1" applyAlignment="1">
      <alignment horizontal="center" vertical="center"/>
    </xf>
    <xf numFmtId="0" fontId="39" fillId="4" borderId="21" xfId="0" applyNumberFormat="1" applyFont="1" applyFill="1" applyBorder="1" applyAlignment="1">
      <alignment horizontal="right" vertical="center"/>
    </xf>
    <xf numFmtId="0" fontId="39" fillId="4" borderId="22" xfId="0" applyNumberFormat="1" applyFont="1" applyFill="1" applyBorder="1" applyAlignment="1">
      <alignment horizontal="right" vertical="center"/>
    </xf>
    <xf numFmtId="0" fontId="39" fillId="4" borderId="20" xfId="0" applyNumberFormat="1" applyFont="1" applyFill="1" applyBorder="1" applyAlignment="1">
      <alignment horizontal="right" vertical="center"/>
    </xf>
    <xf numFmtId="0" fontId="39" fillId="4" borderId="24" xfId="0" applyNumberFormat="1" applyFont="1" applyFill="1" applyBorder="1" applyAlignment="1">
      <alignment horizontal="right" vertical="center"/>
    </xf>
    <xf numFmtId="211" fontId="40" fillId="3" borderId="0" xfId="0" applyNumberFormat="1" applyFont="1" applyFill="1" applyBorder="1" applyAlignment="1">
      <alignment horizontal="right" vertical="center"/>
    </xf>
    <xf numFmtId="211" fontId="39" fillId="4" borderId="0" xfId="0" applyNumberFormat="1" applyFont="1" applyFill="1" applyBorder="1" applyAlignment="1">
      <alignment horizontal="right" vertical="center"/>
    </xf>
    <xf numFmtId="211" fontId="40" fillId="4" borderId="0" xfId="0" applyNumberFormat="1" applyFont="1" applyFill="1" applyBorder="1" applyAlignment="1">
      <alignment horizontal="right" vertical="center"/>
    </xf>
    <xf numFmtId="211" fontId="39" fillId="4" borderId="14" xfId="0" applyNumberFormat="1" applyFont="1" applyFill="1" applyBorder="1" applyAlignment="1">
      <alignment horizontal="right" vertical="center"/>
    </xf>
    <xf numFmtId="211" fontId="40" fillId="3" borderId="21" xfId="0" applyNumberFormat="1" applyFont="1" applyFill="1" applyBorder="1" applyAlignment="1">
      <alignment horizontal="right" vertical="center"/>
    </xf>
    <xf numFmtId="0" fontId="41" fillId="4" borderId="23" xfId="0" applyNumberFormat="1" applyFont="1" applyFill="1" applyBorder="1" applyAlignment="1">
      <alignment horizontal="right" vertical="center"/>
    </xf>
    <xf numFmtId="0" fontId="41" fillId="4" borderId="21" xfId="0" applyNumberFormat="1" applyFont="1" applyFill="1" applyBorder="1" applyAlignment="1">
      <alignment horizontal="right" vertical="center"/>
    </xf>
    <xf numFmtId="0" fontId="41" fillId="4" borderId="15" xfId="0" applyNumberFormat="1" applyFont="1" applyFill="1" applyBorder="1" applyAlignment="1">
      <alignment horizontal="right" vertical="center"/>
    </xf>
    <xf numFmtId="0" fontId="41" fillId="4" borderId="0" xfId="0" applyNumberFormat="1" applyFont="1" applyFill="1" applyBorder="1" applyAlignment="1">
      <alignment horizontal="right" vertical="center"/>
    </xf>
    <xf numFmtId="0" fontId="40" fillId="4" borderId="15" xfId="0" applyNumberFormat="1" applyFont="1" applyFill="1" applyBorder="1" applyAlignment="1">
      <alignment horizontal="left" vertical="center"/>
    </xf>
    <xf numFmtId="0" fontId="40" fillId="4" borderId="0" xfId="0" applyNumberFormat="1" applyFont="1" applyFill="1" applyBorder="1" applyAlignment="1">
      <alignment horizontal="left" vertical="center"/>
    </xf>
    <xf numFmtId="0" fontId="41" fillId="3" borderId="14" xfId="0" applyNumberFormat="1" applyFont="1" applyFill="1" applyBorder="1" applyAlignment="1">
      <alignment horizontal="center" vertical="center"/>
    </xf>
    <xf numFmtId="0" fontId="41" fillId="3" borderId="0" xfId="0" applyNumberFormat="1" applyFont="1" applyFill="1" applyBorder="1" applyAlignment="1">
      <alignment horizontal="center" vertical="center"/>
    </xf>
    <xf numFmtId="0" fontId="41" fillId="3" borderId="0" xfId="0" applyNumberFormat="1" applyFont="1" applyFill="1" applyBorder="1" applyAlignment="1">
      <alignment horizontal="left" vertical="center"/>
    </xf>
    <xf numFmtId="0" fontId="39" fillId="3" borderId="15" xfId="0" applyNumberFormat="1" applyFont="1" applyFill="1" applyBorder="1" applyAlignment="1">
      <alignment horizontal="center" vertical="center"/>
    </xf>
    <xf numFmtId="0" fontId="37" fillId="3" borderId="14" xfId="0" applyNumberFormat="1" applyFont="1" applyFill="1" applyBorder="1" applyAlignment="1">
      <alignment horizontal="center" vertical="center"/>
    </xf>
    <xf numFmtId="0" fontId="37" fillId="3" borderId="0" xfId="0" applyNumberFormat="1" applyFont="1" applyFill="1" applyBorder="1" applyAlignment="1">
      <alignment horizontal="left" vertical="center"/>
    </xf>
    <xf numFmtId="0" fontId="39" fillId="3" borderId="19" xfId="0" applyNumberFormat="1" applyFont="1" applyFill="1" applyBorder="1" applyAlignment="1">
      <alignment horizontal="center" vertical="center"/>
    </xf>
    <xf numFmtId="0" fontId="39" fillId="4" borderId="0" xfId="0" applyNumberFormat="1" applyFont="1" applyFill="1" applyBorder="1" applyAlignment="1">
      <alignment horizontal="right" vertical="center"/>
    </xf>
    <xf numFmtId="0" fontId="39" fillId="4" borderId="15" xfId="0" applyNumberFormat="1" applyFont="1" applyFill="1" applyBorder="1" applyAlignment="1">
      <alignment horizontal="right" vertical="center"/>
    </xf>
    <xf numFmtId="0" fontId="42" fillId="0" borderId="14"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19" xfId="0" applyNumberFormat="1" applyFont="1" applyFill="1" applyBorder="1" applyAlignment="1">
      <alignment horizontal="center" vertical="center"/>
    </xf>
    <xf numFmtId="0" fontId="40" fillId="3" borderId="23" xfId="0" applyNumberFormat="1" applyFont="1" applyFill="1" applyBorder="1" applyAlignment="1">
      <alignment horizontal="center" vertical="center"/>
    </xf>
    <xf numFmtId="0" fontId="42" fillId="0" borderId="15" xfId="0" applyNumberFormat="1" applyFont="1" applyFill="1" applyBorder="1" applyAlignment="1">
      <alignment horizontal="center" vertical="center"/>
    </xf>
    <xf numFmtId="0" fontId="42" fillId="0" borderId="18" xfId="0" applyNumberFormat="1" applyFont="1" applyFill="1" applyBorder="1" applyAlignment="1">
      <alignment horizontal="center" vertical="center"/>
    </xf>
    <xf numFmtId="0" fontId="42" fillId="0" borderId="17" xfId="0" applyNumberFormat="1" applyFont="1" applyFill="1" applyBorder="1" applyAlignment="1">
      <alignment horizontal="center" vertical="center"/>
    </xf>
    <xf numFmtId="0" fontId="42" fillId="0" borderId="16" xfId="0" applyNumberFormat="1" applyFont="1" applyFill="1" applyBorder="1" applyAlignment="1">
      <alignment horizontal="center" vertical="center"/>
    </xf>
    <xf numFmtId="0" fontId="37" fillId="3" borderId="16" xfId="0" applyNumberFormat="1" applyFont="1" applyFill="1" applyBorder="1" applyAlignment="1">
      <alignment horizontal="center" vertical="center"/>
    </xf>
    <xf numFmtId="0" fontId="39" fillId="3" borderId="24" xfId="0" applyNumberFormat="1" applyFont="1" applyFill="1" applyBorder="1" applyAlignment="1">
      <alignment horizontal="center" vertical="center"/>
    </xf>
    <xf numFmtId="0" fontId="39" fillId="3" borderId="0" xfId="0" applyNumberFormat="1" applyFont="1" applyFill="1" applyBorder="1" applyAlignment="1">
      <alignment horizontal="right" vertical="center"/>
    </xf>
    <xf numFmtId="0" fontId="39" fillId="3" borderId="15" xfId="0" applyNumberFormat="1" applyFont="1" applyFill="1" applyBorder="1" applyAlignment="1">
      <alignment horizontal="right" vertical="center"/>
    </xf>
    <xf numFmtId="0" fontId="37" fillId="4" borderId="17" xfId="0" applyNumberFormat="1" applyFont="1" applyFill="1" applyBorder="1" applyAlignment="1">
      <alignment horizontal="center" vertical="center"/>
    </xf>
    <xf numFmtId="0" fontId="39" fillId="3" borderId="18" xfId="0" applyNumberFormat="1" applyFont="1" applyFill="1" applyBorder="1" applyAlignment="1">
      <alignment horizontal="center" vertical="center"/>
    </xf>
    <xf numFmtId="0" fontId="39" fillId="4" borderId="16" xfId="0" applyNumberFormat="1" applyFont="1" applyFill="1" applyBorder="1" applyAlignment="1">
      <alignment horizontal="right" vertical="center"/>
    </xf>
    <xf numFmtId="0" fontId="40" fillId="4" borderId="16" xfId="0" applyNumberFormat="1" applyFont="1" applyFill="1" applyBorder="1" applyAlignment="1">
      <alignment horizontal="right" vertical="center"/>
    </xf>
    <xf numFmtId="0" fontId="39" fillId="4" borderId="17" xfId="0" applyNumberFormat="1" applyFont="1" applyFill="1" applyBorder="1" applyAlignment="1">
      <alignment horizontal="right" vertical="center"/>
    </xf>
    <xf numFmtId="0" fontId="40" fillId="4" borderId="18" xfId="0" applyNumberFormat="1" applyFont="1" applyFill="1" applyBorder="1" applyAlignment="1">
      <alignment horizontal="right" vertical="center"/>
    </xf>
    <xf numFmtId="0" fontId="40" fillId="4" borderId="20" xfId="0" applyNumberFormat="1" applyFont="1" applyFill="1" applyBorder="1" applyAlignment="1">
      <alignment horizontal="center" vertical="center"/>
    </xf>
    <xf numFmtId="0" fontId="41" fillId="4" borderId="18" xfId="0" applyNumberFormat="1" applyFont="1" applyFill="1" applyBorder="1" applyAlignment="1">
      <alignment horizontal="right" vertical="center"/>
    </xf>
    <xf numFmtId="0" fontId="40" fillId="3" borderId="0" xfId="0" applyNumberFormat="1" applyFont="1" applyFill="1" applyBorder="1" applyAlignment="1">
      <alignment horizontal="right" vertical="center"/>
    </xf>
    <xf numFmtId="0" fontId="41" fillId="3" borderId="17" xfId="0" applyNumberFormat="1" applyFont="1" applyFill="1" applyBorder="1" applyAlignment="1">
      <alignment horizontal="center" vertical="center"/>
    </xf>
    <xf numFmtId="0" fontId="40" fillId="3" borderId="16" xfId="0" applyNumberFormat="1" applyFont="1" applyFill="1" applyBorder="1" applyAlignment="1">
      <alignment horizontal="right" vertical="center"/>
    </xf>
    <xf numFmtId="203" fontId="39" fillId="4" borderId="20" xfId="0" applyNumberFormat="1" applyFont="1" applyFill="1" applyBorder="1" applyAlignment="1">
      <alignment horizontal="right" vertical="center"/>
    </xf>
    <xf numFmtId="203" fontId="40" fillId="4" borderId="20" xfId="0" applyNumberFormat="1" applyFont="1" applyFill="1" applyBorder="1" applyAlignment="1">
      <alignment horizontal="right" vertical="center"/>
    </xf>
    <xf numFmtId="203" fontId="39" fillId="4" borderId="24" xfId="0" applyNumberFormat="1" applyFont="1" applyFill="1" applyBorder="1" applyAlignment="1">
      <alignment horizontal="right" vertical="center"/>
    </xf>
    <xf numFmtId="0" fontId="34" fillId="0" borderId="0" xfId="0" applyFill="1" applyAlignment="1">
      <alignment/>
    </xf>
    <xf numFmtId="0" fontId="1" fillId="0" borderId="0" xfId="0" applyFont="1" applyFill="1" applyAlignment="1">
      <alignment horizontal="justify" vertical="top"/>
    </xf>
    <xf numFmtId="0" fontId="2" fillId="0" borderId="0" xfId="0" applyFont="1" applyFill="1" applyAlignment="1">
      <alignment horizontal="justify"/>
    </xf>
    <xf numFmtId="0" fontId="57" fillId="0" borderId="0" xfId="0" applyFont="1" applyFill="1" applyAlignment="1">
      <alignment horizontal="justify"/>
    </xf>
    <xf numFmtId="0" fontId="58" fillId="0" borderId="0" xfId="0" applyFont="1" applyFill="1" applyAlignment="1">
      <alignment/>
    </xf>
    <xf numFmtId="0" fontId="2" fillId="0" borderId="0" xfId="0" applyFont="1" applyAlignment="1">
      <alignment wrapText="1"/>
    </xf>
    <xf numFmtId="0" fontId="1" fillId="0" borderId="0" xfId="22" applyFont="1" applyAlignment="1">
      <alignment wrapText="1"/>
      <protection/>
    </xf>
    <xf numFmtId="0" fontId="21" fillId="0" borderId="0" xfId="0" applyFont="1" applyAlignment="1">
      <alignment wrapText="1"/>
    </xf>
    <xf numFmtId="0" fontId="0" fillId="0" borderId="0" xfId="0" applyAlignment="1">
      <alignment horizontal="justify" vertical="top"/>
    </xf>
    <xf numFmtId="0" fontId="2" fillId="0" borderId="1" xfId="0" applyFont="1" applyBorder="1" applyAlignment="1">
      <alignment wrapText="1"/>
    </xf>
    <xf numFmtId="186" fontId="1" fillId="0" borderId="1" xfId="0" applyNumberFormat="1" applyFont="1" applyFill="1" applyBorder="1" applyAlignment="1">
      <alignment horizontal="right" vertical="top"/>
    </xf>
    <xf numFmtId="0" fontId="2" fillId="0" borderId="0" xfId="0" applyFont="1" applyFill="1" applyAlignment="1">
      <alignment/>
    </xf>
    <xf numFmtId="0" fontId="6" fillId="0" borderId="0" xfId="0" applyFont="1" applyAlignment="1">
      <alignment horizontal="right" vertical="top"/>
    </xf>
    <xf numFmtId="186" fontId="1" fillId="0" borderId="11" xfId="22" applyNumberFormat="1" applyFont="1" applyBorder="1" applyAlignment="1">
      <alignment horizontal="right"/>
      <protection/>
    </xf>
    <xf numFmtId="186" fontId="1" fillId="0" borderId="13" xfId="22" applyNumberFormat="1" applyFont="1" applyBorder="1" applyAlignment="1">
      <alignment horizontal="right"/>
      <protection/>
    </xf>
    <xf numFmtId="41" fontId="1" fillId="0" borderId="0" xfId="22" applyNumberFormat="1" applyFont="1">
      <alignment/>
      <protection/>
    </xf>
    <xf numFmtId="172" fontId="18" fillId="0" borderId="0" xfId="24" applyNumberFormat="1" applyFont="1" applyAlignment="1">
      <alignment vertical="top"/>
    </xf>
    <xf numFmtId="174" fontId="18" fillId="0" borderId="0" xfId="24" applyNumberFormat="1" applyFont="1" applyAlignment="1">
      <alignment vertical="top"/>
    </xf>
    <xf numFmtId="172" fontId="15" fillId="0" borderId="0" xfId="24" applyNumberFormat="1" applyFont="1" applyAlignment="1">
      <alignment vertical="top"/>
    </xf>
    <xf numFmtId="174" fontId="15" fillId="0" borderId="0" xfId="24" applyNumberFormat="1" applyFont="1" applyAlignment="1">
      <alignment vertical="top"/>
    </xf>
    <xf numFmtId="0" fontId="4" fillId="0" borderId="0" xfId="0" applyFont="1" applyFill="1" applyAlignment="1">
      <alignment horizontal="justify" vertical="top"/>
    </xf>
    <xf numFmtId="0" fontId="2" fillId="0" borderId="0" xfId="0" applyFont="1" applyFill="1" applyAlignment="1">
      <alignment horizontal="justify" vertical="top"/>
    </xf>
    <xf numFmtId="0" fontId="4" fillId="0" borderId="0" xfId="0" applyFont="1" applyFill="1" applyAlignment="1">
      <alignment horizontal="justify"/>
    </xf>
    <xf numFmtId="0" fontId="2" fillId="0" borderId="1" xfId="0" applyFont="1" applyFill="1" applyBorder="1" applyAlignment="1">
      <alignment/>
    </xf>
    <xf numFmtId="0" fontId="2" fillId="0" borderId="3" xfId="0" applyFont="1" applyFill="1" applyBorder="1" applyAlignment="1">
      <alignment/>
    </xf>
    <xf numFmtId="0" fontId="21" fillId="0" borderId="0" xfId="0" applyFont="1" applyFill="1" applyAlignment="1">
      <alignment horizontal="right"/>
    </xf>
    <xf numFmtId="174" fontId="2" fillId="0" borderId="0" xfId="22" applyNumberFormat="1" applyFont="1" applyFill="1">
      <alignment/>
      <protection/>
    </xf>
    <xf numFmtId="174" fontId="1" fillId="0" borderId="2" xfId="22" applyNumberFormat="1" applyFont="1" applyFill="1" applyBorder="1">
      <alignment/>
      <protection/>
    </xf>
    <xf numFmtId="174" fontId="2" fillId="0" borderId="2" xfId="22" applyNumberFormat="1" applyFont="1" applyBorder="1">
      <alignment/>
      <protection/>
    </xf>
    <xf numFmtId="174" fontId="2" fillId="0" borderId="2" xfId="22" applyNumberFormat="1" applyFont="1" applyFill="1" applyBorder="1">
      <alignment/>
      <protection/>
    </xf>
    <xf numFmtId="0" fontId="2" fillId="0" borderId="0" xfId="22" applyFont="1" applyAlignment="1">
      <alignment horizontal="left" indent="1"/>
      <protection/>
    </xf>
    <xf numFmtId="0" fontId="7" fillId="0" borderId="1" xfId="22" applyFont="1" applyFill="1" applyBorder="1">
      <alignment/>
      <protection/>
    </xf>
    <xf numFmtId="0" fontId="4" fillId="0" borderId="1" xfId="22" applyFont="1" applyBorder="1" applyAlignment="1">
      <alignment horizontal="right"/>
      <protection/>
    </xf>
    <xf numFmtId="186" fontId="1" fillId="0" borderId="1" xfId="22" applyNumberFormat="1" applyFont="1" applyBorder="1" applyAlignment="1">
      <alignment vertical="center"/>
      <protection/>
    </xf>
    <xf numFmtId="186" fontId="2" fillId="0" borderId="1" xfId="22" applyNumberFormat="1" applyFont="1" applyBorder="1" applyAlignment="1">
      <alignment vertical="center"/>
      <protection/>
    </xf>
    <xf numFmtId="0" fontId="2" fillId="0" borderId="3" xfId="22" applyBorder="1" applyAlignment="1">
      <alignment horizontal="right"/>
      <protection/>
    </xf>
    <xf numFmtId="0" fontId="4" fillId="0" borderId="3" xfId="22" applyFont="1" applyBorder="1" applyAlignment="1">
      <alignment horizontal="right"/>
      <protection/>
    </xf>
    <xf numFmtId="186" fontId="1" fillId="0" borderId="3" xfId="22" applyNumberFormat="1" applyFont="1" applyBorder="1" applyAlignment="1">
      <alignment vertical="center"/>
      <protection/>
    </xf>
    <xf numFmtId="0" fontId="0" fillId="0" borderId="0" xfId="0" applyBorder="1" applyAlignment="1">
      <alignment vertical="center" wrapText="1"/>
    </xf>
    <xf numFmtId="0" fontId="2" fillId="0" borderId="0" xfId="22" applyBorder="1" applyAlignment="1">
      <alignment horizontal="right"/>
      <protection/>
    </xf>
    <xf numFmtId="0" fontId="2" fillId="0" borderId="0" xfId="22" applyFill="1" applyBorder="1" applyAlignment="1">
      <alignment horizontal="left"/>
      <protection/>
    </xf>
    <xf numFmtId="0" fontId="0" fillId="0" borderId="0" xfId="0" applyBorder="1" applyAlignment="1">
      <alignment horizontal="justify"/>
    </xf>
    <xf numFmtId="0" fontId="2" fillId="0" borderId="0" xfId="22" applyBorder="1" applyAlignment="1">
      <alignment/>
      <protection/>
    </xf>
    <xf numFmtId="180" fontId="2" fillId="0" borderId="1" xfId="22" applyNumberFormat="1" applyFont="1" applyFill="1" applyBorder="1" applyAlignment="1">
      <alignment horizontal="right"/>
      <protection/>
    </xf>
    <xf numFmtId="0" fontId="1" fillId="0" borderId="0" xfId="21" applyFont="1" applyBorder="1" applyAlignment="1">
      <alignment horizontal="left" vertical="top"/>
      <protection/>
    </xf>
    <xf numFmtId="0" fontId="1" fillId="0" borderId="0" xfId="22" applyFont="1" applyBorder="1" applyAlignment="1">
      <alignment/>
      <protection/>
    </xf>
    <xf numFmtId="0" fontId="6" fillId="0" borderId="0" xfId="0" applyFont="1" applyAlignment="1">
      <alignment vertical="top" wrapText="1"/>
    </xf>
    <xf numFmtId="0" fontId="2" fillId="0" borderId="0" xfId="0" applyFont="1" applyAlignment="1">
      <alignment horizontal="right" wrapText="1"/>
    </xf>
    <xf numFmtId="49" fontId="2" fillId="0" borderId="0" xfId="0" applyNumberFormat="1" applyFont="1" applyAlignment="1">
      <alignment horizontal="right" wrapText="1"/>
    </xf>
    <xf numFmtId="180" fontId="2" fillId="0" borderId="0" xfId="0" applyNumberFormat="1" applyFont="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right"/>
    </xf>
    <xf numFmtId="49" fontId="2" fillId="0" borderId="1" xfId="0" applyNumberFormat="1" applyFont="1" applyBorder="1" applyAlignment="1">
      <alignment horizontal="right"/>
    </xf>
    <xf numFmtId="49" fontId="2" fillId="0" borderId="1" xfId="0" applyNumberFormat="1" applyFont="1" applyBorder="1" applyAlignment="1">
      <alignment horizontal="center"/>
    </xf>
    <xf numFmtId="0" fontId="0" fillId="0" borderId="0" xfId="0" applyAlignment="1">
      <alignment horizontal="justify" vertical="top" wrapText="1"/>
    </xf>
    <xf numFmtId="0" fontId="11" fillId="0" borderId="0" xfId="23" applyFont="1" applyAlignment="1">
      <alignment horizontal="right"/>
      <protection/>
    </xf>
    <xf numFmtId="0" fontId="35" fillId="5" borderId="0" xfId="0" applyNumberFormat="1" applyFont="1" applyFill="1" applyBorder="1" applyAlignment="1">
      <alignment vertical="center"/>
    </xf>
    <xf numFmtId="0" fontId="6" fillId="0" borderId="0" xfId="22" applyFont="1" applyFill="1" applyAlignment="1">
      <alignment/>
      <protection/>
    </xf>
    <xf numFmtId="0" fontId="56" fillId="0" borderId="0" xfId="0" applyFont="1" applyFill="1" applyAlignment="1">
      <alignment horizontal="center"/>
    </xf>
    <xf numFmtId="175" fontId="2" fillId="0" borderId="0" xfId="22" applyNumberFormat="1" applyFont="1" applyFill="1" applyAlignment="1">
      <alignment/>
      <protection/>
    </xf>
    <xf numFmtId="0" fontId="1" fillId="5" borderId="0" xfId="0" applyNumberFormat="1" applyFont="1" applyFill="1" applyBorder="1" applyAlignment="1">
      <alignment horizontal="right" vertical="center"/>
    </xf>
    <xf numFmtId="175" fontId="2" fillId="2" borderId="0" xfId="22" applyNumberFormat="1" applyFont="1" applyFill="1" applyAlignment="1">
      <alignment vertical="center"/>
      <protection/>
    </xf>
    <xf numFmtId="175" fontId="2" fillId="0" borderId="0" xfId="22" applyNumberFormat="1" applyFont="1" applyFill="1" applyBorder="1" applyAlignment="1">
      <alignment vertical="center"/>
      <protection/>
    </xf>
    <xf numFmtId="175" fontId="2" fillId="0" borderId="2" xfId="22" applyNumberFormat="1" applyFont="1" applyFill="1" applyBorder="1" applyAlignment="1">
      <alignment vertical="center"/>
      <protection/>
    </xf>
    <xf numFmtId="175" fontId="2" fillId="0" borderId="0" xfId="22" applyNumberFormat="1" applyFont="1" applyFill="1" applyAlignment="1">
      <alignment vertical="center"/>
      <protection/>
    </xf>
    <xf numFmtId="43" fontId="2" fillId="2" borderId="0" xfId="15" applyFont="1" applyFill="1" applyBorder="1" applyAlignment="1">
      <alignment horizontal="right" vertical="center"/>
    </xf>
    <xf numFmtId="43" fontId="2" fillId="0" borderId="2" xfId="15" applyFont="1" applyFill="1" applyBorder="1" applyAlignment="1">
      <alignment horizontal="right" vertical="center"/>
    </xf>
    <xf numFmtId="204" fontId="2" fillId="2" borderId="0" xfId="15" applyNumberFormat="1" applyFont="1" applyFill="1" applyBorder="1" applyAlignment="1">
      <alignment horizontal="right" vertical="center"/>
    </xf>
    <xf numFmtId="184" fontId="6" fillId="0" borderId="0" xfId="0" applyNumberFormat="1" applyFont="1" applyAlignment="1">
      <alignment horizontal="right" vertical="top"/>
    </xf>
    <xf numFmtId="182" fontId="6" fillId="0" borderId="0" xfId="0" applyNumberFormat="1" applyFont="1" applyAlignment="1">
      <alignment horizontal="right" vertical="top"/>
    </xf>
    <xf numFmtId="180" fontId="6" fillId="0" borderId="0" xfId="0" applyNumberFormat="1" applyFont="1" applyAlignment="1">
      <alignment horizontal="right" vertical="top"/>
    </xf>
    <xf numFmtId="49" fontId="21" fillId="0" borderId="0" xfId="0" applyNumberFormat="1" applyFont="1" applyBorder="1" applyAlignment="1">
      <alignment horizontal="right" vertical="top"/>
    </xf>
    <xf numFmtId="49" fontId="0" fillId="0" borderId="0" xfId="0" applyNumberFormat="1" applyFont="1" applyBorder="1" applyAlignment="1">
      <alignment horizontal="right" vertical="top"/>
    </xf>
    <xf numFmtId="174" fontId="0" fillId="0" borderId="2" xfId="0" applyNumberFormat="1" applyFont="1" applyBorder="1" applyAlignment="1">
      <alignment/>
    </xf>
    <xf numFmtId="49" fontId="0" fillId="0" borderId="0" xfId="0" applyNumberFormat="1" applyFont="1" applyAlignment="1">
      <alignment horizontal="left" vertical="top" wrapText="1" indent="1"/>
    </xf>
    <xf numFmtId="174" fontId="2" fillId="0" borderId="0" xfId="21" applyNumberFormat="1" applyFont="1" applyBorder="1">
      <alignment/>
      <protection/>
    </xf>
    <xf numFmtId="0" fontId="1" fillId="0" borderId="0" xfId="21" applyFont="1" applyBorder="1" applyAlignment="1">
      <alignment horizontal="right"/>
      <protection/>
    </xf>
    <xf numFmtId="179" fontId="1" fillId="0" borderId="0" xfId="21" applyNumberFormat="1" applyFont="1" applyFill="1" applyBorder="1" applyAlignment="1" applyProtection="1">
      <alignment horizontal="right"/>
      <protection/>
    </xf>
    <xf numFmtId="0" fontId="2" fillId="0" borderId="0" xfId="22" applyFont="1" applyBorder="1" applyAlignment="1">
      <alignment horizontal="left" indent="1"/>
      <protection/>
    </xf>
    <xf numFmtId="203" fontId="2" fillId="0" borderId="1" xfId="21" applyNumberFormat="1" applyFont="1" applyBorder="1" applyAlignment="1" applyProtection="1">
      <alignment horizontal="right"/>
      <protection/>
    </xf>
    <xf numFmtId="0" fontId="2" fillId="0" borderId="0" xfId="21" applyFont="1" applyBorder="1" applyAlignment="1">
      <alignment horizontal="right"/>
      <protection/>
    </xf>
    <xf numFmtId="174" fontId="2" fillId="0" borderId="0" xfId="21" applyNumberFormat="1" applyFont="1" applyBorder="1" applyProtection="1" quotePrefix="1">
      <alignment/>
      <protection/>
    </xf>
    <xf numFmtId="186" fontId="2" fillId="0" borderId="3" xfId="22" applyNumberFormat="1" applyFont="1" applyBorder="1" applyAlignment="1">
      <alignment vertical="center"/>
      <protection/>
    </xf>
    <xf numFmtId="0" fontId="1" fillId="0" borderId="0" xfId="0" applyFont="1" applyAlignment="1">
      <alignment horizontal="right"/>
    </xf>
    <xf numFmtId="49" fontId="1" fillId="0" borderId="0" xfId="22" applyNumberFormat="1" applyFont="1" applyBorder="1" applyAlignment="1">
      <alignment horizontal="right"/>
      <protection/>
    </xf>
    <xf numFmtId="0" fontId="2" fillId="0" borderId="0" xfId="0" applyFont="1" applyAlignment="1">
      <alignment horizontal="left" indent="1"/>
    </xf>
    <xf numFmtId="0" fontId="6" fillId="0" borderId="0" xfId="0" applyFont="1" applyFill="1" applyAlignment="1">
      <alignment vertical="top"/>
    </xf>
    <xf numFmtId="0" fontId="67" fillId="0" borderId="0" xfId="0" applyFont="1" applyAlignment="1">
      <alignment horizontal="left"/>
    </xf>
    <xf numFmtId="0" fontId="2" fillId="0" borderId="1" xfId="22" applyFont="1" applyBorder="1" applyAlignment="1">
      <alignment horizontal="left"/>
      <protection/>
    </xf>
    <xf numFmtId="43" fontId="2" fillId="0" borderId="0" xfId="15" applyFont="1" applyBorder="1" applyAlignment="1">
      <alignment/>
    </xf>
    <xf numFmtId="16" fontId="1" fillId="0" borderId="0" xfId="22" applyNumberFormat="1" applyFont="1" applyBorder="1" applyAlignment="1" quotePrefix="1">
      <alignment horizontal="right"/>
      <protection/>
    </xf>
    <xf numFmtId="179" fontId="11" fillId="0" borderId="0" xfId="23" applyNumberFormat="1" applyFont="1" applyBorder="1" applyAlignment="1" applyProtection="1">
      <alignment vertical="center"/>
      <protection/>
    </xf>
    <xf numFmtId="0" fontId="13" fillId="0" borderId="1" xfId="0" applyFont="1" applyBorder="1" applyAlignment="1">
      <alignment vertical="top" wrapText="1"/>
    </xf>
    <xf numFmtId="0" fontId="13" fillId="0" borderId="1" xfId="0" applyFont="1" applyBorder="1" applyAlignment="1">
      <alignment/>
    </xf>
    <xf numFmtId="0" fontId="13" fillId="0" borderId="0" xfId="0" applyFont="1" applyBorder="1" applyAlignment="1">
      <alignment vertical="top" wrapText="1"/>
    </xf>
    <xf numFmtId="0" fontId="13" fillId="0" borderId="0" xfId="0" applyFont="1" applyBorder="1" applyAlignment="1">
      <alignment/>
    </xf>
    <xf numFmtId="0" fontId="40" fillId="3" borderId="0" xfId="0" applyNumberFormat="1" applyFont="1" applyFill="1" applyBorder="1" applyAlignment="1">
      <alignment horizontal="center" vertical="center"/>
    </xf>
    <xf numFmtId="215" fontId="60" fillId="4" borderId="0" xfId="0" applyNumberFormat="1" applyFont="1" applyFill="1" applyBorder="1" applyAlignment="1">
      <alignment horizontal="right" vertical="center"/>
    </xf>
    <xf numFmtId="215" fontId="60" fillId="4" borderId="21" xfId="0" applyNumberFormat="1" applyFont="1" applyFill="1" applyBorder="1" applyAlignment="1">
      <alignment horizontal="right" vertical="center"/>
    </xf>
    <xf numFmtId="215" fontId="40" fillId="4" borderId="0" xfId="0" applyNumberFormat="1" applyFont="1" applyFill="1" applyBorder="1" applyAlignment="1">
      <alignment horizontal="right" vertical="center"/>
    </xf>
    <xf numFmtId="215" fontId="40" fillId="4" borderId="21" xfId="0" applyNumberFormat="1" applyFont="1" applyFill="1" applyBorder="1" applyAlignment="1">
      <alignment horizontal="right" vertical="center"/>
    </xf>
    <xf numFmtId="215" fontId="37" fillId="4" borderId="0" xfId="0" applyNumberFormat="1" applyFont="1" applyFill="1" applyBorder="1" applyAlignment="1">
      <alignment horizontal="center" vertical="center"/>
    </xf>
    <xf numFmtId="215" fontId="40" fillId="4" borderId="20" xfId="0" applyNumberFormat="1" applyFont="1" applyFill="1" applyBorder="1" applyAlignment="1">
      <alignment horizontal="right" vertical="center"/>
    </xf>
    <xf numFmtId="215" fontId="1" fillId="4" borderId="0" xfId="0" applyNumberFormat="1" applyFont="1" applyFill="1" applyBorder="1" applyAlignment="1">
      <alignment horizontal="center" vertical="center"/>
    </xf>
    <xf numFmtId="215" fontId="60" fillId="4" borderId="20" xfId="0" applyNumberFormat="1" applyFont="1" applyFill="1" applyBorder="1" applyAlignment="1">
      <alignment horizontal="right" vertical="center"/>
    </xf>
    <xf numFmtId="215" fontId="40" fillId="3" borderId="0" xfId="0" applyNumberFormat="1" applyFont="1" applyFill="1" applyBorder="1" applyAlignment="1">
      <alignment horizontal="center" vertical="center"/>
    </xf>
    <xf numFmtId="215" fontId="37" fillId="4" borderId="0" xfId="0" applyNumberFormat="1" applyFont="1" applyFill="1" applyBorder="1" applyAlignment="1">
      <alignment horizontal="left" vertical="center"/>
    </xf>
    <xf numFmtId="215" fontId="39" fillId="4" borderId="0" xfId="0" applyNumberFormat="1" applyFont="1" applyFill="1" applyBorder="1" applyAlignment="1">
      <alignment horizontal="left" vertical="center"/>
    </xf>
    <xf numFmtId="215" fontId="40" fillId="3" borderId="21" xfId="0" applyNumberFormat="1" applyFont="1" applyFill="1" applyBorder="1" applyAlignment="1">
      <alignment horizontal="center" vertical="center"/>
    </xf>
    <xf numFmtId="215" fontId="40" fillId="3" borderId="0" xfId="0" applyNumberFormat="1" applyFont="1" applyFill="1" applyBorder="1" applyAlignment="1">
      <alignment horizontal="right" vertical="center"/>
    </xf>
    <xf numFmtId="215" fontId="60" fillId="3" borderId="0" xfId="0" applyNumberFormat="1" applyFont="1" applyFill="1" applyBorder="1" applyAlignment="1">
      <alignment horizontal="right" vertical="center"/>
    </xf>
    <xf numFmtId="215" fontId="40" fillId="3" borderId="20" xfId="0" applyNumberFormat="1" applyFont="1" applyFill="1" applyBorder="1" applyAlignment="1">
      <alignment horizontal="right" vertical="center"/>
    </xf>
    <xf numFmtId="215" fontId="40" fillId="4" borderId="16" xfId="0" applyNumberFormat="1" applyFont="1" applyFill="1" applyBorder="1" applyAlignment="1">
      <alignment horizontal="right" vertical="center"/>
    </xf>
    <xf numFmtId="215" fontId="39" fillId="4" borderId="20" xfId="0" applyNumberFormat="1" applyFont="1" applyFill="1" applyBorder="1" applyAlignment="1">
      <alignment horizontal="right" vertical="center"/>
    </xf>
    <xf numFmtId="215" fontId="39" fillId="3" borderId="14" xfId="0" applyNumberFormat="1" applyFont="1" applyFill="1" applyBorder="1" applyAlignment="1">
      <alignment horizontal="right" vertical="center"/>
    </xf>
    <xf numFmtId="215" fontId="40" fillId="3" borderId="15" xfId="0" applyNumberFormat="1" applyFont="1" applyFill="1" applyBorder="1" applyAlignment="1">
      <alignment horizontal="center" vertical="center"/>
    </xf>
    <xf numFmtId="215" fontId="39" fillId="3" borderId="0" xfId="0" applyNumberFormat="1" applyFont="1" applyFill="1" applyBorder="1" applyAlignment="1">
      <alignment horizontal="right" vertical="center"/>
    </xf>
    <xf numFmtId="215" fontId="39" fillId="3" borderId="0" xfId="0" applyNumberFormat="1" applyFont="1" applyFill="1" applyBorder="1" applyAlignment="1">
      <alignment horizontal="center" vertical="center"/>
    </xf>
    <xf numFmtId="215" fontId="64" fillId="3" borderId="0" xfId="0" applyNumberFormat="1" applyFont="1" applyFill="1" applyBorder="1" applyAlignment="1">
      <alignment horizontal="right" vertical="center"/>
    </xf>
    <xf numFmtId="215" fontId="60" fillId="3" borderId="20" xfId="0" applyNumberFormat="1" applyFont="1" applyFill="1" applyBorder="1" applyAlignment="1">
      <alignment horizontal="right" vertical="center"/>
    </xf>
    <xf numFmtId="215" fontId="64" fillId="3" borderId="14" xfId="0" applyNumberFormat="1" applyFont="1" applyFill="1" applyBorder="1" applyAlignment="1">
      <alignment horizontal="right" vertical="center"/>
    </xf>
    <xf numFmtId="215" fontId="40" fillId="4" borderId="23" xfId="0" applyNumberFormat="1" applyFont="1" applyFill="1" applyBorder="1" applyAlignment="1">
      <alignment horizontal="center" vertical="center"/>
    </xf>
    <xf numFmtId="215" fontId="40" fillId="4" borderId="15" xfId="0" applyNumberFormat="1" applyFont="1" applyFill="1" applyBorder="1" applyAlignment="1">
      <alignment horizontal="center" vertical="center"/>
    </xf>
    <xf numFmtId="215" fontId="40" fillId="4" borderId="18" xfId="0" applyNumberFormat="1" applyFont="1" applyFill="1" applyBorder="1" applyAlignment="1">
      <alignment horizontal="right" vertical="center"/>
    </xf>
    <xf numFmtId="215" fontId="40" fillId="4" borderId="19" xfId="0" applyNumberFormat="1" applyFont="1" applyFill="1" applyBorder="1" applyAlignment="1">
      <alignment horizontal="right" vertical="center"/>
    </xf>
    <xf numFmtId="215" fontId="40" fillId="4" borderId="23" xfId="0" applyNumberFormat="1" applyFont="1" applyFill="1" applyBorder="1" applyAlignment="1">
      <alignment horizontal="right" vertical="center"/>
    </xf>
    <xf numFmtId="215" fontId="39" fillId="4" borderId="15" xfId="0" applyNumberFormat="1" applyFont="1" applyFill="1" applyBorder="1" applyAlignment="1">
      <alignment horizontal="left" vertical="center"/>
    </xf>
    <xf numFmtId="215" fontId="1" fillId="4" borderId="19" xfId="0" applyNumberFormat="1" applyFont="1" applyFill="1" applyBorder="1" applyAlignment="1">
      <alignment horizontal="center" vertical="center"/>
    </xf>
    <xf numFmtId="215" fontId="1" fillId="4" borderId="23" xfId="0" applyNumberFormat="1" applyFont="1" applyFill="1" applyBorder="1" applyAlignment="1">
      <alignment horizontal="center" vertical="center"/>
    </xf>
    <xf numFmtId="216" fontId="39" fillId="3" borderId="14" xfId="0" applyNumberFormat="1" applyFont="1" applyFill="1" applyBorder="1" applyAlignment="1">
      <alignment horizontal="right" vertical="center"/>
    </xf>
    <xf numFmtId="216" fontId="39" fillId="3" borderId="24" xfId="0" applyNumberFormat="1" applyFont="1" applyFill="1" applyBorder="1" applyAlignment="1">
      <alignment horizontal="right" vertical="center"/>
    </xf>
    <xf numFmtId="216" fontId="39" fillId="4" borderId="14" xfId="0" applyNumberFormat="1" applyFont="1" applyFill="1" applyBorder="1" applyAlignment="1">
      <alignment horizontal="right" vertical="center"/>
    </xf>
    <xf numFmtId="216" fontId="39" fillId="4" borderId="14" xfId="0" applyNumberFormat="1" applyFont="1" applyFill="1" applyBorder="1" applyAlignment="1">
      <alignment horizontal="left" vertical="center"/>
    </xf>
    <xf numFmtId="216" fontId="39" fillId="3" borderId="14" xfId="0" applyNumberFormat="1" applyFont="1" applyFill="1" applyBorder="1" applyAlignment="1">
      <alignment horizontal="center" vertical="center"/>
    </xf>
    <xf numFmtId="216" fontId="39" fillId="3" borderId="22" xfId="0" applyNumberFormat="1" applyFont="1" applyFill="1" applyBorder="1" applyAlignment="1">
      <alignment horizontal="center" vertical="center"/>
    </xf>
    <xf numFmtId="216" fontId="39" fillId="3" borderId="17" xfId="0" applyNumberFormat="1" applyFont="1" applyFill="1" applyBorder="1" applyAlignment="1">
      <alignment horizontal="center" vertical="center"/>
    </xf>
    <xf numFmtId="216" fontId="40" fillId="3" borderId="0" xfId="0" applyNumberFormat="1" applyFont="1" applyFill="1" applyBorder="1" applyAlignment="1">
      <alignment horizontal="right" vertical="center"/>
    </xf>
    <xf numFmtId="216" fontId="40" fillId="3" borderId="20" xfId="0" applyNumberFormat="1" applyFont="1" applyFill="1" applyBorder="1" applyAlignment="1">
      <alignment horizontal="right" vertical="center"/>
    </xf>
    <xf numFmtId="216" fontId="40" fillId="4" borderId="0" xfId="0" applyNumberFormat="1" applyFont="1" applyFill="1" applyBorder="1" applyAlignment="1">
      <alignment horizontal="right" vertical="center"/>
    </xf>
    <xf numFmtId="216" fontId="40" fillId="4" borderId="0" xfId="0" applyNumberFormat="1" applyFont="1" applyFill="1" applyBorder="1" applyAlignment="1">
      <alignment horizontal="left" vertical="center"/>
    </xf>
    <xf numFmtId="216" fontId="40" fillId="3" borderId="0" xfId="0" applyNumberFormat="1" applyFont="1" applyFill="1" applyBorder="1" applyAlignment="1">
      <alignment horizontal="center" vertical="center"/>
    </xf>
    <xf numFmtId="216" fontId="40" fillId="3" borderId="21" xfId="0" applyNumberFormat="1" applyFont="1" applyFill="1" applyBorder="1" applyAlignment="1">
      <alignment horizontal="center" vertical="center"/>
    </xf>
    <xf numFmtId="216" fontId="40" fillId="3" borderId="16" xfId="0" applyNumberFormat="1" applyFont="1" applyFill="1" applyBorder="1" applyAlignment="1">
      <alignment horizontal="center" vertical="center"/>
    </xf>
    <xf numFmtId="216" fontId="60" fillId="3" borderId="0" xfId="0" applyNumberFormat="1" applyFont="1" applyFill="1" applyBorder="1" applyAlignment="1">
      <alignment horizontal="right" vertical="center"/>
    </xf>
    <xf numFmtId="216" fontId="39" fillId="3" borderId="0" xfId="0" applyNumberFormat="1" applyFont="1" applyFill="1" applyBorder="1" applyAlignment="1">
      <alignment horizontal="right" vertical="center"/>
    </xf>
    <xf numFmtId="216" fontId="39" fillId="3" borderId="0" xfId="0" applyNumberFormat="1" applyFont="1" applyFill="1" applyBorder="1" applyAlignment="1">
      <alignment horizontal="center" vertical="center"/>
    </xf>
    <xf numFmtId="216" fontId="60" fillId="3" borderId="20" xfId="0" applyNumberFormat="1" applyFont="1" applyFill="1" applyBorder="1" applyAlignment="1">
      <alignment horizontal="right" vertical="center"/>
    </xf>
    <xf numFmtId="216" fontId="39" fillId="3" borderId="20" xfId="0" applyNumberFormat="1" applyFont="1" applyFill="1" applyBorder="1" applyAlignment="1">
      <alignment horizontal="right" vertical="center"/>
    </xf>
    <xf numFmtId="216" fontId="39" fillId="3" borderId="20" xfId="0" applyNumberFormat="1" applyFont="1" applyFill="1" applyBorder="1" applyAlignment="1">
      <alignment horizontal="center" vertical="center"/>
    </xf>
    <xf numFmtId="216" fontId="39" fillId="4" borderId="0" xfId="0" applyNumberFormat="1" applyFont="1" applyFill="1" applyBorder="1" applyAlignment="1">
      <alignment horizontal="right" vertical="center"/>
    </xf>
    <xf numFmtId="216" fontId="39" fillId="4" borderId="0" xfId="0" applyNumberFormat="1" applyFont="1" applyFill="1" applyBorder="1" applyAlignment="1">
      <alignment horizontal="left" vertical="center"/>
    </xf>
    <xf numFmtId="216" fontId="64" fillId="3" borderId="0" xfId="0" applyNumberFormat="1" applyFont="1" applyFill="1" applyBorder="1" applyAlignment="1">
      <alignment horizontal="right" vertical="center"/>
    </xf>
    <xf numFmtId="216" fontId="39" fillId="3" borderId="21" xfId="0" applyNumberFormat="1" applyFont="1" applyFill="1" applyBorder="1" applyAlignment="1">
      <alignment horizontal="center" vertical="center"/>
    </xf>
    <xf numFmtId="216" fontId="39" fillId="3" borderId="16" xfId="0" applyNumberFormat="1" applyFont="1" applyFill="1" applyBorder="1" applyAlignment="1">
      <alignment horizontal="center" vertical="center"/>
    </xf>
    <xf numFmtId="216" fontId="40" fillId="3" borderId="15" xfId="0" applyNumberFormat="1" applyFont="1" applyFill="1" applyBorder="1" applyAlignment="1">
      <alignment horizontal="center" vertical="center"/>
    </xf>
    <xf numFmtId="216" fontId="39" fillId="3" borderId="15" xfId="0" applyNumberFormat="1" applyFont="1" applyFill="1" applyBorder="1" applyAlignment="1">
      <alignment horizontal="center" vertical="center"/>
    </xf>
    <xf numFmtId="216" fontId="40" fillId="3" borderId="19" xfId="0" applyNumberFormat="1" applyFont="1" applyFill="1" applyBorder="1" applyAlignment="1">
      <alignment horizontal="center" vertical="center"/>
    </xf>
    <xf numFmtId="216" fontId="39" fillId="3" borderId="19" xfId="0" applyNumberFormat="1" applyFont="1" applyFill="1" applyBorder="1" applyAlignment="1">
      <alignment horizontal="center" vertical="center"/>
    </xf>
    <xf numFmtId="216" fontId="40" fillId="4" borderId="15" xfId="0" applyNumberFormat="1" applyFont="1" applyFill="1" applyBorder="1" applyAlignment="1">
      <alignment horizontal="right" vertical="center"/>
    </xf>
    <xf numFmtId="216" fontId="39" fillId="4" borderId="15" xfId="0" applyNumberFormat="1" applyFont="1" applyFill="1" applyBorder="1" applyAlignment="1">
      <alignment horizontal="right" vertical="center"/>
    </xf>
    <xf numFmtId="216" fontId="40" fillId="4" borderId="15" xfId="0" applyNumberFormat="1" applyFont="1" applyFill="1" applyBorder="1" applyAlignment="1">
      <alignment horizontal="left" vertical="center"/>
    </xf>
    <xf numFmtId="216" fontId="39" fillId="4" borderId="15" xfId="0" applyNumberFormat="1" applyFont="1" applyFill="1" applyBorder="1" applyAlignment="1">
      <alignment horizontal="left" vertical="center"/>
    </xf>
    <xf numFmtId="216" fontId="42" fillId="0" borderId="19" xfId="0" applyNumberFormat="1" applyFont="1" applyFill="1" applyBorder="1" applyAlignment="1">
      <alignment horizontal="center" vertical="center"/>
    </xf>
    <xf numFmtId="216" fontId="42" fillId="0" borderId="15" xfId="0" applyNumberFormat="1" applyFont="1" applyFill="1" applyBorder="1" applyAlignment="1">
      <alignment horizontal="center" vertical="center"/>
    </xf>
    <xf numFmtId="215" fontId="39" fillId="3" borderId="24" xfId="0" applyNumberFormat="1" applyFont="1" applyFill="1" applyBorder="1" applyAlignment="1">
      <alignment horizontal="right" vertical="center"/>
    </xf>
    <xf numFmtId="215" fontId="39" fillId="4" borderId="14" xfId="0" applyNumberFormat="1" applyFont="1" applyFill="1" applyBorder="1" applyAlignment="1">
      <alignment horizontal="right" vertical="center"/>
    </xf>
    <xf numFmtId="215" fontId="39" fillId="4" borderId="14" xfId="0" applyNumberFormat="1" applyFont="1" applyFill="1" applyBorder="1" applyAlignment="1">
      <alignment horizontal="left" vertical="center"/>
    </xf>
    <xf numFmtId="215" fontId="39" fillId="3" borderId="14" xfId="0" applyNumberFormat="1" applyFont="1" applyFill="1" applyBorder="1" applyAlignment="1">
      <alignment horizontal="center" vertical="center"/>
    </xf>
    <xf numFmtId="215" fontId="39" fillId="3" borderId="22" xfId="0" applyNumberFormat="1" applyFont="1" applyFill="1" applyBorder="1" applyAlignment="1">
      <alignment horizontal="center" vertical="center"/>
    </xf>
    <xf numFmtId="215" fontId="39" fillId="3" borderId="17" xfId="0" applyNumberFormat="1" applyFont="1" applyFill="1" applyBorder="1" applyAlignment="1">
      <alignment horizontal="center" vertical="center"/>
    </xf>
    <xf numFmtId="215" fontId="64" fillId="3" borderId="20" xfId="0" applyNumberFormat="1" applyFont="1" applyFill="1" applyBorder="1" applyAlignment="1">
      <alignment horizontal="right" vertical="center"/>
    </xf>
    <xf numFmtId="215" fontId="39" fillId="3" borderId="20" xfId="0" applyNumberFormat="1" applyFont="1" applyFill="1" applyBorder="1" applyAlignment="1">
      <alignment horizontal="center" vertical="center"/>
    </xf>
    <xf numFmtId="215" fontId="39" fillId="4" borderId="0" xfId="0" applyNumberFormat="1" applyFont="1" applyFill="1" applyBorder="1" applyAlignment="1">
      <alignment horizontal="right" vertical="center"/>
    </xf>
    <xf numFmtId="215" fontId="40" fillId="4" borderId="0" xfId="0" applyNumberFormat="1" applyFont="1" applyFill="1" applyBorder="1" applyAlignment="1">
      <alignment horizontal="left" vertical="center"/>
    </xf>
    <xf numFmtId="215" fontId="39" fillId="3" borderId="20" xfId="0" applyNumberFormat="1" applyFont="1" applyFill="1" applyBorder="1" applyAlignment="1">
      <alignment horizontal="right" vertical="center"/>
    </xf>
    <xf numFmtId="215" fontId="64" fillId="3" borderId="24" xfId="0" applyNumberFormat="1" applyFont="1" applyFill="1" applyBorder="1" applyAlignment="1">
      <alignment horizontal="right" vertical="center"/>
    </xf>
    <xf numFmtId="215" fontId="39" fillId="3" borderId="21" xfId="0" applyNumberFormat="1" applyFont="1" applyFill="1" applyBorder="1" applyAlignment="1">
      <alignment horizontal="center" vertical="center"/>
    </xf>
    <xf numFmtId="215" fontId="40" fillId="3" borderId="16" xfId="0" applyNumberFormat="1" applyFont="1" applyFill="1" applyBorder="1" applyAlignment="1">
      <alignment horizontal="center" vertical="center"/>
    </xf>
    <xf numFmtId="215" fontId="39" fillId="3" borderId="16" xfId="0" applyNumberFormat="1" applyFont="1" applyFill="1" applyBorder="1" applyAlignment="1">
      <alignment horizontal="center" vertical="center"/>
    </xf>
    <xf numFmtId="215" fontId="40" fillId="3" borderId="14" xfId="0" applyNumberFormat="1" applyFont="1" applyFill="1" applyBorder="1" applyAlignment="1">
      <alignment horizontal="right" vertical="center"/>
    </xf>
    <xf numFmtId="0" fontId="2" fillId="0" borderId="0" xfId="22" applyFont="1" applyAlignment="1">
      <alignment horizontal="right" wrapText="1"/>
      <protection/>
    </xf>
    <xf numFmtId="49" fontId="0" fillId="0" borderId="1" xfId="0" applyNumberFormat="1" applyFont="1" applyBorder="1" applyAlignment="1">
      <alignment horizontal="right"/>
    </xf>
    <xf numFmtId="0" fontId="2" fillId="0" borderId="0" xfId="0" applyFont="1" applyBorder="1" applyAlignment="1">
      <alignment horizontal="right" wrapText="1"/>
    </xf>
    <xf numFmtId="180" fontId="2" fillId="0" borderId="0" xfId="0" applyNumberFormat="1" applyFont="1" applyBorder="1" applyAlignment="1" quotePrefix="1">
      <alignment horizontal="right" wrapText="1"/>
    </xf>
    <xf numFmtId="0" fontId="2" fillId="0" borderId="0" xfId="0" applyNumberFormat="1" applyFont="1" applyFill="1" applyBorder="1" applyAlignment="1">
      <alignment horizontal="right" wrapText="1"/>
    </xf>
    <xf numFmtId="0" fontId="15" fillId="0" borderId="0" xfId="0" applyNumberFormat="1" applyFont="1" applyFill="1" applyBorder="1" applyAlignment="1">
      <alignment horizontal="right" wrapText="1"/>
    </xf>
    <xf numFmtId="0" fontId="2" fillId="0" borderId="0" xfId="0" applyNumberFormat="1" applyFont="1" applyBorder="1" applyAlignment="1">
      <alignment horizontal="center" vertical="top"/>
    </xf>
    <xf numFmtId="180" fontId="2" fillId="0" borderId="0" xfId="0" applyNumberFormat="1" applyFont="1" applyAlignment="1">
      <alignment horizontal="right" wrapText="1"/>
    </xf>
    <xf numFmtId="49" fontId="2" fillId="0" borderId="1" xfId="0" applyNumberFormat="1" applyFont="1" applyBorder="1" applyAlignment="1">
      <alignment horizontal="right" vertical="top"/>
    </xf>
    <xf numFmtId="49" fontId="2" fillId="0" borderId="0" xfId="22" applyNumberFormat="1" applyFont="1" applyBorder="1" applyAlignment="1">
      <alignment horizontal="right"/>
      <protection/>
    </xf>
    <xf numFmtId="172" fontId="2" fillId="0" borderId="1" xfId="22" applyNumberFormat="1" applyFont="1" applyBorder="1" applyAlignment="1">
      <alignment horizontal="right" wrapText="1"/>
      <protection/>
    </xf>
    <xf numFmtId="0" fontId="2" fillId="0" borderId="1" xfId="0" applyFont="1" applyBorder="1" applyAlignment="1">
      <alignment horizontal="right" wrapText="1"/>
    </xf>
    <xf numFmtId="0" fontId="2" fillId="0" borderId="0" xfId="22" applyFont="1" applyFill="1" applyBorder="1" applyAlignment="1">
      <alignment horizontal="right"/>
      <protection/>
    </xf>
    <xf numFmtId="0" fontId="2" fillId="0" borderId="0" xfId="0" applyFont="1" applyAlignment="1" quotePrefix="1">
      <alignment horizontal="right" wrapText="1"/>
    </xf>
    <xf numFmtId="16" fontId="2" fillId="0" borderId="0" xfId="22" applyNumberFormat="1" applyFont="1" applyBorder="1" applyAlignment="1" quotePrefix="1">
      <alignment horizontal="right"/>
      <protection/>
    </xf>
    <xf numFmtId="0" fontId="41" fillId="4" borderId="0" xfId="0" applyNumberFormat="1" applyFont="1" applyFill="1" applyBorder="1" applyAlignment="1">
      <alignment horizontal="right" vertical="center"/>
    </xf>
    <xf numFmtId="0" fontId="41" fillId="4" borderId="21" xfId="0" applyNumberFormat="1" applyFont="1" applyFill="1" applyBorder="1" applyAlignment="1">
      <alignment horizontal="right" vertical="center"/>
    </xf>
    <xf numFmtId="211" fontId="40" fillId="3" borderId="0" xfId="0" applyNumberFormat="1" applyFont="1" applyFill="1" applyBorder="1" applyAlignment="1">
      <alignment horizontal="right" vertical="center"/>
    </xf>
    <xf numFmtId="211" fontId="40" fillId="3" borderId="21" xfId="0" applyNumberFormat="1" applyFont="1" applyFill="1" applyBorder="1" applyAlignment="1">
      <alignment horizontal="right" vertical="center"/>
    </xf>
    <xf numFmtId="0" fontId="41" fillId="4" borderId="16" xfId="0" applyNumberFormat="1" applyFont="1" applyFill="1" applyBorder="1" applyAlignment="1">
      <alignment horizontal="right" vertical="center"/>
    </xf>
    <xf numFmtId="0" fontId="41" fillId="4" borderId="0" xfId="0" applyNumberFormat="1" applyFont="1" applyFill="1" applyBorder="1" applyAlignment="1">
      <alignment horizontal="center" vertical="center"/>
    </xf>
    <xf numFmtId="211" fontId="40" fillId="4" borderId="21" xfId="0" applyNumberFormat="1" applyFont="1" applyFill="1" applyBorder="1" applyAlignment="1">
      <alignment horizontal="right" vertical="center"/>
    </xf>
    <xf numFmtId="211" fontId="40" fillId="4" borderId="20" xfId="0" applyNumberFormat="1" applyFont="1" applyFill="1" applyBorder="1" applyAlignment="1">
      <alignment horizontal="right" vertical="center"/>
    </xf>
    <xf numFmtId="0" fontId="2" fillId="4" borderId="0" xfId="0" applyNumberFormat="1" applyFont="1" applyFill="1" applyBorder="1" applyAlignment="1">
      <alignment horizontal="center" vertical="center"/>
    </xf>
    <xf numFmtId="0" fontId="41" fillId="4" borderId="0" xfId="0" applyNumberFormat="1" applyFont="1" applyFill="1" applyBorder="1" applyAlignment="1">
      <alignment horizontal="left" vertical="center"/>
    </xf>
    <xf numFmtId="0" fontId="40" fillId="4" borderId="0" xfId="0" applyNumberFormat="1" applyFont="1" applyFill="1" applyBorder="1" applyAlignment="1">
      <alignment horizontal="left" vertical="center"/>
    </xf>
    <xf numFmtId="211" fontId="40" fillId="3" borderId="20" xfId="0" applyNumberFormat="1" applyFont="1" applyFill="1" applyBorder="1" applyAlignment="1">
      <alignment horizontal="right" vertical="center"/>
    </xf>
    <xf numFmtId="0" fontId="40" fillId="3" borderId="21" xfId="0" applyNumberFormat="1" applyFont="1" applyFill="1" applyBorder="1" applyAlignment="1">
      <alignment horizontal="center" vertical="center"/>
    </xf>
    <xf numFmtId="0" fontId="40" fillId="4" borderId="21" xfId="0" applyNumberFormat="1" applyFont="1" applyFill="1" applyBorder="1" applyAlignment="1">
      <alignment horizontal="right" vertical="center"/>
    </xf>
    <xf numFmtId="0" fontId="41" fillId="3" borderId="0" xfId="0" applyNumberFormat="1" applyFont="1" applyFill="1" applyBorder="1" applyAlignment="1">
      <alignment horizontal="right" vertical="center"/>
    </xf>
    <xf numFmtId="215" fontId="40" fillId="4" borderId="20" xfId="0" applyNumberFormat="1" applyFont="1" applyFill="1" applyBorder="1" applyAlignment="1">
      <alignment horizontal="right" vertical="center"/>
    </xf>
    <xf numFmtId="215" fontId="40" fillId="4" borderId="21" xfId="0" applyNumberFormat="1" applyFont="1" applyFill="1" applyBorder="1" applyAlignment="1">
      <alignment horizontal="right" vertical="center"/>
    </xf>
    <xf numFmtId="215" fontId="40" fillId="4" borderId="16" xfId="0" applyNumberFormat="1" applyFont="1" applyFill="1" applyBorder="1" applyAlignment="1">
      <alignment horizontal="right" vertical="center"/>
    </xf>
    <xf numFmtId="0" fontId="2" fillId="0" borderId="0" xfId="22" applyFont="1" applyAlignment="1">
      <alignment wrapText="1"/>
      <protection/>
    </xf>
    <xf numFmtId="188" fontId="1" fillId="0" borderId="0" xfId="15" applyNumberFormat="1" applyFont="1" applyAlignment="1">
      <alignment/>
    </xf>
    <xf numFmtId="188" fontId="1" fillId="0" borderId="3" xfId="15" applyNumberFormat="1" applyFont="1" applyBorder="1" applyAlignment="1">
      <alignment/>
    </xf>
    <xf numFmtId="188" fontId="2" fillId="0" borderId="0" xfId="15" applyNumberFormat="1" applyFont="1" applyAlignment="1">
      <alignment/>
    </xf>
    <xf numFmtId="188" fontId="2" fillId="0" borderId="3" xfId="15" applyNumberFormat="1" applyFont="1" applyBorder="1" applyAlignment="1">
      <alignment/>
    </xf>
    <xf numFmtId="188" fontId="2" fillId="0" borderId="0" xfId="15" applyNumberFormat="1" applyFont="1" applyAlignment="1">
      <alignment/>
    </xf>
    <xf numFmtId="188" fontId="2" fillId="0" borderId="0" xfId="15" applyNumberFormat="1" applyFont="1" applyAlignment="1">
      <alignment/>
    </xf>
    <xf numFmtId="0" fontId="0" fillId="0" borderId="0" xfId="0" applyAlignment="1">
      <alignment vertical="center" wrapText="1"/>
    </xf>
    <xf numFmtId="0" fontId="1" fillId="0" borderId="4" xfId="21" applyFont="1" applyBorder="1">
      <alignment/>
      <protection/>
    </xf>
    <xf numFmtId="0" fontId="2" fillId="0" borderId="4" xfId="21" applyFont="1" applyBorder="1">
      <alignment/>
      <protection/>
    </xf>
    <xf numFmtId="174" fontId="1" fillId="0" borderId="4" xfId="21" applyNumberFormat="1" applyFont="1" applyFill="1" applyBorder="1" applyAlignment="1">
      <alignment horizontal="right"/>
      <protection/>
    </xf>
    <xf numFmtId="174" fontId="2" fillId="0" borderId="4" xfId="21" applyNumberFormat="1" applyFont="1" applyFill="1" applyBorder="1" applyAlignment="1">
      <alignment horizontal="right"/>
      <protection/>
    </xf>
    <xf numFmtId="174" fontId="1" fillId="0" borderId="3" xfId="21" applyNumberFormat="1" applyFont="1" applyFill="1" applyBorder="1" applyAlignment="1" applyProtection="1">
      <alignment vertical="center"/>
      <protection/>
    </xf>
    <xf numFmtId="174" fontId="2" fillId="0" borderId="3" xfId="21" applyNumberFormat="1" applyFont="1" applyFill="1" applyBorder="1" applyAlignment="1" applyProtection="1">
      <alignment vertical="center"/>
      <protection/>
    </xf>
    <xf numFmtId="174" fontId="1" fillId="0" borderId="8" xfId="21" applyNumberFormat="1" applyFont="1" applyFill="1" applyBorder="1" applyAlignment="1">
      <alignment horizontal="right"/>
      <protection/>
    </xf>
    <xf numFmtId="174" fontId="2" fillId="0" borderId="8" xfId="21" applyNumberFormat="1" applyFont="1" applyFill="1" applyBorder="1" applyAlignment="1" applyProtection="1">
      <alignment horizontal="right"/>
      <protection/>
    </xf>
    <xf numFmtId="174" fontId="2" fillId="0" borderId="8" xfId="21" applyNumberFormat="1" applyFont="1" applyFill="1" applyBorder="1" applyAlignment="1">
      <alignment horizontal="right"/>
      <protection/>
    </xf>
    <xf numFmtId="0" fontId="1" fillId="0" borderId="4" xfId="21" applyFont="1" applyBorder="1" applyAlignment="1">
      <alignment horizontal="right"/>
      <protection/>
    </xf>
    <xf numFmtId="179" fontId="2" fillId="0" borderId="4" xfId="21" applyNumberFormat="1" applyFont="1" applyFill="1" applyBorder="1" applyAlignment="1" applyProtection="1">
      <alignment horizontal="right"/>
      <protection/>
    </xf>
    <xf numFmtId="174" fontId="1" fillId="0" borderId="4" xfId="21" applyNumberFormat="1" applyFont="1" applyBorder="1" applyAlignment="1" applyProtection="1">
      <alignment/>
      <protection/>
    </xf>
    <xf numFmtId="174" fontId="2" fillId="0" borderId="4" xfId="21" applyNumberFormat="1" applyFont="1" applyBorder="1" applyAlignment="1" applyProtection="1">
      <alignment horizontal="right"/>
      <protection/>
    </xf>
    <xf numFmtId="174" fontId="2" fillId="0" borderId="4" xfId="21" applyNumberFormat="1" applyFont="1" applyBorder="1" applyAlignment="1" applyProtection="1">
      <alignment/>
      <protection/>
    </xf>
    <xf numFmtId="174" fontId="1" fillId="0" borderId="4" xfId="21" applyNumberFormat="1" applyFont="1" applyBorder="1" applyProtection="1">
      <alignment/>
      <protection/>
    </xf>
    <xf numFmtId="174" fontId="2" fillId="0" borderId="4" xfId="21" applyNumberFormat="1" applyFont="1" applyBorder="1" applyProtection="1">
      <alignment/>
      <protection/>
    </xf>
    <xf numFmtId="174" fontId="1" fillId="0" borderId="3" xfId="21" applyNumberFormat="1" applyFont="1" applyBorder="1" applyAlignment="1">
      <alignment/>
      <protection/>
    </xf>
    <xf numFmtId="174" fontId="2" fillId="0" borderId="3" xfId="21" applyNumberFormat="1" applyFont="1" applyBorder="1" applyAlignment="1">
      <alignment/>
      <protection/>
    </xf>
    <xf numFmtId="174" fontId="2" fillId="0" borderId="8" xfId="15" applyNumberFormat="1" applyFont="1" applyFill="1" applyBorder="1" applyAlignment="1">
      <alignment/>
    </xf>
    <xf numFmtId="0" fontId="6" fillId="0" borderId="1" xfId="0" applyFont="1" applyBorder="1" applyAlignment="1">
      <alignment vertical="top" wrapText="1"/>
    </xf>
    <xf numFmtId="0" fontId="6" fillId="0" borderId="1" xfId="0" applyFont="1" applyBorder="1" applyAlignment="1">
      <alignment horizontal="right" vertical="top"/>
    </xf>
    <xf numFmtId="0" fontId="6" fillId="0" borderId="1" xfId="0" applyFont="1" applyBorder="1" applyAlignment="1">
      <alignment vertical="top"/>
    </xf>
    <xf numFmtId="49" fontId="1" fillId="0" borderId="0" xfId="22" applyNumberFormat="1" applyFont="1" applyBorder="1" applyAlignment="1">
      <alignment horizontal="right" wrapText="1"/>
      <protection/>
    </xf>
    <xf numFmtId="49" fontId="2" fillId="0" borderId="0" xfId="22" applyNumberFormat="1" applyFont="1" applyBorder="1" applyAlignment="1">
      <alignment horizontal="right" wrapText="1"/>
      <protection/>
    </xf>
    <xf numFmtId="1" fontId="1" fillId="0" borderId="0" xfId="22" applyNumberFormat="1" applyFont="1" applyAlignment="1">
      <alignment horizontal="right"/>
      <protection/>
    </xf>
    <xf numFmtId="0" fontId="1" fillId="0" borderId="4" xfId="22" applyFont="1" applyBorder="1">
      <alignment/>
      <protection/>
    </xf>
    <xf numFmtId="9" fontId="1" fillId="0" borderId="0" xfId="22" applyNumberFormat="1" applyFont="1" applyFill="1" applyBorder="1" applyAlignment="1">
      <alignment horizontal="right"/>
      <protection/>
    </xf>
    <xf numFmtId="9" fontId="1" fillId="0" borderId="0" xfId="22" applyNumberFormat="1" applyFont="1" applyFill="1">
      <alignment/>
      <protection/>
    </xf>
    <xf numFmtId="9" fontId="1" fillId="0" borderId="1" xfId="22" applyNumberFormat="1" applyFont="1" applyFill="1" applyBorder="1">
      <alignment/>
      <protection/>
    </xf>
    <xf numFmtId="9" fontId="1" fillId="0" borderId="4" xfId="22" applyNumberFormat="1" applyFont="1" applyFill="1" applyBorder="1" applyAlignment="1">
      <alignment horizontal="right"/>
      <protection/>
    </xf>
    <xf numFmtId="180" fontId="1" fillId="0" borderId="0" xfId="22" applyNumberFormat="1" applyFont="1" applyBorder="1" applyAlignment="1">
      <alignment horizontal="right"/>
      <protection/>
    </xf>
    <xf numFmtId="180" fontId="1" fillId="0" borderId="4" xfId="22" applyNumberFormat="1" applyFont="1" applyBorder="1" applyAlignment="1">
      <alignment horizontal="right"/>
      <protection/>
    </xf>
    <xf numFmtId="180" fontId="1" fillId="0" borderId="0" xfId="22" applyNumberFormat="1" applyFont="1" applyAlignment="1">
      <alignment horizontal="right"/>
      <protection/>
    </xf>
    <xf numFmtId="180" fontId="1" fillId="0" borderId="1" xfId="22" applyNumberFormat="1" applyFont="1" applyBorder="1" applyAlignment="1">
      <alignment horizontal="right"/>
      <protection/>
    </xf>
    <xf numFmtId="9" fontId="1" fillId="0" borderId="0" xfId="24" applyFont="1" applyBorder="1" applyAlignment="1">
      <alignment/>
    </xf>
    <xf numFmtId="9" fontId="1" fillId="0" borderId="0" xfId="24" applyFont="1" applyBorder="1" applyAlignment="1">
      <alignment horizontal="right"/>
    </xf>
    <xf numFmtId="9" fontId="1" fillId="0" borderId="8" xfId="24" applyFont="1" applyBorder="1" applyAlignment="1">
      <alignment/>
    </xf>
    <xf numFmtId="9" fontId="1" fillId="0" borderId="8" xfId="24" applyFont="1" applyBorder="1" applyAlignment="1">
      <alignment horizontal="right"/>
    </xf>
    <xf numFmtId="16" fontId="1" fillId="0" borderId="0" xfId="22" applyNumberFormat="1" applyFont="1" applyBorder="1" applyAlignment="1" quotePrefix="1">
      <alignment horizontal="right" wrapText="1"/>
      <protection/>
    </xf>
    <xf numFmtId="16" fontId="2" fillId="0" borderId="0" xfId="22" applyNumberFormat="1" applyFont="1" applyBorder="1" applyAlignment="1" quotePrefix="1">
      <alignment horizontal="right" wrapText="1"/>
      <protection/>
    </xf>
    <xf numFmtId="0" fontId="2" fillId="0" borderId="0" xfId="22" applyFont="1" applyBorder="1" applyAlignment="1" quotePrefix="1">
      <alignment horizontal="right" wrapText="1"/>
      <protection/>
    </xf>
    <xf numFmtId="0" fontId="2" fillId="0" borderId="0" xfId="22" applyFont="1" applyBorder="1" applyAlignment="1">
      <alignment horizontal="right" wrapText="1"/>
      <protection/>
    </xf>
    <xf numFmtId="0" fontId="4" fillId="0" borderId="0" xfId="22" applyFont="1" applyAlignment="1">
      <alignment wrapText="1"/>
      <protection/>
    </xf>
    <xf numFmtId="0" fontId="4" fillId="0" borderId="0" xfId="22" applyFont="1" applyAlignment="1">
      <alignment horizontal="center" wrapText="1"/>
      <protection/>
    </xf>
    <xf numFmtId="0" fontId="2" fillId="0" borderId="0" xfId="22" applyFont="1" applyBorder="1" applyAlignment="1">
      <alignment vertical="center" wrapText="1"/>
      <protection/>
    </xf>
    <xf numFmtId="211" fontId="39" fillId="3" borderId="0" xfId="0" applyNumberFormat="1" applyFont="1" applyFill="1" applyBorder="1" applyAlignment="1">
      <alignment horizontal="right" vertical="center"/>
    </xf>
    <xf numFmtId="0" fontId="34" fillId="0" borderId="0" xfId="0" applyBorder="1" applyAlignment="1">
      <alignment/>
    </xf>
    <xf numFmtId="49" fontId="13" fillId="0" borderId="0" xfId="0" applyNumberFormat="1" applyFont="1" applyBorder="1" applyAlignment="1">
      <alignment horizontal="right" wrapText="1"/>
    </xf>
    <xf numFmtId="174" fontId="1" fillId="0" borderId="11" xfId="22" applyNumberFormat="1" applyFont="1" applyBorder="1" applyAlignment="1">
      <alignment vertical="center"/>
      <protection/>
    </xf>
    <xf numFmtId="174" fontId="1" fillId="0" borderId="13" xfId="22" applyNumberFormat="1" applyFont="1" applyBorder="1" applyAlignment="1">
      <alignment vertical="center"/>
      <protection/>
    </xf>
    <xf numFmtId="174" fontId="2" fillId="0" borderId="5" xfId="22" applyNumberFormat="1" applyFont="1" applyBorder="1" applyAlignment="1">
      <alignment vertical="center"/>
      <protection/>
    </xf>
    <xf numFmtId="174" fontId="2" fillId="0" borderId="6" xfId="22" applyNumberFormat="1" applyFont="1" applyBorder="1" applyAlignment="1">
      <alignment vertical="center"/>
      <protection/>
    </xf>
    <xf numFmtId="174" fontId="2" fillId="0" borderId="2" xfId="22" applyNumberFormat="1" applyFont="1" applyBorder="1" applyAlignment="1">
      <alignment vertical="center"/>
      <protection/>
    </xf>
    <xf numFmtId="174" fontId="1" fillId="0" borderId="12" xfId="22" applyNumberFormat="1" applyFont="1" applyBorder="1" applyAlignment="1">
      <alignment vertical="center"/>
      <protection/>
    </xf>
    <xf numFmtId="174" fontId="1" fillId="0" borderId="25" xfId="22" applyNumberFormat="1" applyFont="1" applyBorder="1" applyAlignment="1">
      <alignment vertical="center"/>
      <protection/>
    </xf>
    <xf numFmtId="174" fontId="2" fillId="0" borderId="7" xfId="22" applyNumberFormat="1" applyFont="1" applyBorder="1" applyAlignment="1">
      <alignment vertical="center"/>
      <protection/>
    </xf>
    <xf numFmtId="174" fontId="2" fillId="0" borderId="26" xfId="22" applyNumberFormat="1" applyFont="1" applyBorder="1" applyAlignment="1">
      <alignment vertical="center"/>
      <protection/>
    </xf>
    <xf numFmtId="174" fontId="2" fillId="0" borderId="4" xfId="22" applyNumberFormat="1" applyFont="1" applyBorder="1" applyAlignment="1">
      <alignment vertical="center"/>
      <protection/>
    </xf>
    <xf numFmtId="174" fontId="2" fillId="0" borderId="4" xfId="22" applyNumberFormat="1" applyBorder="1" applyAlignment="1">
      <alignment vertical="center"/>
      <protection/>
    </xf>
    <xf numFmtId="174" fontId="2" fillId="0" borderId="0" xfId="22" applyNumberFormat="1" applyBorder="1" applyAlignment="1">
      <alignment/>
      <protection/>
    </xf>
    <xf numFmtId="0" fontId="4" fillId="0" borderId="0" xfId="22" applyFont="1" applyFill="1" applyAlignment="1">
      <alignment horizontal="center"/>
      <protection/>
    </xf>
    <xf numFmtId="0" fontId="0" fillId="0" borderId="0" xfId="0" applyAlignment="1">
      <alignment horizontal="center"/>
    </xf>
    <xf numFmtId="0" fontId="1" fillId="0" borderId="0" xfId="22" applyFont="1" applyFill="1" applyBorder="1" applyAlignment="1">
      <alignment horizontal="justify" vertical="top" wrapText="1"/>
      <protection/>
    </xf>
    <xf numFmtId="0" fontId="21" fillId="0" borderId="0" xfId="0" applyFont="1" applyAlignment="1">
      <alignment horizontal="justify" vertical="top" wrapText="1"/>
    </xf>
    <xf numFmtId="0" fontId="2" fillId="0" borderId="0" xfId="22" applyFont="1" applyFill="1" applyBorder="1" applyAlignment="1">
      <alignment vertical="top" wrapText="1"/>
      <protection/>
    </xf>
    <xf numFmtId="211" fontId="39" fillId="4" borderId="21" xfId="0" applyNumberFormat="1" applyFont="1" applyFill="1" applyBorder="1" applyAlignment="1">
      <alignment horizontal="right" vertical="center"/>
    </xf>
    <xf numFmtId="0" fontId="37" fillId="4" borderId="0" xfId="0" applyNumberFormat="1" applyFont="1" applyFill="1" applyBorder="1" applyAlignment="1">
      <alignment horizontal="center" vertical="center"/>
    </xf>
    <xf numFmtId="0" fontId="39" fillId="4" borderId="16" xfId="0" applyNumberFormat="1" applyFont="1" applyFill="1" applyBorder="1" applyAlignment="1">
      <alignment horizontal="right" vertical="center"/>
    </xf>
    <xf numFmtId="211" fontId="39" fillId="4" borderId="20" xfId="0" applyNumberFormat="1" applyFont="1" applyFill="1" applyBorder="1" applyAlignment="1">
      <alignment horizontal="right" vertical="center"/>
    </xf>
    <xf numFmtId="0" fontId="39" fillId="4" borderId="21" xfId="0" applyNumberFormat="1" applyFont="1" applyFill="1" applyBorder="1" applyAlignment="1">
      <alignment horizontal="right" vertical="center"/>
    </xf>
    <xf numFmtId="0" fontId="39" fillId="3" borderId="0" xfId="0" applyNumberFormat="1" applyFont="1" applyFill="1" applyBorder="1" applyAlignment="1">
      <alignment horizontal="center" vertical="center"/>
    </xf>
    <xf numFmtId="0" fontId="37" fillId="4" borderId="0" xfId="0" applyNumberFormat="1" applyFont="1" applyFill="1" applyBorder="1" applyAlignment="1">
      <alignment horizontal="left" vertical="center"/>
    </xf>
    <xf numFmtId="0" fontId="39" fillId="4" borderId="0" xfId="0" applyNumberFormat="1" applyFont="1" applyFill="1" applyBorder="1" applyAlignment="1">
      <alignment horizontal="left" vertical="center"/>
    </xf>
    <xf numFmtId="211" fontId="39" fillId="3" borderId="20" xfId="0" applyNumberFormat="1" applyFont="1" applyFill="1" applyBorder="1" applyAlignment="1">
      <alignment horizontal="right" vertical="center"/>
    </xf>
    <xf numFmtId="0" fontId="39" fillId="3" borderId="21" xfId="0" applyNumberFormat="1" applyFont="1" applyFill="1" applyBorder="1" applyAlignment="1">
      <alignment horizontal="center" vertical="center"/>
    </xf>
    <xf numFmtId="180" fontId="13" fillId="0" borderId="0" xfId="0" applyNumberFormat="1" applyFont="1" applyAlignment="1">
      <alignment horizontal="left" vertical="top"/>
    </xf>
    <xf numFmtId="49" fontId="0" fillId="0" borderId="0" xfId="0" applyNumberFormat="1" applyFont="1" applyAlignment="1">
      <alignment horizontal="left" wrapText="1" indent="1"/>
    </xf>
    <xf numFmtId="0" fontId="2" fillId="0" borderId="0" xfId="22" applyFont="1" applyAlignment="1">
      <alignment horizontal="left" wrapText="1" indent="1"/>
      <protection/>
    </xf>
    <xf numFmtId="0" fontId="2" fillId="0" borderId="0" xfId="0" applyFont="1" applyAlignment="1">
      <alignment horizontal="right" vertical="top" wrapText="1"/>
    </xf>
    <xf numFmtId="0" fontId="0" fillId="0" borderId="0" xfId="23" applyFont="1">
      <alignment/>
      <protection/>
    </xf>
    <xf numFmtId="0" fontId="0" fillId="0" borderId="1" xfId="0" applyBorder="1" applyAlignment="1">
      <alignment horizontal="justify" vertical="center" wrapText="1"/>
    </xf>
    <xf numFmtId="0" fontId="2" fillId="0" borderId="2" xfId="22" applyFont="1" applyFill="1" applyBorder="1" applyAlignment="1">
      <alignment horizontal="justify" vertical="center" wrapText="1"/>
      <protection/>
    </xf>
    <xf numFmtId="0" fontId="0" fillId="0" borderId="2" xfId="0" applyBorder="1" applyAlignment="1">
      <alignment horizontal="justify" vertical="center" wrapText="1"/>
    </xf>
    <xf numFmtId="0" fontId="2" fillId="0" borderId="0" xfId="22"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4" xfId="0" applyBorder="1" applyAlignment="1">
      <alignment wrapText="1"/>
    </xf>
    <xf numFmtId="0" fontId="2" fillId="0" borderId="0" xfId="22" applyFont="1" applyFill="1" applyAlignment="1">
      <alignment vertical="top" wrapText="1"/>
      <protection/>
    </xf>
    <xf numFmtId="0" fontId="2" fillId="0" borderId="0" xfId="22" applyFont="1" applyBorder="1" applyAlignment="1">
      <alignment vertical="center" wrapText="1"/>
      <protection/>
    </xf>
    <xf numFmtId="0" fontId="2" fillId="0" borderId="0" xfId="0" applyFont="1" applyBorder="1" applyAlignment="1">
      <alignment wrapText="1"/>
    </xf>
    <xf numFmtId="0" fontId="2" fillId="0" borderId="0" xfId="0" applyFont="1" applyAlignment="1">
      <alignment wrapText="1"/>
    </xf>
    <xf numFmtId="0" fontId="2" fillId="0" borderId="0" xfId="22" applyFont="1" applyFill="1" applyAlignment="1">
      <alignment horizontal="justify" vertical="center" wrapText="1"/>
      <protection/>
    </xf>
    <xf numFmtId="0" fontId="2" fillId="0" borderId="2" xfId="22" applyFont="1" applyFill="1" applyBorder="1" applyAlignment="1">
      <alignment wrapText="1"/>
      <protection/>
    </xf>
    <xf numFmtId="0" fontId="2" fillId="0" borderId="2" xfId="0" applyFont="1" applyBorder="1" applyAlignment="1">
      <alignment/>
    </xf>
    <xf numFmtId="0" fontId="2" fillId="0" borderId="1" xfId="22" applyFont="1" applyFill="1" applyBorder="1" applyAlignment="1">
      <alignment horizontal="justify" vertical="center" wrapText="1"/>
      <protection/>
    </xf>
    <xf numFmtId="0" fontId="2" fillId="0" borderId="1" xfId="22" applyFont="1" applyFill="1" applyBorder="1" applyAlignment="1">
      <alignment wrapText="1"/>
      <protection/>
    </xf>
    <xf numFmtId="0" fontId="2" fillId="0" borderId="1" xfId="22" applyFont="1" applyFill="1" applyBorder="1" applyAlignment="1">
      <alignment horizontal="justify" vertical="center" wrapText="1"/>
      <protection/>
    </xf>
    <xf numFmtId="0" fontId="0" fillId="0" borderId="0" xfId="0" applyAlignment="1">
      <alignment horizontal="right" wrapText="1"/>
    </xf>
    <xf numFmtId="0" fontId="5" fillId="0" borderId="0" xfId="22" applyFont="1" applyFill="1" applyAlignment="1">
      <alignment horizontal="left" wrapText="1"/>
      <protection/>
    </xf>
    <xf numFmtId="0" fontId="5" fillId="0" borderId="0" xfId="22" applyFont="1" applyAlignment="1">
      <alignment horizontal="left" wrapText="1"/>
      <protection/>
    </xf>
    <xf numFmtId="0" fontId="2" fillId="0" borderId="0" xfId="22" applyFont="1" applyFill="1" applyBorder="1" applyAlignment="1">
      <alignment horizontal="justify"/>
      <protection/>
    </xf>
    <xf numFmtId="0" fontId="0" fillId="0" borderId="0" xfId="0" applyAlignment="1">
      <alignment horizontal="justify"/>
    </xf>
    <xf numFmtId="0" fontId="2" fillId="0" borderId="0" xfId="22" applyFont="1" applyAlignment="1">
      <alignment vertical="top" wrapText="1"/>
      <protection/>
    </xf>
    <xf numFmtId="0" fontId="2" fillId="0" borderId="0" xfId="22" applyFont="1" applyFill="1" applyAlignment="1">
      <alignment horizontal="justify" vertical="center" wrapText="1"/>
      <protection/>
    </xf>
    <xf numFmtId="0" fontId="0" fillId="0" borderId="0" xfId="0" applyAlignment="1">
      <alignment horizontal="justify" vertical="center" wrapText="1"/>
    </xf>
    <xf numFmtId="0" fontId="2" fillId="0" borderId="4" xfId="22" applyFont="1" applyFill="1" applyBorder="1" applyAlignment="1">
      <alignment wrapText="1"/>
      <protection/>
    </xf>
    <xf numFmtId="0" fontId="2" fillId="0" borderId="0" xfId="22" applyFont="1" applyAlignment="1">
      <alignment horizontal="left" wrapText="1"/>
      <protection/>
    </xf>
    <xf numFmtId="0" fontId="2" fillId="0" borderId="0" xfId="22" applyFont="1" applyAlignment="1">
      <alignment horizontal="justify" vertical="center"/>
      <protection/>
    </xf>
    <xf numFmtId="0" fontId="0" fillId="0" borderId="0" xfId="0" applyAlignment="1">
      <alignment horizontal="justify" vertical="center"/>
    </xf>
    <xf numFmtId="0" fontId="0" fillId="0" borderId="0" xfId="0" applyFont="1" applyAlignment="1">
      <alignment wrapText="1"/>
    </xf>
    <xf numFmtId="0" fontId="1" fillId="0" borderId="0" xfId="22" applyFont="1" applyBorder="1" applyAlignment="1">
      <alignment vertical="top"/>
      <protection/>
    </xf>
    <xf numFmtId="0" fontId="2" fillId="0" borderId="2" xfId="22" applyFont="1" applyFill="1" applyBorder="1" applyAlignment="1">
      <alignment horizontal="left" vertical="center" wrapText="1"/>
      <protection/>
    </xf>
    <xf numFmtId="0" fontId="0" fillId="0" borderId="2" xfId="0" applyBorder="1" applyAlignment="1">
      <alignment vertical="center" wrapText="1"/>
    </xf>
    <xf numFmtId="0" fontId="2" fillId="0" borderId="0" xfId="22" applyFont="1" applyAlignment="1">
      <alignment horizontal="justify" vertical="center" wrapText="1"/>
      <protection/>
    </xf>
    <xf numFmtId="0" fontId="4"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1" fillId="0" borderId="0" xfId="23" applyFont="1" applyAlignment="1">
      <alignment horizontal="justify" vertical="top" wrapText="1"/>
      <protection/>
    </xf>
    <xf numFmtId="0" fontId="1" fillId="0" borderId="0" xfId="22" applyFont="1" applyAlignment="1">
      <alignment vertical="top" wrapText="1"/>
      <protection/>
    </xf>
    <xf numFmtId="0" fontId="2" fillId="0" borderId="0" xfId="22" applyAlignment="1">
      <alignment vertical="top" wrapText="1"/>
      <protection/>
    </xf>
    <xf numFmtId="0" fontId="1" fillId="0" borderId="0" xfId="22" applyFont="1" applyAlignment="1">
      <alignment vertical="center" wrapText="1"/>
      <protection/>
    </xf>
    <xf numFmtId="0" fontId="0" fillId="0" borderId="0" xfId="0" applyAlignment="1">
      <alignment vertical="center" wrapText="1"/>
    </xf>
    <xf numFmtId="0" fontId="4" fillId="0" borderId="0" xfId="22" applyFont="1" applyAlignment="1">
      <alignment horizontal="right" wrapText="1"/>
      <protection/>
    </xf>
    <xf numFmtId="215" fontId="40" fillId="3" borderId="1" xfId="0" applyNumberFormat="1" applyFont="1" applyFill="1" applyBorder="1" applyAlignment="1">
      <alignment horizontal="right" vertical="center"/>
    </xf>
    <xf numFmtId="215" fontId="40" fillId="3" borderId="12" xfId="0" applyNumberFormat="1" applyFont="1" applyFill="1" applyBorder="1" applyAlignment="1">
      <alignment horizontal="right" vertical="center"/>
    </xf>
    <xf numFmtId="215" fontId="40" fillId="3" borderId="27" xfId="0" applyNumberFormat="1" applyFont="1" applyFill="1" applyBorder="1" applyAlignment="1">
      <alignment horizontal="right" vertical="center"/>
    </xf>
    <xf numFmtId="215" fontId="39" fillId="3" borderId="0" xfId="0" applyNumberFormat="1" applyFont="1" applyFill="1" applyBorder="1" applyAlignment="1">
      <alignment horizontal="right" vertical="center"/>
    </xf>
    <xf numFmtId="215" fontId="39" fillId="3" borderId="1" xfId="0" applyNumberFormat="1" applyFont="1" applyFill="1" applyBorder="1" applyAlignment="1">
      <alignment horizontal="right" vertical="center"/>
    </xf>
    <xf numFmtId="216" fontId="39" fillId="3" borderId="0" xfId="0" applyNumberFormat="1" applyFont="1" applyFill="1" applyBorder="1" applyAlignment="1">
      <alignment horizontal="right" vertical="center"/>
    </xf>
    <xf numFmtId="0" fontId="2" fillId="0" borderId="0" xfId="22" applyFont="1" applyAlignment="1">
      <alignment horizontal="justify" wrapText="1"/>
      <protection/>
    </xf>
    <xf numFmtId="0" fontId="2" fillId="0" borderId="0" xfId="23" applyFont="1" applyBorder="1" applyAlignment="1">
      <alignment vertical="top" wrapText="1"/>
      <protection/>
    </xf>
    <xf numFmtId="0" fontId="2" fillId="0" borderId="0" xfId="0" applyFont="1" applyAlignment="1">
      <alignment vertical="top" wrapText="1"/>
    </xf>
    <xf numFmtId="0" fontId="1" fillId="0" borderId="0" xfId="0" applyFont="1" applyAlignment="1">
      <alignment vertical="top" wrapText="1"/>
    </xf>
    <xf numFmtId="0" fontId="21" fillId="0" borderId="0" xfId="0" applyFont="1" applyAlignment="1">
      <alignment vertical="top" wrapText="1"/>
    </xf>
    <xf numFmtId="0" fontId="2" fillId="0" borderId="0" xfId="23" applyFont="1" applyAlignment="1">
      <alignment vertical="top" wrapText="1"/>
      <protection/>
    </xf>
    <xf numFmtId="0" fontId="2" fillId="0" borderId="0" xfId="0" applyFont="1" applyAlignment="1">
      <alignment wrapText="1"/>
    </xf>
    <xf numFmtId="0" fontId="1" fillId="0" borderId="0" xfId="22" applyFont="1" applyAlignment="1">
      <alignment wrapText="1"/>
      <protection/>
    </xf>
    <xf numFmtId="0" fontId="2" fillId="0" borderId="0" xfId="22" applyFont="1" applyAlignment="1">
      <alignment horizontal="left" vertical="top" wrapText="1"/>
      <protection/>
    </xf>
    <xf numFmtId="0" fontId="2" fillId="0" borderId="0" xfId="22" applyFont="1" applyBorder="1" applyAlignment="1">
      <alignment horizontal="left" vertical="top" wrapText="1"/>
      <protection/>
    </xf>
    <xf numFmtId="0" fontId="2" fillId="0" borderId="1" xfId="22" applyFont="1" applyBorder="1" applyAlignment="1">
      <alignment horizontal="left" vertical="top" wrapText="1"/>
      <protection/>
    </xf>
    <xf numFmtId="0" fontId="2" fillId="0" borderId="0" xfId="22" applyFont="1" applyFill="1" applyAlignment="1">
      <alignment horizontal="left" vertical="top" wrapText="1"/>
      <protection/>
    </xf>
    <xf numFmtId="0" fontId="2" fillId="0" borderId="0" xfId="22" applyFont="1" applyFill="1" applyAlignment="1">
      <alignment horizontal="left" wrapText="1"/>
      <protection/>
    </xf>
    <xf numFmtId="0" fontId="1" fillId="0" borderId="0" xfId="22" applyFont="1" applyBorder="1" applyAlignment="1">
      <alignment wrapText="1"/>
      <protection/>
    </xf>
    <xf numFmtId="0" fontId="2" fillId="0" borderId="0" xfId="22" applyFont="1" applyAlignment="1">
      <alignment wrapText="1"/>
      <protection/>
    </xf>
    <xf numFmtId="0" fontId="2" fillId="0" borderId="0" xfId="22" applyFont="1" applyFill="1" applyAlignment="1">
      <alignment wrapText="1"/>
      <protection/>
    </xf>
    <xf numFmtId="0" fontId="4" fillId="0" borderId="0" xfId="22" applyFont="1" applyBorder="1" applyAlignment="1">
      <alignment wrapText="1"/>
      <protection/>
    </xf>
    <xf numFmtId="49" fontId="1" fillId="0" borderId="0" xfId="0" applyNumberFormat="1" applyFont="1" applyAlignment="1">
      <alignment wrapText="1"/>
    </xf>
    <xf numFmtId="49" fontId="1" fillId="0" borderId="1" xfId="0" applyNumberFormat="1" applyFont="1" applyBorder="1" applyAlignment="1">
      <alignment wrapText="1"/>
    </xf>
    <xf numFmtId="0" fontId="2" fillId="0" borderId="0" xfId="22" applyFont="1" applyAlignment="1">
      <alignment vertical="center" wrapText="1"/>
      <protection/>
    </xf>
    <xf numFmtId="0" fontId="0" fillId="0" borderId="0" xfId="0" applyAlignment="1">
      <alignment vertical="center"/>
    </xf>
    <xf numFmtId="0" fontId="2" fillId="0" borderId="0" xfId="23" applyFont="1" applyAlignment="1">
      <alignment horizontal="justify" vertical="top" wrapText="1"/>
      <protection/>
    </xf>
    <xf numFmtId="180"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1" fillId="0" borderId="1" xfId="22" applyFont="1" applyBorder="1" applyAlignment="1">
      <alignment horizontal="center"/>
      <protection/>
    </xf>
    <xf numFmtId="0" fontId="2" fillId="0" borderId="1" xfId="22" applyFont="1" applyBorder="1" applyAlignment="1">
      <alignment horizontal="center"/>
      <protection/>
    </xf>
    <xf numFmtId="180" fontId="2" fillId="0" borderId="1" xfId="0" applyNumberFormat="1" applyFont="1" applyBorder="1" applyAlignment="1">
      <alignment horizontal="center" wrapText="1"/>
    </xf>
    <xf numFmtId="0" fontId="2" fillId="0" borderId="0" xfId="0" applyFont="1" applyFill="1" applyAlignment="1">
      <alignment wrapText="1"/>
    </xf>
    <xf numFmtId="0" fontId="13" fillId="0" borderId="0" xfId="22" applyFont="1" applyAlignment="1">
      <alignment wrapText="1"/>
      <protection/>
    </xf>
    <xf numFmtId="0" fontId="7" fillId="0" borderId="0" xfId="22" applyFont="1" applyFill="1" applyBorder="1" applyAlignment="1">
      <alignment wrapText="1"/>
      <protection/>
    </xf>
    <xf numFmtId="0" fontId="0" fillId="0" borderId="0" xfId="0" applyBorder="1" applyAlignment="1">
      <alignment wrapText="1"/>
    </xf>
    <xf numFmtId="0" fontId="0" fillId="0" borderId="1" xfId="0" applyBorder="1" applyAlignment="1">
      <alignment wrapText="1"/>
    </xf>
    <xf numFmtId="0" fontId="0" fillId="0" borderId="0" xfId="0" applyAlignment="1">
      <alignment horizontal="left" wrapText="1"/>
    </xf>
    <xf numFmtId="0" fontId="0" fillId="0" borderId="3" xfId="0" applyBorder="1" applyAlignment="1">
      <alignment wrapText="1"/>
    </xf>
    <xf numFmtId="0" fontId="21" fillId="0" borderId="0" xfId="0" applyFont="1" applyAlignment="1">
      <alignment wrapText="1"/>
    </xf>
    <xf numFmtId="0" fontId="2" fillId="0" borderId="0" xfId="0" applyNumberFormat="1" applyFont="1" applyBorder="1" applyAlignment="1">
      <alignment horizontal="justify" vertical="top" wrapText="1"/>
    </xf>
    <xf numFmtId="49" fontId="2" fillId="0" borderId="0" xfId="0" applyNumberFormat="1" applyFont="1" applyAlignment="1">
      <alignment horizontal="center" wrapText="1"/>
    </xf>
    <xf numFmtId="49" fontId="1" fillId="0" borderId="0" xfId="0" applyNumberFormat="1" applyFont="1" applyAlignment="1">
      <alignment horizontal="justify" wrapText="1"/>
    </xf>
    <xf numFmtId="0" fontId="1" fillId="0" borderId="0" xfId="0" applyFont="1" applyAlignment="1">
      <alignment horizontal="justify" wrapText="1"/>
    </xf>
    <xf numFmtId="49" fontId="2" fillId="0" borderId="0" xfId="0" applyNumberFormat="1" applyFont="1" applyAlignment="1">
      <alignment horizontal="justify" wrapText="1"/>
    </xf>
    <xf numFmtId="0" fontId="2" fillId="0" borderId="0" xfId="0" applyFont="1" applyAlignment="1">
      <alignment horizontal="justify" wrapText="1"/>
    </xf>
    <xf numFmtId="49" fontId="2" fillId="0" borderId="0" xfId="0" applyNumberFormat="1" applyFont="1" applyAlignment="1">
      <alignment wrapText="1"/>
    </xf>
    <xf numFmtId="49" fontId="2" fillId="0" borderId="1" xfId="0" applyNumberFormat="1" applyFont="1" applyBorder="1" applyAlignment="1">
      <alignment wrapText="1"/>
    </xf>
    <xf numFmtId="49" fontId="2" fillId="0" borderId="8" xfId="0" applyNumberFormat="1" applyFont="1" applyBorder="1" applyAlignment="1">
      <alignment wrapText="1"/>
    </xf>
    <xf numFmtId="0" fontId="0" fillId="0" borderId="8" xfId="0" applyBorder="1" applyAlignment="1">
      <alignment wrapText="1"/>
    </xf>
    <xf numFmtId="49" fontId="4" fillId="0" borderId="28" xfId="0" applyNumberFormat="1" applyFont="1" applyBorder="1" applyAlignment="1">
      <alignment wrapText="1"/>
    </xf>
    <xf numFmtId="0" fontId="67" fillId="0" borderId="28" xfId="0" applyFont="1" applyBorder="1" applyAlignment="1">
      <alignment wrapText="1"/>
    </xf>
    <xf numFmtId="0" fontId="13" fillId="0" borderId="0" xfId="0" applyFont="1" applyAlignment="1">
      <alignment vertical="top"/>
    </xf>
    <xf numFmtId="181" fontId="7" fillId="0" borderId="0" xfId="24" applyNumberFormat="1" applyFont="1" applyBorder="1" applyAlignment="1">
      <alignment horizontal="right" wrapText="1"/>
    </xf>
    <xf numFmtId="0" fontId="0" fillId="0" borderId="0" xfId="0" applyAlignment="1">
      <alignment vertical="top" wrapText="1"/>
    </xf>
    <xf numFmtId="0" fontId="6" fillId="0" borderId="0" xfId="0" applyFont="1" applyAlignment="1">
      <alignment horizontal="justify" vertical="top" wrapText="1"/>
    </xf>
    <xf numFmtId="0" fontId="13" fillId="0" borderId="0" xfId="0" applyFont="1" applyAlignment="1">
      <alignment horizontal="justify" vertical="top"/>
    </xf>
    <xf numFmtId="0" fontId="13" fillId="0" borderId="0" xfId="0" applyFont="1" applyAlignment="1">
      <alignment/>
    </xf>
    <xf numFmtId="0" fontId="2" fillId="0" borderId="0" xfId="0" applyFont="1" applyAlignment="1">
      <alignment vertical="top" wrapText="1"/>
    </xf>
    <xf numFmtId="0" fontId="2" fillId="0" borderId="0" xfId="0" applyFont="1" applyAlignment="1">
      <alignment vertical="top"/>
    </xf>
    <xf numFmtId="0" fontId="13" fillId="0" borderId="1" xfId="0" applyFont="1" applyBorder="1" applyAlignment="1">
      <alignment horizontal="right" wrapText="1"/>
    </xf>
    <xf numFmtId="0" fontId="13" fillId="0" borderId="1" xfId="23" applyFont="1" applyBorder="1" applyAlignment="1">
      <alignment horizontal="right" wrapText="1"/>
      <protection/>
    </xf>
    <xf numFmtId="0" fontId="13" fillId="0" borderId="0" xfId="0" applyFont="1" applyAlignment="1">
      <alignment wrapText="1"/>
    </xf>
    <xf numFmtId="0" fontId="6" fillId="0" borderId="0" xfId="22" applyFont="1" applyFill="1" applyAlignment="1">
      <alignment wrapText="1"/>
      <protection/>
    </xf>
    <xf numFmtId="0" fontId="2" fillId="0" borderId="0" xfId="0" applyFont="1" applyAlignment="1">
      <alignment horizontal="justify" vertical="top" wrapText="1"/>
    </xf>
    <xf numFmtId="0" fontId="13" fillId="0" borderId="0" xfId="0" applyFont="1" applyAlignment="1">
      <alignment horizontal="justify"/>
    </xf>
    <xf numFmtId="0" fontId="13" fillId="0" borderId="0" xfId="0" applyFont="1" applyAlignment="1">
      <alignment vertical="center" wrapText="1"/>
    </xf>
    <xf numFmtId="0" fontId="7" fillId="0" borderId="0" xfId="22" applyFont="1" applyFill="1" applyBorder="1" applyAlignment="1">
      <alignment/>
      <protection/>
    </xf>
    <xf numFmtId="0" fontId="0" fillId="0" borderId="0" xfId="0" applyAlignment="1">
      <alignment/>
    </xf>
    <xf numFmtId="0" fontId="4" fillId="0" borderId="0" xfId="22" applyFont="1" applyAlignment="1">
      <alignment horizontal="right"/>
      <protection/>
    </xf>
    <xf numFmtId="0" fontId="2" fillId="0" borderId="0" xfId="0" applyFont="1" applyFill="1" applyAlignment="1">
      <alignment/>
    </xf>
    <xf numFmtId="0" fontId="6" fillId="0" borderId="0" xfId="22" applyFont="1" applyFill="1" applyAlignment="1">
      <alignment/>
      <protection/>
    </xf>
    <xf numFmtId="0" fontId="1" fillId="0" borderId="0" xfId="22" applyFont="1" applyFill="1" applyBorder="1" applyAlignment="1">
      <alignment wrapText="1"/>
      <protection/>
    </xf>
    <xf numFmtId="0" fontId="6"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13" fillId="0" borderId="0" xfId="0" applyNumberFormat="1" applyFont="1" applyAlignment="1">
      <alignment horizontal="justify" vertical="top" wrapText="1"/>
    </xf>
    <xf numFmtId="0" fontId="13" fillId="0" borderId="0" xfId="0" applyFont="1" applyAlignment="1">
      <alignment horizontal="justify" wrapText="1"/>
    </xf>
    <xf numFmtId="49" fontId="13" fillId="0" borderId="0" xfId="0" applyNumberFormat="1" applyFont="1" applyAlignment="1">
      <alignment horizontal="justify" vertical="top" wrapText="1"/>
    </xf>
    <xf numFmtId="49" fontId="1" fillId="0" borderId="0" xfId="0" applyNumberFormat="1" applyFont="1" applyBorder="1" applyAlignment="1">
      <alignment horizontal="right"/>
    </xf>
    <xf numFmtId="0" fontId="2" fillId="0" borderId="0" xfId="0" applyFont="1" applyBorder="1" applyAlignment="1">
      <alignment/>
    </xf>
    <xf numFmtId="49" fontId="1" fillId="0" borderId="1" xfId="0" applyNumberFormat="1" applyFont="1" applyBorder="1" applyAlignment="1">
      <alignment horizontal="right"/>
    </xf>
    <xf numFmtId="0" fontId="2" fillId="0" borderId="1" xfId="0" applyFont="1" applyBorder="1" applyAlignment="1">
      <alignment/>
    </xf>
    <xf numFmtId="0" fontId="11" fillId="0" borderId="0" xfId="23" applyFont="1" applyAlignment="1">
      <alignment horizontal="right"/>
      <protection/>
    </xf>
    <xf numFmtId="0" fontId="13" fillId="0" borderId="0" xfId="23" applyFont="1" applyAlignment="1">
      <alignment horizontal="justify" wrapText="1"/>
      <protection/>
    </xf>
    <xf numFmtId="0" fontId="0" fillId="0" borderId="0" xfId="0" applyAlignment="1">
      <alignment horizontal="justify" wrapText="1"/>
    </xf>
    <xf numFmtId="0" fontId="13" fillId="0" borderId="0" xfId="23" applyNumberFormat="1" applyFont="1" applyAlignment="1">
      <alignment horizontal="justify" wrapText="1"/>
      <protection/>
    </xf>
    <xf numFmtId="10" fontId="13" fillId="0" borderId="0" xfId="0" applyNumberFormat="1" applyFont="1" applyAlignment="1">
      <alignment vertical="top" wrapText="1"/>
    </xf>
    <xf numFmtId="0" fontId="0" fillId="0" borderId="0" xfId="0" applyFont="1" applyAlignment="1">
      <alignment vertical="top" wrapText="1"/>
    </xf>
    <xf numFmtId="10" fontId="13" fillId="0" borderId="0" xfId="0" applyNumberFormat="1" applyFont="1" applyAlignment="1">
      <alignment horizontal="left" vertical="top" wrapText="1" indent="1"/>
    </xf>
    <xf numFmtId="0" fontId="0" fillId="0" borderId="0" xfId="0" applyFont="1" applyAlignment="1">
      <alignment horizontal="left" vertical="top" wrapText="1" indent="1"/>
    </xf>
    <xf numFmtId="0" fontId="6" fillId="0" borderId="0" xfId="0" applyFont="1" applyAlignment="1">
      <alignment vertical="top" wrapText="1"/>
    </xf>
    <xf numFmtId="0" fontId="13" fillId="0" borderId="0" xfId="0" applyFont="1" applyAlignment="1">
      <alignment vertical="top" wrapText="1"/>
    </xf>
    <xf numFmtId="0" fontId="3" fillId="0" borderId="0" xfId="22" applyFont="1" applyAlignment="1">
      <alignment horizontal="left" wrapText="1"/>
      <protection/>
    </xf>
    <xf numFmtId="0" fontId="5" fillId="0" borderId="0" xfId="22" applyFont="1" applyAlignment="1">
      <alignment horizontal="left"/>
      <protection/>
    </xf>
    <xf numFmtId="0" fontId="0" fillId="0" borderId="0" xfId="0" applyAlignment="1">
      <alignment horizontal="left"/>
    </xf>
    <xf numFmtId="0" fontId="2" fillId="0" borderId="0" xfId="22" applyFont="1" applyAlignment="1">
      <alignment wrapText="1"/>
      <protection/>
    </xf>
    <xf numFmtId="0" fontId="0" fillId="0" borderId="0" xfId="0" applyAlignment="1">
      <alignment wrapText="1"/>
    </xf>
    <xf numFmtId="0" fontId="2" fillId="0" borderId="0" xfId="22" applyFont="1" applyFill="1" applyBorder="1" applyAlignment="1">
      <alignment horizontal="left" wrapText="1" indent="1"/>
      <protection/>
    </xf>
    <xf numFmtId="0" fontId="4" fillId="0" borderId="0" xfId="22" applyFont="1" applyBorder="1" applyAlignment="1">
      <alignment horizontal="right"/>
      <protection/>
    </xf>
    <xf numFmtId="0" fontId="0" fillId="0" borderId="0" xfId="0" applyAlignment="1">
      <alignment horizontal="right"/>
    </xf>
    <xf numFmtId="0" fontId="7" fillId="0" borderId="0" xfId="22" applyFont="1" applyFill="1" applyBorder="1" applyAlignment="1">
      <alignment horizontal="left"/>
      <protection/>
    </xf>
    <xf numFmtId="0" fontId="2" fillId="0" borderId="0" xfId="22" applyFont="1" applyAlignment="1">
      <alignment horizontal="justify" vertical="top" wrapText="1"/>
      <protection/>
    </xf>
    <xf numFmtId="0" fontId="0" fillId="0" borderId="0" xfId="0" applyAlignment="1">
      <alignment horizontal="justify" vertical="top" wrapText="1"/>
    </xf>
    <xf numFmtId="0" fontId="2" fillId="0" borderId="0" xfId="22" applyFont="1" applyFill="1" applyAlignment="1">
      <alignment wrapText="1"/>
      <protection/>
    </xf>
    <xf numFmtId="0" fontId="0" fillId="0" borderId="0" xfId="0" applyFill="1" applyAlignment="1">
      <alignment wrapText="1"/>
    </xf>
    <xf numFmtId="0" fontId="2" fillId="0" borderId="0" xfId="0" applyFont="1" applyFill="1" applyBorder="1" applyAlignment="1">
      <alignment horizontal="left" wrapText="1"/>
    </xf>
    <xf numFmtId="0" fontId="2" fillId="0" borderId="0" xfId="22" applyFont="1" applyFill="1" applyBorder="1" applyAlignment="1">
      <alignment wrapText="1"/>
      <protection/>
    </xf>
    <xf numFmtId="0" fontId="2" fillId="0" borderId="0" xfId="22" applyFont="1" applyFill="1" applyAlignment="1">
      <alignment vertical="center" wrapText="1"/>
      <protection/>
    </xf>
    <xf numFmtId="0" fontId="0" fillId="0" borderId="0" xfId="0" applyFill="1" applyAlignment="1">
      <alignment vertical="center" wrapText="1"/>
    </xf>
    <xf numFmtId="0" fontId="13" fillId="0" borderId="0" xfId="23" applyFont="1" applyAlignment="1">
      <alignment horizontal="justify" vertical="top" wrapText="1"/>
      <protection/>
    </xf>
    <xf numFmtId="0" fontId="13" fillId="0" borderId="0" xfId="0" applyFont="1" applyAlignment="1">
      <alignment horizontal="left" vertical="top" wrapText="1"/>
    </xf>
    <xf numFmtId="0" fontId="13" fillId="0" borderId="0" xfId="0" applyFont="1" applyAlignment="1">
      <alignment horizontal="justify" vertical="top" wrapText="1"/>
    </xf>
    <xf numFmtId="0" fontId="29" fillId="0" borderId="0" xfId="22" applyFont="1" applyFill="1" applyBorder="1" applyAlignment="1">
      <alignment wrapText="1"/>
      <protection/>
    </xf>
    <xf numFmtId="0" fontId="48" fillId="0" borderId="0" xfId="0" applyFont="1" applyAlignment="1">
      <alignment wrapText="1"/>
    </xf>
    <xf numFmtId="0" fontId="1" fillId="0" borderId="0" xfId="22" applyFont="1" applyFill="1" applyBorder="1" applyAlignment="1">
      <alignment horizontal="left" vertical="top" wrapText="1"/>
      <protection/>
    </xf>
    <xf numFmtId="0" fontId="2" fillId="0" borderId="0" xfId="0" applyFont="1" applyFill="1" applyBorder="1" applyAlignment="1">
      <alignment wrapText="1"/>
    </xf>
    <xf numFmtId="0" fontId="4" fillId="0" borderId="0" xfId="0" applyFont="1" applyAlignment="1">
      <alignment horizontal="center" vertical="top"/>
    </xf>
    <xf numFmtId="49" fontId="2" fillId="0" borderId="0" xfId="0" applyNumberFormat="1" applyFont="1" applyAlignment="1">
      <alignment horizontal="left" vertical="top" wrapText="1"/>
    </xf>
    <xf numFmtId="49" fontId="2" fillId="0" borderId="0" xfId="0" applyNumberFormat="1" applyFont="1" applyAlignment="1">
      <alignment horizontal="justify" vertical="top" wrapText="1"/>
    </xf>
    <xf numFmtId="0" fontId="1" fillId="0" borderId="1" xfId="0" applyFont="1" applyFill="1" applyBorder="1" applyAlignment="1">
      <alignment horizontal="left" vertical="top"/>
    </xf>
    <xf numFmtId="0" fontId="1" fillId="0" borderId="0" xfId="0" applyFont="1" applyAlignment="1">
      <alignment horizontal="center" vertical="top"/>
    </xf>
    <xf numFmtId="0" fontId="2" fillId="0" borderId="0" xfId="0" applyFont="1" applyAlignment="1">
      <alignment horizontal="center" vertical="top"/>
    </xf>
    <xf numFmtId="49" fontId="2" fillId="0" borderId="0" xfId="0" applyNumberFormat="1" applyFont="1" applyAlignment="1">
      <alignment horizontal="justify" vertical="top"/>
    </xf>
    <xf numFmtId="186" fontId="1" fillId="0" borderId="0" xfId="0" applyNumberFormat="1" applyFont="1" applyFill="1" applyBorder="1" applyAlignment="1">
      <alignment horizontal="center" vertical="top"/>
    </xf>
    <xf numFmtId="49" fontId="1" fillId="0" borderId="0" xfId="0" applyNumberFormat="1" applyFont="1" applyBorder="1" applyAlignment="1">
      <alignment horizontal="justify" vertical="center" wrapText="1"/>
    </xf>
    <xf numFmtId="0" fontId="4" fillId="0" borderId="0" xfId="22" applyFont="1" applyBorder="1" applyAlignment="1">
      <alignment horizontal="center"/>
      <protection/>
    </xf>
    <xf numFmtId="0" fontId="1" fillId="0" borderId="0" xfId="22" applyFont="1" applyBorder="1" applyAlignment="1">
      <alignment horizontal="center"/>
      <protection/>
    </xf>
    <xf numFmtId="0" fontId="2" fillId="0" borderId="0" xfId="22" applyFont="1" applyAlignment="1">
      <alignment horizontal="left"/>
      <protection/>
    </xf>
    <xf numFmtId="0" fontId="2" fillId="0" borderId="0" xfId="22" applyFont="1" applyAlignment="1">
      <alignment horizontal="justify" vertical="top" wrapText="1"/>
      <protection/>
    </xf>
    <xf numFmtId="0" fontId="2" fillId="0" borderId="0" xfId="22" applyFont="1" applyAlignment="1">
      <alignment vertical="top" wrapText="1"/>
      <protection/>
    </xf>
    <xf numFmtId="0" fontId="1" fillId="0" borderId="0" xfId="22" applyFont="1" applyBorder="1" applyAlignment="1">
      <alignment horizontal="left" wrapText="1"/>
      <protection/>
    </xf>
    <xf numFmtId="0" fontId="1" fillId="0" borderId="0" xfId="22" applyFont="1" applyFill="1" applyBorder="1" applyAlignment="1">
      <alignment horizontal="left" wrapText="1"/>
      <protection/>
    </xf>
    <xf numFmtId="0" fontId="1" fillId="0" borderId="0" xfId="22" applyFont="1" applyAlignment="1">
      <alignment horizontal="left" wrapText="1"/>
      <protection/>
    </xf>
    <xf numFmtId="0" fontId="1" fillId="0" borderId="0" xfId="22" applyFont="1" applyBorder="1" applyAlignment="1">
      <alignment horizontal="justify" wrapText="1"/>
      <protection/>
    </xf>
    <xf numFmtId="0" fontId="2" fillId="0" borderId="0" xfId="22" applyFont="1" applyBorder="1" applyAlignment="1">
      <alignment horizontal="left" wrapText="1"/>
      <protection/>
    </xf>
    <xf numFmtId="0" fontId="2" fillId="0" borderId="0" xfId="22" applyFont="1" applyBorder="1" applyAlignment="1">
      <alignment horizontal="justify"/>
      <protection/>
    </xf>
    <xf numFmtId="0" fontId="2" fillId="0" borderId="0" xfId="22" applyFont="1" applyBorder="1" applyAlignment="1">
      <alignment wrapText="1"/>
      <protection/>
    </xf>
    <xf numFmtId="0" fontId="2" fillId="0" borderId="0" xfId="22" applyFont="1" applyFill="1" applyAlignment="1">
      <alignment horizontal="left" vertical="center" wrapText="1"/>
      <protection/>
    </xf>
    <xf numFmtId="0" fontId="21" fillId="0" borderId="0" xfId="0" applyFont="1" applyAlignment="1">
      <alignment horizontal="right"/>
    </xf>
    <xf numFmtId="0" fontId="2" fillId="0" borderId="0" xfId="22" applyFont="1" applyBorder="1" applyAlignment="1">
      <alignment horizontal="justify" wrapText="1"/>
      <protection/>
    </xf>
    <xf numFmtId="0" fontId="2" fillId="0" borderId="0" xfId="22" applyFont="1" applyAlignment="1">
      <alignment horizontal="left" wrapText="1"/>
      <protection/>
    </xf>
    <xf numFmtId="179" fontId="2" fillId="0" borderId="0" xfId="21" applyNumberFormat="1" applyFont="1" applyBorder="1" applyAlignment="1" applyProtection="1">
      <alignment horizontal="justify" wrapText="1"/>
      <protection/>
    </xf>
    <xf numFmtId="0" fontId="2" fillId="0" borderId="0" xfId="21" applyFont="1" applyFill="1" applyBorder="1" applyAlignment="1">
      <alignment wrapText="1"/>
      <protection/>
    </xf>
    <xf numFmtId="0" fontId="2" fillId="0" borderId="0" xfId="21" applyFont="1" applyFill="1" applyAlignment="1">
      <alignment horizontal="center"/>
      <protection/>
    </xf>
    <xf numFmtId="0" fontId="2" fillId="0" borderId="0" xfId="21" applyFont="1" applyFill="1" applyBorder="1" applyAlignment="1">
      <alignment vertical="center" wrapText="1"/>
      <protection/>
    </xf>
    <xf numFmtId="0" fontId="2" fillId="0" borderId="0" xfId="21" applyFont="1" applyFill="1" applyBorder="1" applyAlignment="1">
      <alignment horizontal="left" wrapText="1" indent="1"/>
      <protection/>
    </xf>
    <xf numFmtId="0" fontId="2" fillId="0" borderId="0" xfId="21" applyFont="1" applyBorder="1" applyAlignment="1">
      <alignment vertical="top" wrapText="1"/>
      <protection/>
    </xf>
    <xf numFmtId="0" fontId="1" fillId="5" borderId="0" xfId="0" applyNumberFormat="1" applyFont="1" applyFill="1" applyBorder="1" applyAlignment="1">
      <alignment horizontal="right" vertical="center"/>
    </xf>
    <xf numFmtId="0" fontId="66" fillId="5" borderId="0" xfId="0" applyNumberFormat="1" applyFont="1" applyFill="1" applyBorder="1" applyAlignment="1">
      <alignment vertical="center"/>
    </xf>
    <xf numFmtId="0" fontId="18" fillId="5" borderId="29" xfId="0" applyNumberFormat="1" applyFont="1" applyFill="1" applyBorder="1" applyAlignment="1">
      <alignment horizontal="center" vertical="center"/>
    </xf>
    <xf numFmtId="0" fontId="36" fillId="5" borderId="20" xfId="0" applyNumberFormat="1" applyFont="1" applyFill="1" applyBorder="1" applyAlignment="1">
      <alignment vertical="center"/>
    </xf>
    <xf numFmtId="0" fontId="36" fillId="5" borderId="19" xfId="0" applyNumberFormat="1" applyFont="1" applyFill="1" applyBorder="1" applyAlignment="1">
      <alignment vertical="center"/>
    </xf>
    <xf numFmtId="0" fontId="19" fillId="3" borderId="0" xfId="0" applyNumberFormat="1" applyFont="1" applyFill="1" applyBorder="1" applyAlignment="1">
      <alignment horizontal="center" vertical="center"/>
    </xf>
    <xf numFmtId="0" fontId="35" fillId="3" borderId="0" xfId="0" applyNumberFormat="1" applyFont="1" applyFill="1" applyBorder="1" applyAlignment="1">
      <alignment vertical="center"/>
    </xf>
    <xf numFmtId="0" fontId="37" fillId="4" borderId="30" xfId="0" applyNumberFormat="1" applyFont="1" applyFill="1" applyBorder="1" applyAlignment="1">
      <alignment horizontal="center" vertical="center"/>
    </xf>
    <xf numFmtId="0" fontId="50" fillId="4" borderId="21" xfId="0" applyNumberFormat="1" applyFont="1" applyFill="1" applyBorder="1" applyAlignment="1">
      <alignment vertical="center"/>
    </xf>
    <xf numFmtId="0" fontId="50" fillId="4" borderId="23" xfId="0" applyNumberFormat="1" applyFont="1" applyFill="1" applyBorder="1" applyAlignment="1">
      <alignment vertical="center"/>
    </xf>
    <xf numFmtId="0" fontId="19" fillId="5" borderId="0" xfId="0" applyNumberFormat="1" applyFont="1" applyFill="1" applyBorder="1" applyAlignment="1">
      <alignment horizontal="center" vertical="center"/>
    </xf>
    <xf numFmtId="0" fontId="35" fillId="5" borderId="0" xfId="0" applyNumberFormat="1" applyFont="1" applyFill="1" applyBorder="1" applyAlignment="1">
      <alignment vertical="center"/>
    </xf>
    <xf numFmtId="0" fontId="37" fillId="4" borderId="21" xfId="0" applyNumberFormat="1" applyFont="1" applyFill="1" applyBorder="1" applyAlignment="1">
      <alignment horizontal="center" vertical="center"/>
    </xf>
    <xf numFmtId="0" fontId="37" fillId="4" borderId="21" xfId="0" applyNumberFormat="1" applyFont="1" applyFill="1" applyBorder="1" applyAlignment="1">
      <alignment horizontal="left" vertical="center"/>
    </xf>
    <xf numFmtId="0" fontId="1" fillId="5" borderId="16" xfId="0" applyNumberFormat="1" applyFont="1" applyFill="1" applyBorder="1" applyAlignment="1">
      <alignment horizontal="right" vertical="center"/>
    </xf>
    <xf numFmtId="0" fontId="18" fillId="5" borderId="24" xfId="0" applyNumberFormat="1" applyFont="1" applyFill="1" applyBorder="1" applyAlignment="1">
      <alignment horizontal="center" vertical="center"/>
    </xf>
    <xf numFmtId="0" fontId="18" fillId="5" borderId="20" xfId="0" applyNumberFormat="1" applyFont="1" applyFill="1" applyBorder="1" applyAlignment="1">
      <alignment horizontal="center" vertical="center"/>
    </xf>
    <xf numFmtId="0" fontId="18" fillId="5" borderId="19" xfId="0" applyNumberFormat="1" applyFont="1" applyFill="1" applyBorder="1" applyAlignment="1">
      <alignment horizontal="center" vertical="center"/>
    </xf>
    <xf numFmtId="0" fontId="19" fillId="5" borderId="20" xfId="0" applyNumberFormat="1" applyFont="1" applyFill="1" applyBorder="1" applyAlignment="1">
      <alignment horizontal="center" vertical="center"/>
    </xf>
    <xf numFmtId="0" fontId="37" fillId="4" borderId="22" xfId="0" applyNumberFormat="1" applyFont="1" applyFill="1" applyBorder="1" applyAlignment="1">
      <alignment horizontal="center" vertical="center"/>
    </xf>
    <xf numFmtId="0" fontId="37" fillId="4" borderId="23" xfId="0" applyNumberFormat="1" applyFont="1" applyFill="1" applyBorder="1" applyAlignment="1">
      <alignment horizontal="center" vertical="center"/>
    </xf>
    <xf numFmtId="0" fontId="37" fillId="4" borderId="23" xfId="0" applyNumberFormat="1" applyFont="1" applyFill="1" applyBorder="1" applyAlignment="1">
      <alignment horizontal="left" vertical="center"/>
    </xf>
    <xf numFmtId="0" fontId="19" fillId="3" borderId="20" xfId="0" applyNumberFormat="1" applyFont="1" applyFill="1" applyBorder="1" applyAlignment="1">
      <alignment horizontal="center" vertical="center"/>
    </xf>
    <xf numFmtId="0" fontId="37" fillId="4" borderId="0" xfId="0" applyNumberFormat="1" applyFont="1" applyFill="1" applyBorder="1" applyAlignment="1">
      <alignment horizontal="left" vertical="center"/>
    </xf>
    <xf numFmtId="0" fontId="37" fillId="4" borderId="15" xfId="0" applyNumberFormat="1" applyFont="1" applyFill="1" applyBorder="1" applyAlignment="1">
      <alignment horizontal="left" vertical="center"/>
    </xf>
    <xf numFmtId="0" fontId="41" fillId="3" borderId="0" xfId="0" applyNumberFormat="1" applyFont="1" applyFill="1" applyBorder="1" applyAlignment="1">
      <alignment horizontal="left" vertical="center"/>
    </xf>
    <xf numFmtId="0" fontId="41" fillId="3" borderId="15" xfId="0" applyNumberFormat="1" applyFont="1" applyFill="1" applyBorder="1" applyAlignment="1">
      <alignment horizontal="left" vertical="center"/>
    </xf>
    <xf numFmtId="0" fontId="37" fillId="4" borderId="16" xfId="0" applyNumberFormat="1" applyFont="1" applyFill="1" applyBorder="1" applyAlignment="1">
      <alignment horizontal="center" vertical="center"/>
    </xf>
    <xf numFmtId="0" fontId="37" fillId="4" borderId="18" xfId="0" applyNumberFormat="1" applyFont="1" applyFill="1" applyBorder="1" applyAlignment="1">
      <alignment horizontal="center" vertical="center"/>
    </xf>
    <xf numFmtId="0" fontId="19" fillId="4" borderId="0" xfId="0" applyNumberFormat="1" applyFont="1" applyFill="1" applyBorder="1" applyAlignment="1">
      <alignment horizontal="left" vertical="center"/>
    </xf>
    <xf numFmtId="0" fontId="19" fillId="4" borderId="15" xfId="0" applyNumberFormat="1" applyFont="1" applyFill="1" applyBorder="1" applyAlignment="1">
      <alignment horizontal="left" vertical="center"/>
    </xf>
    <xf numFmtId="1" fontId="19" fillId="4" borderId="0" xfId="0" applyNumberFormat="1" applyFont="1" applyFill="1" applyBorder="1" applyAlignment="1">
      <alignment horizontal="left" vertical="center"/>
    </xf>
    <xf numFmtId="1" fontId="19" fillId="4" borderId="15" xfId="0" applyNumberFormat="1" applyFont="1" applyFill="1" applyBorder="1" applyAlignment="1">
      <alignment horizontal="left" vertical="center"/>
    </xf>
    <xf numFmtId="1" fontId="19" fillId="5" borderId="0" xfId="0" applyNumberFormat="1" applyFont="1" applyFill="1" applyBorder="1" applyAlignment="1">
      <alignment horizontal="left" vertical="center"/>
    </xf>
    <xf numFmtId="1" fontId="19" fillId="5" borderId="15" xfId="0" applyNumberFormat="1" applyFont="1" applyFill="1" applyBorder="1" applyAlignment="1">
      <alignment horizontal="left" vertical="center"/>
    </xf>
    <xf numFmtId="0" fontId="40" fillId="3" borderId="16" xfId="0" applyNumberFormat="1" applyFont="1" applyFill="1" applyBorder="1" applyAlignment="1">
      <alignment horizontal="center" vertical="center"/>
    </xf>
    <xf numFmtId="0" fontId="44" fillId="3" borderId="16" xfId="0" applyNumberFormat="1" applyFont="1" applyFill="1" applyBorder="1" applyAlignment="1">
      <alignment vertical="center"/>
    </xf>
    <xf numFmtId="0" fontId="39" fillId="3" borderId="16" xfId="0" applyNumberFormat="1" applyFont="1" applyFill="1" applyBorder="1" applyAlignment="1">
      <alignment horizontal="center" vertical="center"/>
    </xf>
    <xf numFmtId="0" fontId="43" fillId="3" borderId="16" xfId="0" applyNumberFormat="1" applyFont="1" applyFill="1" applyBorder="1" applyAlignment="1">
      <alignment vertical="center"/>
    </xf>
    <xf numFmtId="0" fontId="39" fillId="3" borderId="17" xfId="0" applyNumberFormat="1" applyFont="1" applyFill="1" applyBorder="1" applyAlignment="1">
      <alignment horizontal="center" vertical="center"/>
    </xf>
    <xf numFmtId="216" fontId="39" fillId="3" borderId="14" xfId="0" applyNumberFormat="1" applyFont="1" applyFill="1" applyBorder="1" applyAlignment="1">
      <alignment horizontal="right" vertical="center"/>
    </xf>
    <xf numFmtId="216" fontId="43" fillId="3" borderId="0" xfId="0" applyNumberFormat="1" applyFont="1" applyFill="1" applyBorder="1" applyAlignment="1">
      <alignment vertical="center"/>
    </xf>
    <xf numFmtId="215" fontId="39" fillId="3" borderId="14" xfId="0" applyNumberFormat="1" applyFont="1" applyFill="1" applyBorder="1" applyAlignment="1">
      <alignment horizontal="right" vertical="center"/>
    </xf>
    <xf numFmtId="215" fontId="43" fillId="3" borderId="0" xfId="0" applyNumberFormat="1" applyFont="1" applyFill="1" applyBorder="1" applyAlignment="1">
      <alignment vertical="center"/>
    </xf>
    <xf numFmtId="215" fontId="40" fillId="3" borderId="0" xfId="0" applyNumberFormat="1" applyFont="1" applyFill="1" applyBorder="1" applyAlignment="1">
      <alignment horizontal="right" vertical="center"/>
    </xf>
    <xf numFmtId="215" fontId="44" fillId="3" borderId="0" xfId="0" applyNumberFormat="1" applyFont="1" applyFill="1" applyBorder="1" applyAlignment="1">
      <alignment vertical="center"/>
    </xf>
    <xf numFmtId="215" fontId="60" fillId="3" borderId="0" xfId="0" applyNumberFormat="1" applyFont="1" applyFill="1" applyBorder="1" applyAlignment="1">
      <alignment horizontal="right" vertical="center"/>
    </xf>
    <xf numFmtId="215" fontId="39" fillId="3" borderId="0" xfId="0" applyNumberFormat="1" applyFont="1" applyFill="1" applyBorder="1" applyAlignment="1">
      <alignment horizontal="right" vertical="center"/>
    </xf>
    <xf numFmtId="216" fontId="39" fillId="3" borderId="0" xfId="0" applyNumberFormat="1" applyFont="1" applyFill="1" applyBorder="1" applyAlignment="1">
      <alignment horizontal="right" vertical="center"/>
    </xf>
    <xf numFmtId="216" fontId="60" fillId="3" borderId="0" xfId="0" applyNumberFormat="1" applyFont="1" applyFill="1" applyBorder="1" applyAlignment="1">
      <alignment horizontal="right" vertical="center"/>
    </xf>
    <xf numFmtId="216" fontId="44" fillId="3" borderId="0" xfId="0" applyNumberFormat="1" applyFont="1" applyFill="1" applyBorder="1" applyAlignment="1">
      <alignment vertical="center"/>
    </xf>
    <xf numFmtId="216" fontId="40" fillId="3" borderId="0" xfId="0" applyNumberFormat="1" applyFont="1" applyFill="1" applyBorder="1" applyAlignment="1">
      <alignment horizontal="right" vertical="center"/>
    </xf>
    <xf numFmtId="0" fontId="37" fillId="4" borderId="17" xfId="0" applyNumberFormat="1" applyFont="1" applyFill="1" applyBorder="1" applyAlignment="1">
      <alignment horizontal="right" vertical="center"/>
    </xf>
    <xf numFmtId="0" fontId="50" fillId="4" borderId="16" xfId="0" applyNumberFormat="1" applyFont="1" applyFill="1" applyBorder="1" applyAlignment="1">
      <alignment vertical="center"/>
    </xf>
    <xf numFmtId="0" fontId="50" fillId="4" borderId="0" xfId="0" applyNumberFormat="1" applyFont="1" applyFill="1" applyBorder="1" applyAlignment="1">
      <alignment vertical="center"/>
    </xf>
    <xf numFmtId="0" fontId="39" fillId="4" borderId="14" xfId="0" applyNumberFormat="1" applyFont="1" applyFill="1" applyBorder="1" applyAlignment="1">
      <alignment horizontal="left" vertical="center"/>
    </xf>
    <xf numFmtId="0" fontId="53" fillId="4" borderId="0" xfId="0" applyNumberFormat="1" applyFont="1" applyFill="1" applyBorder="1" applyAlignment="1">
      <alignment vertical="center"/>
    </xf>
    <xf numFmtId="0" fontId="40" fillId="4" borderId="0" xfId="0" applyNumberFormat="1" applyFont="1" applyFill="1" applyBorder="1" applyAlignment="1">
      <alignment horizontal="left" vertical="center"/>
    </xf>
    <xf numFmtId="0" fontId="54" fillId="4" borderId="0" xfId="0" applyNumberFormat="1" applyFont="1" applyFill="1" applyBorder="1" applyAlignment="1">
      <alignment vertical="center"/>
    </xf>
    <xf numFmtId="0" fontId="39" fillId="4" borderId="0" xfId="0" applyNumberFormat="1" applyFont="1" applyFill="1" applyBorder="1" applyAlignment="1">
      <alignment horizontal="left" vertical="center"/>
    </xf>
    <xf numFmtId="0" fontId="37" fillId="4" borderId="16" xfId="0" applyNumberFormat="1" applyFont="1" applyFill="1" applyBorder="1" applyAlignment="1">
      <alignment horizontal="right" vertical="center"/>
    </xf>
    <xf numFmtId="0" fontId="41" fillId="4" borderId="16" xfId="0" applyNumberFormat="1" applyFont="1" applyFill="1" applyBorder="1" applyAlignment="1">
      <alignment horizontal="right" vertical="center"/>
    </xf>
    <xf numFmtId="0" fontId="55" fillId="4" borderId="16" xfId="0" applyNumberFormat="1" applyFont="1" applyFill="1" applyBorder="1" applyAlignment="1">
      <alignment vertical="center"/>
    </xf>
    <xf numFmtId="0" fontId="37" fillId="4" borderId="14" xfId="0" applyNumberFormat="1" applyFont="1" applyFill="1" applyBorder="1" applyAlignment="1">
      <alignment horizontal="right" vertical="center"/>
    </xf>
    <xf numFmtId="0" fontId="41" fillId="4" borderId="0" xfId="0" applyNumberFormat="1" applyFont="1" applyFill="1" applyBorder="1" applyAlignment="1">
      <alignment horizontal="right" vertical="center"/>
    </xf>
    <xf numFmtId="0" fontId="55" fillId="4" borderId="0" xfId="0" applyNumberFormat="1" applyFont="1" applyFill="1" applyBorder="1" applyAlignment="1">
      <alignment vertical="center"/>
    </xf>
    <xf numFmtId="0" fontId="37" fillId="4" borderId="0" xfId="0" applyNumberFormat="1" applyFont="1" applyFill="1" applyBorder="1" applyAlignment="1">
      <alignment horizontal="right" vertical="center"/>
    </xf>
    <xf numFmtId="0" fontId="40" fillId="4" borderId="0" xfId="0" applyNumberFormat="1" applyFont="1" applyFill="1" applyBorder="1" applyAlignment="1">
      <alignment horizontal="right" vertical="center"/>
    </xf>
    <xf numFmtId="0" fontId="41" fillId="4" borderId="21" xfId="0" applyNumberFormat="1" applyFont="1" applyFill="1" applyBorder="1" applyAlignment="1">
      <alignment horizontal="right" vertical="center"/>
    </xf>
    <xf numFmtId="0" fontId="55" fillId="4" borderId="21" xfId="0" applyNumberFormat="1" applyFont="1" applyFill="1" applyBorder="1" applyAlignment="1">
      <alignment vertical="center"/>
    </xf>
    <xf numFmtId="0" fontId="37" fillId="4" borderId="21" xfId="0" applyNumberFormat="1" applyFont="1" applyFill="1" applyBorder="1" applyAlignment="1">
      <alignment horizontal="right" vertical="center"/>
    </xf>
    <xf numFmtId="0" fontId="37" fillId="4" borderId="22" xfId="0" applyNumberFormat="1" applyFont="1" applyFill="1" applyBorder="1" applyAlignment="1">
      <alignment horizontal="right" vertical="center"/>
    </xf>
    <xf numFmtId="0" fontId="40" fillId="4" borderId="20" xfId="0" applyNumberFormat="1" applyFont="1" applyFill="1" applyBorder="1" applyAlignment="1">
      <alignment horizontal="right" vertical="center"/>
    </xf>
    <xf numFmtId="0" fontId="54" fillId="4" borderId="20" xfId="0" applyNumberFormat="1" applyFont="1" applyFill="1" applyBorder="1" applyAlignment="1">
      <alignment vertical="center"/>
    </xf>
    <xf numFmtId="211" fontId="40" fillId="4" borderId="20" xfId="0" applyNumberFormat="1" applyFont="1" applyFill="1" applyBorder="1" applyAlignment="1">
      <alignment horizontal="right" vertical="center"/>
    </xf>
    <xf numFmtId="0" fontId="40" fillId="4" borderId="16" xfId="0" applyNumberFormat="1" applyFont="1" applyFill="1" applyBorder="1" applyAlignment="1">
      <alignment horizontal="right" vertical="center"/>
    </xf>
    <xf numFmtId="0" fontId="54" fillId="4" borderId="16" xfId="0" applyNumberFormat="1" applyFont="1" applyFill="1" applyBorder="1" applyAlignment="1">
      <alignment vertical="center"/>
    </xf>
    <xf numFmtId="0" fontId="40" fillId="4" borderId="21" xfId="0" applyNumberFormat="1" applyFont="1" applyFill="1" applyBorder="1" applyAlignment="1">
      <alignment horizontal="right" vertical="center"/>
    </xf>
    <xf numFmtId="0" fontId="54" fillId="4" borderId="21" xfId="0" applyNumberFormat="1" applyFont="1" applyFill="1" applyBorder="1" applyAlignment="1">
      <alignment vertical="center"/>
    </xf>
    <xf numFmtId="211" fontId="40" fillId="4" borderId="20" xfId="0" applyNumberFormat="1" applyFont="1" applyFill="1" applyBorder="1" applyAlignment="1">
      <alignment horizontal="right" vertical="center"/>
    </xf>
    <xf numFmtId="0" fontId="54" fillId="4" borderId="20" xfId="0" applyNumberFormat="1" applyFont="1" applyFill="1" applyBorder="1" applyAlignment="1">
      <alignment vertical="center"/>
    </xf>
    <xf numFmtId="211" fontId="40" fillId="3" borderId="0" xfId="0" applyNumberFormat="1" applyFont="1" applyFill="1" applyBorder="1" applyAlignment="1">
      <alignment horizontal="right" vertical="center"/>
    </xf>
    <xf numFmtId="0" fontId="44" fillId="3" borderId="0" xfId="0" applyNumberFormat="1" applyFont="1" applyFill="1" applyBorder="1" applyAlignment="1">
      <alignment vertical="center"/>
    </xf>
    <xf numFmtId="0" fontId="40" fillId="4" borderId="0" xfId="0" applyNumberFormat="1" applyFont="1" applyFill="1" applyBorder="1" applyAlignment="1">
      <alignment horizontal="left" vertical="center"/>
    </xf>
    <xf numFmtId="0" fontId="54" fillId="4" borderId="0" xfId="0" applyNumberFormat="1" applyFont="1" applyFill="1" applyBorder="1" applyAlignment="1">
      <alignment vertical="center"/>
    </xf>
    <xf numFmtId="0" fontId="40" fillId="3" borderId="21" xfId="0" applyNumberFormat="1" applyFont="1" applyFill="1" applyBorder="1" applyAlignment="1">
      <alignment horizontal="center" vertical="center"/>
    </xf>
    <xf numFmtId="0" fontId="44" fillId="3" borderId="21" xfId="0" applyNumberFormat="1" applyFont="1" applyFill="1" applyBorder="1" applyAlignment="1">
      <alignment vertical="center"/>
    </xf>
    <xf numFmtId="0" fontId="40" fillId="3" borderId="21" xfId="0" applyNumberFormat="1" applyFont="1" applyFill="1" applyBorder="1" applyAlignment="1">
      <alignment horizontal="center" vertical="center"/>
    </xf>
    <xf numFmtId="0" fontId="44" fillId="3" borderId="21" xfId="0" applyNumberFormat="1" applyFont="1" applyFill="1" applyBorder="1" applyAlignment="1">
      <alignment vertical="center"/>
    </xf>
    <xf numFmtId="211" fontId="40" fillId="3" borderId="20" xfId="0" applyNumberFormat="1" applyFont="1" applyFill="1" applyBorder="1" applyAlignment="1">
      <alignment horizontal="right" vertical="center"/>
    </xf>
    <xf numFmtId="0" fontId="44" fillId="3" borderId="20" xfId="0" applyNumberFormat="1" applyFont="1" applyFill="1" applyBorder="1" applyAlignment="1">
      <alignment vertical="center"/>
    </xf>
    <xf numFmtId="211" fontId="40" fillId="3" borderId="20" xfId="0" applyNumberFormat="1" applyFont="1" applyFill="1" applyBorder="1" applyAlignment="1">
      <alignment horizontal="right" vertical="center"/>
    </xf>
    <xf numFmtId="0" fontId="44" fillId="3" borderId="20" xfId="0" applyNumberFormat="1" applyFont="1" applyFill="1" applyBorder="1" applyAlignment="1">
      <alignment vertical="center"/>
    </xf>
    <xf numFmtId="211" fontId="40" fillId="4" borderId="21" xfId="0" applyNumberFormat="1" applyFont="1" applyFill="1" applyBorder="1" applyAlignment="1">
      <alignment horizontal="right" vertical="center"/>
    </xf>
    <xf numFmtId="211" fontId="40" fillId="4" borderId="21" xfId="0" applyNumberFormat="1" applyFont="1" applyFill="1" applyBorder="1" applyAlignment="1">
      <alignment horizontal="right" vertical="center"/>
    </xf>
    <xf numFmtId="0" fontId="54" fillId="4" borderId="21" xfId="0" applyNumberFormat="1" applyFont="1" applyFill="1" applyBorder="1" applyAlignment="1">
      <alignment vertical="center"/>
    </xf>
    <xf numFmtId="211" fontId="40" fillId="3" borderId="0" xfId="0" applyNumberFormat="1" applyFont="1" applyFill="1" applyBorder="1" applyAlignment="1">
      <alignment horizontal="right" vertical="center"/>
    </xf>
    <xf numFmtId="0" fontId="44" fillId="3" borderId="0" xfId="0" applyNumberFormat="1" applyFont="1" applyFill="1" applyBorder="1" applyAlignment="1">
      <alignment vertical="center"/>
    </xf>
    <xf numFmtId="0" fontId="40" fillId="4" borderId="21" xfId="0" applyNumberFormat="1" applyFont="1" applyFill="1" applyBorder="1" applyAlignment="1">
      <alignment horizontal="right" vertical="center"/>
    </xf>
    <xf numFmtId="0" fontId="40" fillId="4" borderId="16" xfId="0" applyNumberFormat="1" applyFont="1" applyFill="1" applyBorder="1" applyAlignment="1">
      <alignment horizontal="right" vertical="center"/>
    </xf>
    <xf numFmtId="0" fontId="54" fillId="4" borderId="16" xfId="0" applyNumberFormat="1" applyFont="1" applyFill="1" applyBorder="1" applyAlignment="1">
      <alignment vertical="center"/>
    </xf>
    <xf numFmtId="0" fontId="40" fillId="3" borderId="0" xfId="0" applyNumberFormat="1" applyFont="1" applyFill="1" applyBorder="1" applyAlignment="1">
      <alignment horizontal="center" vertical="center"/>
    </xf>
    <xf numFmtId="0" fontId="40" fillId="3" borderId="0" xfId="0" applyNumberFormat="1" applyFont="1" applyFill="1" applyBorder="1" applyAlignment="1">
      <alignment horizontal="center" vertical="center"/>
    </xf>
    <xf numFmtId="0" fontId="41" fillId="4" borderId="0" xfId="0" applyNumberFormat="1" applyFont="1" applyFill="1" applyBorder="1" applyAlignment="1">
      <alignment horizontal="left" vertical="center"/>
    </xf>
    <xf numFmtId="0" fontId="55" fillId="4" borderId="0" xfId="0" applyNumberFormat="1" applyFont="1" applyFill="1" applyBorder="1" applyAlignment="1">
      <alignment vertical="center"/>
    </xf>
    <xf numFmtId="0" fontId="37" fillId="4" borderId="0" xfId="0" applyNumberFormat="1" applyFont="1" applyFill="1" applyBorder="1" applyAlignment="1">
      <alignment horizontal="center" vertical="center"/>
    </xf>
    <xf numFmtId="211" fontId="39" fillId="4" borderId="21" xfId="0" applyNumberFormat="1" applyFont="1" applyFill="1" applyBorder="1" applyAlignment="1">
      <alignment horizontal="right" vertical="center"/>
    </xf>
    <xf numFmtId="0" fontId="53" fillId="4" borderId="21" xfId="0" applyNumberFormat="1" applyFont="1" applyFill="1" applyBorder="1" applyAlignment="1">
      <alignment vertical="center"/>
    </xf>
    <xf numFmtId="0" fontId="41" fillId="3" borderId="0" xfId="0" applyNumberFormat="1" applyFont="1" applyFill="1" applyBorder="1" applyAlignment="1">
      <alignment horizontal="right" vertical="center"/>
    </xf>
    <xf numFmtId="0" fontId="68" fillId="3" borderId="0" xfId="0" applyNumberFormat="1" applyFont="1" applyFill="1" applyBorder="1" applyAlignment="1">
      <alignment vertical="center"/>
    </xf>
    <xf numFmtId="0" fontId="41" fillId="4" borderId="16" xfId="0" applyNumberFormat="1" applyFont="1" applyFill="1" applyBorder="1" applyAlignment="1">
      <alignment horizontal="right" vertical="center"/>
    </xf>
    <xf numFmtId="0" fontId="55" fillId="4" borderId="16" xfId="0" applyNumberFormat="1" applyFont="1" applyFill="1" applyBorder="1" applyAlignment="1">
      <alignment vertical="center"/>
    </xf>
    <xf numFmtId="0" fontId="19" fillId="4" borderId="0" xfId="0" applyNumberFormat="1" applyFont="1" applyFill="1" applyBorder="1" applyAlignment="1">
      <alignment horizontal="center" vertical="center"/>
    </xf>
    <xf numFmtId="0" fontId="51" fillId="4" borderId="0" xfId="0" applyNumberFormat="1" applyFont="1" applyFill="1" applyBorder="1" applyAlignment="1">
      <alignment vertical="center"/>
    </xf>
    <xf numFmtId="0" fontId="39" fillId="3" borderId="0" xfId="0" applyNumberFormat="1" applyFont="1" applyFill="1" applyBorder="1" applyAlignment="1">
      <alignment horizontal="left" vertical="center"/>
    </xf>
    <xf numFmtId="0" fontId="43" fillId="3" borderId="0" xfId="0" applyNumberFormat="1" applyFont="1" applyFill="1" applyBorder="1" applyAlignment="1">
      <alignment vertical="center"/>
    </xf>
    <xf numFmtId="0" fontId="39" fillId="3" borderId="14" xfId="0" applyNumberFormat="1" applyFont="1" applyFill="1" applyBorder="1" applyAlignment="1">
      <alignment horizontal="center" vertical="center"/>
    </xf>
    <xf numFmtId="0" fontId="39" fillId="3" borderId="0" xfId="0" applyNumberFormat="1" applyFont="1" applyFill="1" applyBorder="1" applyAlignment="1">
      <alignment horizontal="center" vertical="center"/>
    </xf>
    <xf numFmtId="216" fontId="64" fillId="3" borderId="0" xfId="0" applyNumberFormat="1" applyFont="1" applyFill="1" applyBorder="1" applyAlignment="1">
      <alignment horizontal="right" vertical="center"/>
    </xf>
    <xf numFmtId="211" fontId="39" fillId="3" borderId="14" xfId="0" applyNumberFormat="1" applyFont="1" applyFill="1" applyBorder="1" applyAlignment="1">
      <alignment horizontal="right" vertical="center"/>
    </xf>
    <xf numFmtId="0" fontId="19" fillId="4" borderId="16" xfId="0" applyNumberFormat="1" applyFont="1" applyFill="1" applyBorder="1" applyAlignment="1">
      <alignment horizontal="left" vertical="center"/>
    </xf>
    <xf numFmtId="0" fontId="51" fillId="4" borderId="16" xfId="0" applyNumberFormat="1" applyFont="1" applyFill="1" applyBorder="1" applyAlignment="1">
      <alignment vertical="center"/>
    </xf>
    <xf numFmtId="0" fontId="39" fillId="3" borderId="16" xfId="0" applyNumberFormat="1" applyFont="1" applyFill="1" applyBorder="1" applyAlignment="1">
      <alignment horizontal="left" vertical="center"/>
    </xf>
    <xf numFmtId="0" fontId="40" fillId="3" borderId="0" xfId="0" applyNumberFormat="1" applyFont="1" applyFill="1" applyBorder="1" applyAlignment="1">
      <alignment horizontal="left" vertical="center"/>
    </xf>
    <xf numFmtId="0" fontId="39" fillId="4" borderId="0" xfId="0" applyNumberFormat="1" applyFont="1" applyFill="1" applyBorder="1" applyAlignment="1">
      <alignment horizontal="center" vertical="center"/>
    </xf>
    <xf numFmtId="215" fontId="64" fillId="3" borderId="0" xfId="0" applyNumberFormat="1" applyFont="1" applyFill="1" applyBorder="1" applyAlignment="1">
      <alignment horizontal="right" vertical="center"/>
    </xf>
    <xf numFmtId="0" fontId="37" fillId="4" borderId="16" xfId="0" applyNumberFormat="1" applyFont="1" applyFill="1" applyBorder="1" applyAlignment="1">
      <alignment horizontal="left" vertical="center"/>
    </xf>
    <xf numFmtId="211" fontId="39" fillId="4" borderId="20" xfId="0" applyNumberFormat="1" applyFont="1" applyFill="1" applyBorder="1" applyAlignment="1">
      <alignment horizontal="right" vertical="center"/>
    </xf>
    <xf numFmtId="0" fontId="53" fillId="4" borderId="20" xfId="0" applyNumberFormat="1" applyFont="1" applyFill="1" applyBorder="1" applyAlignment="1">
      <alignment vertical="center"/>
    </xf>
    <xf numFmtId="0" fontId="39" fillId="4" borderId="16" xfId="0" applyNumberFormat="1" applyFont="1" applyFill="1" applyBorder="1" applyAlignment="1">
      <alignment horizontal="right" vertical="center"/>
    </xf>
    <xf numFmtId="0" fontId="53" fillId="4" borderId="16" xfId="0" applyNumberFormat="1" applyFont="1" applyFill="1" applyBorder="1" applyAlignment="1">
      <alignment vertical="center"/>
    </xf>
    <xf numFmtId="0" fontId="39" fillId="4" borderId="21" xfId="0" applyNumberFormat="1" applyFont="1" applyFill="1" applyBorder="1" applyAlignment="1">
      <alignment horizontal="right" vertical="center"/>
    </xf>
    <xf numFmtId="0" fontId="53" fillId="4" borderId="21" xfId="0" applyNumberFormat="1" applyFont="1" applyFill="1" applyBorder="1" applyAlignment="1">
      <alignment vertical="center"/>
    </xf>
    <xf numFmtId="211" fontId="39" fillId="3" borderId="0" xfId="0" applyNumberFormat="1" applyFont="1" applyFill="1" applyBorder="1" applyAlignment="1">
      <alignment horizontal="right" vertical="center"/>
    </xf>
    <xf numFmtId="0" fontId="43" fillId="3" borderId="0" xfId="0" applyNumberFormat="1" applyFont="1" applyFill="1" applyBorder="1" applyAlignment="1">
      <alignment vertical="center"/>
    </xf>
    <xf numFmtId="0" fontId="39" fillId="4" borderId="0" xfId="0" applyNumberFormat="1" applyFont="1" applyFill="1" applyBorder="1" applyAlignment="1">
      <alignment horizontal="left" vertical="center"/>
    </xf>
    <xf numFmtId="0" fontId="53" fillId="4" borderId="0" xfId="0" applyNumberFormat="1" applyFont="1" applyFill="1" applyBorder="1" applyAlignment="1">
      <alignment vertical="center"/>
    </xf>
    <xf numFmtId="0" fontId="39" fillId="3" borderId="21" xfId="0" applyNumberFormat="1" applyFont="1" applyFill="1" applyBorder="1" applyAlignment="1">
      <alignment horizontal="center" vertical="center"/>
    </xf>
    <xf numFmtId="0" fontId="43" fillId="3" borderId="21" xfId="0" applyNumberFormat="1" applyFont="1" applyFill="1" applyBorder="1" applyAlignment="1">
      <alignment vertical="center"/>
    </xf>
    <xf numFmtId="211" fontId="39" fillId="3" borderId="20" xfId="0" applyNumberFormat="1" applyFont="1" applyFill="1" applyBorder="1" applyAlignment="1">
      <alignment horizontal="right" vertical="center"/>
    </xf>
    <xf numFmtId="0" fontId="43" fillId="3" borderId="20" xfId="0" applyNumberFormat="1" applyFont="1" applyFill="1" applyBorder="1" applyAlignment="1">
      <alignment vertical="center"/>
    </xf>
    <xf numFmtId="211" fontId="39" fillId="4" borderId="21" xfId="0" applyNumberFormat="1" applyFont="1" applyFill="1" applyBorder="1" applyAlignment="1">
      <alignment horizontal="right" vertical="center"/>
    </xf>
    <xf numFmtId="0" fontId="39" fillId="3" borderId="0" xfId="0" applyNumberFormat="1" applyFont="1" applyFill="1" applyBorder="1" applyAlignment="1">
      <alignment horizontal="center" vertical="center"/>
    </xf>
    <xf numFmtId="0" fontId="37" fillId="4" borderId="0" xfId="0" applyNumberFormat="1" applyFont="1" applyFill="1" applyBorder="1" applyAlignment="1">
      <alignment horizontal="left" vertical="center"/>
    </xf>
    <xf numFmtId="0" fontId="50" fillId="4" borderId="0" xfId="0" applyNumberFormat="1" applyFont="1" applyFill="1" applyBorder="1" applyAlignment="1">
      <alignment vertical="center"/>
    </xf>
    <xf numFmtId="0" fontId="37" fillId="4" borderId="0" xfId="0" applyNumberFormat="1" applyFont="1" applyFill="1" applyBorder="1" applyAlignment="1">
      <alignment horizontal="center" vertical="center"/>
    </xf>
    <xf numFmtId="0" fontId="37" fillId="3" borderId="0" xfId="0" applyNumberFormat="1" applyFont="1" applyFill="1" applyBorder="1" applyAlignment="1">
      <alignment horizontal="right" vertical="center"/>
    </xf>
    <xf numFmtId="0" fontId="52" fillId="3" borderId="0" xfId="0" applyNumberFormat="1" applyFont="1" applyFill="1" applyBorder="1" applyAlignment="1">
      <alignment vertical="center"/>
    </xf>
    <xf numFmtId="215" fontId="64" fillId="3" borderId="14" xfId="0" applyNumberFormat="1" applyFont="1" applyFill="1" applyBorder="1" applyAlignment="1">
      <alignment horizontal="right" vertical="center"/>
    </xf>
    <xf numFmtId="0" fontId="0" fillId="0" borderId="21" xfId="0" applyBorder="1" applyAlignment="1">
      <alignment vertical="center"/>
    </xf>
    <xf numFmtId="0" fontId="0" fillId="0" borderId="23" xfId="0" applyBorder="1" applyAlignment="1">
      <alignment vertical="center"/>
    </xf>
    <xf numFmtId="211" fontId="39" fillId="3" borderId="12" xfId="0" applyNumberFormat="1" applyFont="1" applyFill="1" applyBorder="1" applyAlignment="1">
      <alignment horizontal="right" vertical="center"/>
    </xf>
    <xf numFmtId="212" fontId="40" fillId="3" borderId="0" xfId="0" applyNumberFormat="1" applyFont="1" applyFill="1" applyBorder="1" applyAlignment="1">
      <alignment horizontal="right" vertical="center"/>
    </xf>
    <xf numFmtId="0" fontId="19" fillId="5" borderId="0" xfId="0" applyNumberFormat="1" applyFont="1" applyFill="1" applyBorder="1" applyAlignment="1">
      <alignment horizontal="right"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2003HYAnal packv2" xfId="21"/>
    <cellStyle name="Normal_2003HYAnalPack draft 1" xfId="22"/>
    <cellStyle name="Normal_IAS 2005 HY report v2 oct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18"/>
  <sheetViews>
    <sheetView showGridLines="0" tabSelected="1" view="pageBreakPreview" zoomScale="75" zoomScaleNormal="75" zoomScaleSheetLayoutView="75" workbookViewId="0" topLeftCell="A1">
      <selection activeCell="C21" sqref="C21"/>
    </sheetView>
  </sheetViews>
  <sheetFormatPr defaultColWidth="9.00390625" defaultRowHeight="14.25"/>
  <cols>
    <col min="1" max="1" width="5.125" style="5" customWidth="1"/>
    <col min="2" max="2" width="9.00390625" style="5" customWidth="1"/>
    <col min="3" max="3" width="59.75390625" style="5" customWidth="1"/>
    <col min="4" max="4" width="4.125" style="6" customWidth="1"/>
    <col min="5" max="5" width="5.75390625" style="5" customWidth="1"/>
    <col min="6" max="16384" width="9.00390625" style="5" customWidth="1"/>
  </cols>
  <sheetData>
    <row r="1" spans="1:4" ht="12.75">
      <c r="A1" s="1" t="s">
        <v>789</v>
      </c>
      <c r="B1" s="2"/>
      <c r="C1" s="3"/>
      <c r="D1" s="4"/>
    </row>
    <row r="3" ht="17.25">
      <c r="A3" s="7" t="s">
        <v>416</v>
      </c>
    </row>
    <row r="4" ht="9" customHeight="1"/>
    <row r="5" spans="1:4" ht="17.25">
      <c r="A5" s="1677" t="s">
        <v>951</v>
      </c>
      <c r="B5" s="1677"/>
      <c r="C5" s="1677"/>
      <c r="D5" s="1677"/>
    </row>
    <row r="6" ht="8.25" customHeight="1"/>
    <row r="7" spans="1:4" ht="12.75">
      <c r="A7" s="8" t="s">
        <v>463</v>
      </c>
      <c r="D7" s="9"/>
    </row>
    <row r="9" spans="1:5" ht="12.75">
      <c r="A9" s="10" t="s">
        <v>464</v>
      </c>
      <c r="B9" s="11"/>
      <c r="C9" s="11"/>
      <c r="D9" s="12"/>
      <c r="E9" s="11"/>
    </row>
    <row r="10" spans="1:5" ht="15" customHeight="1">
      <c r="A10" s="11"/>
      <c r="B10" s="11"/>
      <c r="C10" s="11"/>
      <c r="D10" s="1678" t="s">
        <v>465</v>
      </c>
      <c r="E10" s="1679"/>
    </row>
    <row r="11" spans="1:4" ht="17.25" customHeight="1">
      <c r="A11" s="5" t="s">
        <v>466</v>
      </c>
      <c r="B11" s="13"/>
      <c r="D11" s="14"/>
    </row>
    <row r="12" spans="2:5" ht="15" customHeight="1">
      <c r="B12" s="15" t="s">
        <v>952</v>
      </c>
      <c r="E12" s="13">
        <v>1.1</v>
      </c>
    </row>
    <row r="13" spans="2:5" ht="15.75" customHeight="1">
      <c r="B13" s="16" t="s">
        <v>467</v>
      </c>
      <c r="E13" s="13">
        <v>1.2</v>
      </c>
    </row>
    <row r="14" spans="2:5" ht="15.75" customHeight="1">
      <c r="B14" s="16" t="s">
        <v>953</v>
      </c>
      <c r="E14" s="13">
        <v>1.3</v>
      </c>
    </row>
    <row r="15" spans="2:5" ht="12.75">
      <c r="B15" s="13"/>
      <c r="E15" s="13"/>
    </row>
    <row r="16" spans="1:5" ht="12.75">
      <c r="A16" s="17" t="s">
        <v>468</v>
      </c>
      <c r="E16" s="18">
        <v>2</v>
      </c>
    </row>
    <row r="17" ht="12.75">
      <c r="E17" s="13"/>
    </row>
    <row r="18" spans="1:5" ht="12.75">
      <c r="A18" s="5" t="s">
        <v>469</v>
      </c>
      <c r="E18" s="18"/>
    </row>
    <row r="19" spans="2:5" ht="12.75">
      <c r="B19" s="17" t="s">
        <v>470</v>
      </c>
      <c r="E19" s="18">
        <v>3</v>
      </c>
    </row>
    <row r="20" spans="2:5" ht="12.75">
      <c r="B20" s="17" t="s">
        <v>471</v>
      </c>
      <c r="E20" s="18">
        <v>4</v>
      </c>
    </row>
    <row r="21" spans="2:5" ht="12.75">
      <c r="B21" s="17" t="s">
        <v>472</v>
      </c>
      <c r="E21" s="18">
        <v>5</v>
      </c>
    </row>
    <row r="22" ht="12.75">
      <c r="E22" s="18"/>
    </row>
    <row r="23" spans="1:5" ht="12.75">
      <c r="A23" s="17" t="s">
        <v>473</v>
      </c>
      <c r="E23" s="18">
        <v>6</v>
      </c>
    </row>
    <row r="24" spans="2:5" ht="12.75">
      <c r="B24" s="17"/>
      <c r="D24" s="19"/>
      <c r="E24" s="18"/>
    </row>
    <row r="25" spans="1:5" ht="12.75">
      <c r="A25" s="17" t="s">
        <v>474</v>
      </c>
      <c r="B25" s="20"/>
      <c r="E25" s="18">
        <v>7</v>
      </c>
    </row>
    <row r="26" ht="12.75">
      <c r="E26" s="18"/>
    </row>
    <row r="27" spans="1:5" ht="12.75">
      <c r="A27" s="5" t="s">
        <v>475</v>
      </c>
      <c r="E27" s="13"/>
    </row>
    <row r="28" spans="2:5" ht="12.75">
      <c r="B28" s="5" t="s">
        <v>476</v>
      </c>
      <c r="E28" s="18">
        <v>8</v>
      </c>
    </row>
    <row r="29" spans="2:5" ht="12.75">
      <c r="B29" s="17" t="s">
        <v>954</v>
      </c>
      <c r="E29" s="18">
        <v>9</v>
      </c>
    </row>
    <row r="30" ht="12.75">
      <c r="E30" s="18"/>
    </row>
    <row r="31" spans="1:5" ht="12.75">
      <c r="A31" s="17" t="s">
        <v>138</v>
      </c>
      <c r="E31" s="18">
        <v>10</v>
      </c>
    </row>
    <row r="32" spans="1:5" ht="12.75">
      <c r="A32" s="17"/>
      <c r="E32" s="18"/>
    </row>
    <row r="33" spans="1:5" ht="13.5">
      <c r="A33" s="1680" t="s">
        <v>477</v>
      </c>
      <c r="B33" s="1681"/>
      <c r="C33" s="1681"/>
      <c r="E33" s="22">
        <v>11</v>
      </c>
    </row>
    <row r="34" spans="1:5" ht="13.5">
      <c r="A34" s="1680"/>
      <c r="B34" s="1681"/>
      <c r="C34" s="1681"/>
      <c r="E34" s="22"/>
    </row>
    <row r="35" ht="8.25" customHeight="1">
      <c r="E35" s="13"/>
    </row>
    <row r="36" spans="1:5" ht="12.75">
      <c r="A36" s="1" t="s">
        <v>478</v>
      </c>
      <c r="E36" s="13"/>
    </row>
    <row r="37" spans="1:5" ht="8.25" customHeight="1">
      <c r="A37" s="23"/>
      <c r="B37" s="23"/>
      <c r="C37" s="23"/>
      <c r="E37" s="13"/>
    </row>
    <row r="38" spans="1:5" ht="12.75">
      <c r="A38" s="23" t="s">
        <v>466</v>
      </c>
      <c r="B38" s="13"/>
      <c r="E38" s="18"/>
    </row>
    <row r="39" spans="1:5" ht="17.25" customHeight="1">
      <c r="A39" s="23"/>
      <c r="B39" s="15" t="s">
        <v>952</v>
      </c>
      <c r="E39" s="18">
        <v>12.1</v>
      </c>
    </row>
    <row r="40" spans="1:5" ht="15.75" customHeight="1">
      <c r="A40" s="23"/>
      <c r="B40" s="16" t="s">
        <v>467</v>
      </c>
      <c r="E40" s="18">
        <v>12.2</v>
      </c>
    </row>
    <row r="41" spans="1:5" ht="15.75" customHeight="1">
      <c r="A41" s="23"/>
      <c r="B41" s="16" t="s">
        <v>953</v>
      </c>
      <c r="E41" s="18">
        <v>12.3</v>
      </c>
    </row>
    <row r="42" spans="1:5" ht="8.25" customHeight="1">
      <c r="A42" s="23"/>
      <c r="B42" s="13"/>
      <c r="E42" s="18"/>
    </row>
    <row r="43" spans="1:5" ht="12.75">
      <c r="A43" s="17" t="s">
        <v>479</v>
      </c>
      <c r="E43" s="13">
        <v>13</v>
      </c>
    </row>
    <row r="44" spans="2:5" ht="8.25" customHeight="1">
      <c r="B44" s="17"/>
      <c r="E44" s="18"/>
    </row>
    <row r="45" spans="1:5" ht="12.75">
      <c r="A45" s="17" t="s">
        <v>123</v>
      </c>
      <c r="B45" s="17"/>
      <c r="E45" s="18">
        <v>14</v>
      </c>
    </row>
    <row r="46" spans="2:5" ht="8.25" customHeight="1">
      <c r="B46" s="17"/>
      <c r="E46" s="18"/>
    </row>
    <row r="47" spans="1:5" ht="12.75">
      <c r="A47" s="5" t="s">
        <v>480</v>
      </c>
      <c r="E47" s="13">
        <v>15</v>
      </c>
    </row>
    <row r="48" spans="2:5" ht="8.25" customHeight="1">
      <c r="B48" s="20"/>
      <c r="E48" s="18"/>
    </row>
    <row r="49" spans="1:5" ht="12.75">
      <c r="A49" s="17" t="s">
        <v>474</v>
      </c>
      <c r="E49" s="18">
        <v>16</v>
      </c>
    </row>
    <row r="50" spans="2:5" ht="8.25" customHeight="1">
      <c r="B50" s="20"/>
      <c r="E50" s="18"/>
    </row>
    <row r="51" spans="1:5" ht="12.75">
      <c r="A51" s="17" t="s">
        <v>475</v>
      </c>
      <c r="E51" s="18">
        <v>17</v>
      </c>
    </row>
    <row r="52" spans="2:5" ht="8.25" customHeight="1">
      <c r="B52" s="20"/>
      <c r="E52" s="18"/>
    </row>
    <row r="53" spans="1:5" ht="12.75">
      <c r="A53" s="17" t="s">
        <v>481</v>
      </c>
      <c r="E53" s="18">
        <v>18</v>
      </c>
    </row>
    <row r="54" spans="1:5" ht="8.25" customHeight="1">
      <c r="A54" s="23"/>
      <c r="B54" s="23"/>
      <c r="C54" s="23"/>
      <c r="E54" s="13"/>
    </row>
    <row r="55" spans="1:5" ht="12.75">
      <c r="A55" s="1" t="s">
        <v>482</v>
      </c>
      <c r="E55" s="13"/>
    </row>
    <row r="56" ht="10.5" customHeight="1">
      <c r="E56" s="13"/>
    </row>
    <row r="57" ht="10.5" customHeight="1">
      <c r="A57" s="17" t="s">
        <v>483</v>
      </c>
    </row>
    <row r="58" spans="2:5" ht="10.5" customHeight="1">
      <c r="B58" s="17" t="s">
        <v>476</v>
      </c>
      <c r="E58" s="13">
        <v>19</v>
      </c>
    </row>
    <row r="59" spans="2:5" ht="12.75">
      <c r="B59" s="17" t="s">
        <v>484</v>
      </c>
      <c r="E59" s="13">
        <v>20</v>
      </c>
    </row>
    <row r="60" ht="8.25" customHeight="1">
      <c r="E60" s="13"/>
    </row>
    <row r="61" ht="12.75">
      <c r="A61" s="17" t="s">
        <v>485</v>
      </c>
    </row>
    <row r="62" spans="1:5" ht="12.75">
      <c r="A62" s="17"/>
      <c r="B62" s="17" t="s">
        <v>486</v>
      </c>
      <c r="E62" s="13">
        <v>21.1</v>
      </c>
    </row>
    <row r="63" spans="2:5" ht="12.75">
      <c r="B63" s="17" t="s">
        <v>774</v>
      </c>
      <c r="E63" s="13">
        <v>21.2</v>
      </c>
    </row>
    <row r="64" spans="2:5" ht="12.75">
      <c r="B64" s="17" t="s">
        <v>776</v>
      </c>
      <c r="E64" s="13">
        <v>21.3</v>
      </c>
    </row>
    <row r="65" ht="8.25" customHeight="1">
      <c r="E65" s="13"/>
    </row>
    <row r="66" spans="1:5" ht="12.75">
      <c r="A66" s="17" t="s">
        <v>113</v>
      </c>
      <c r="E66" s="13"/>
    </row>
    <row r="67" spans="2:5" ht="12.75">
      <c r="B67" s="17" t="s">
        <v>705</v>
      </c>
      <c r="E67" s="13">
        <v>22</v>
      </c>
    </row>
    <row r="68" spans="2:5" ht="12.75">
      <c r="B68" s="17" t="s">
        <v>706</v>
      </c>
      <c r="E68" s="13">
        <v>23</v>
      </c>
    </row>
    <row r="69" spans="2:5" ht="12.75">
      <c r="B69" s="17" t="s">
        <v>1040</v>
      </c>
      <c r="E69" s="13">
        <v>24</v>
      </c>
    </row>
    <row r="70" spans="2:5" ht="12.75">
      <c r="B70" s="17" t="s">
        <v>955</v>
      </c>
      <c r="E70" s="13">
        <v>25</v>
      </c>
    </row>
    <row r="71" spans="2:5" ht="12.75">
      <c r="B71" s="17" t="s">
        <v>956</v>
      </c>
      <c r="E71" s="13">
        <v>26</v>
      </c>
    </row>
    <row r="72" spans="2:5" ht="12.75">
      <c r="B72" s="17" t="s">
        <v>657</v>
      </c>
      <c r="E72" s="13">
        <v>27</v>
      </c>
    </row>
    <row r="73" spans="2:5" ht="12.75">
      <c r="B73" s="17" t="s">
        <v>656</v>
      </c>
      <c r="D73" s="14"/>
      <c r="E73" s="13">
        <v>28</v>
      </c>
    </row>
    <row r="74" spans="2:5" ht="12.75">
      <c r="B74" s="17" t="s">
        <v>957</v>
      </c>
      <c r="D74" s="13"/>
      <c r="E74" s="13">
        <v>29</v>
      </c>
    </row>
    <row r="75" spans="2:5" ht="12.75">
      <c r="B75" s="17" t="s">
        <v>958</v>
      </c>
      <c r="D75" s="13"/>
      <c r="E75" s="13">
        <v>30</v>
      </c>
    </row>
    <row r="76" spans="2:5" ht="12.75">
      <c r="B76" s="17" t="s">
        <v>1041</v>
      </c>
      <c r="E76" s="13">
        <v>31</v>
      </c>
    </row>
    <row r="77" ht="12.75">
      <c r="D77" s="13"/>
    </row>
    <row r="78" ht="12.75">
      <c r="D78" s="13"/>
    </row>
    <row r="79" ht="12.75">
      <c r="D79" s="13"/>
    </row>
    <row r="80" ht="12.75">
      <c r="D80" s="13"/>
    </row>
    <row r="81" ht="12.75">
      <c r="D81" s="13"/>
    </row>
    <row r="82" ht="12.75">
      <c r="D82" s="13"/>
    </row>
    <row r="83" ht="12.75">
      <c r="D83" s="13"/>
    </row>
    <row r="84" ht="12.75">
      <c r="D84" s="13"/>
    </row>
    <row r="85" ht="12.75">
      <c r="D85" s="13"/>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row r="399" ht="12.75">
      <c r="D399" s="13"/>
    </row>
    <row r="400" ht="12.75">
      <c r="D400" s="13"/>
    </row>
    <row r="401" ht="12.75">
      <c r="D401" s="13"/>
    </row>
    <row r="402" ht="12.75">
      <c r="D402" s="13"/>
    </row>
    <row r="403" ht="12.75">
      <c r="D403" s="13"/>
    </row>
    <row r="404" ht="12.75">
      <c r="D404" s="13"/>
    </row>
    <row r="405" ht="12.75">
      <c r="D405" s="13"/>
    </row>
    <row r="406" ht="12.75">
      <c r="D406" s="13"/>
    </row>
    <row r="407" ht="12.75">
      <c r="D407" s="13"/>
    </row>
    <row r="408" ht="12.75">
      <c r="D408" s="13"/>
    </row>
    <row r="409" ht="12.75">
      <c r="D409" s="13"/>
    </row>
    <row r="410" ht="12.75">
      <c r="D410" s="13"/>
    </row>
    <row r="411" ht="12.75">
      <c r="D411" s="13"/>
    </row>
    <row r="412" ht="12.75">
      <c r="D412" s="13"/>
    </row>
    <row r="413" ht="12.75">
      <c r="D413" s="13"/>
    </row>
    <row r="414" ht="12.75">
      <c r="D414" s="13"/>
    </row>
    <row r="415" ht="12.75">
      <c r="D415" s="13"/>
    </row>
    <row r="416" ht="12.75">
      <c r="D416" s="13"/>
    </row>
    <row r="417" ht="12.75">
      <c r="D417" s="13"/>
    </row>
    <row r="418" ht="12.75">
      <c r="D418" s="13"/>
    </row>
    <row r="419" ht="12.75">
      <c r="D419" s="13"/>
    </row>
    <row r="420" ht="12.75">
      <c r="D420" s="13"/>
    </row>
    <row r="421" ht="12.75">
      <c r="D421" s="13"/>
    </row>
    <row r="422" ht="12.75">
      <c r="D422" s="13"/>
    </row>
    <row r="423" ht="12.75">
      <c r="D423" s="13"/>
    </row>
    <row r="424" ht="12.75">
      <c r="D424" s="13"/>
    </row>
    <row r="425" ht="12.75">
      <c r="D425" s="13"/>
    </row>
    <row r="426" ht="12.75">
      <c r="D426" s="13"/>
    </row>
    <row r="427" ht="12.75">
      <c r="D427" s="13"/>
    </row>
    <row r="428" ht="12.75">
      <c r="D428" s="13"/>
    </row>
    <row r="429" ht="12.75">
      <c r="D429" s="13"/>
    </row>
    <row r="430" ht="12.75">
      <c r="D430" s="13"/>
    </row>
    <row r="431" ht="12.75">
      <c r="D431" s="13"/>
    </row>
    <row r="432" ht="12.75">
      <c r="D432" s="13"/>
    </row>
    <row r="433" ht="12.75">
      <c r="D433" s="13"/>
    </row>
    <row r="434" ht="12.75">
      <c r="D434" s="13"/>
    </row>
    <row r="435" ht="12.75">
      <c r="D435" s="13"/>
    </row>
    <row r="436" ht="12.75">
      <c r="D436" s="13"/>
    </row>
    <row r="437" ht="12.75">
      <c r="D437" s="13"/>
    </row>
    <row r="438" ht="12.75">
      <c r="D438" s="13"/>
    </row>
    <row r="439" ht="12.75">
      <c r="D439" s="13"/>
    </row>
    <row r="440" ht="12.75">
      <c r="D440" s="13"/>
    </row>
    <row r="441" ht="12.75">
      <c r="D441" s="13"/>
    </row>
    <row r="442" ht="12.75">
      <c r="D442" s="13"/>
    </row>
    <row r="443" ht="12.75">
      <c r="D443" s="13"/>
    </row>
    <row r="444" ht="12.75">
      <c r="D444" s="13"/>
    </row>
    <row r="445" ht="12.75">
      <c r="D445" s="13"/>
    </row>
    <row r="446" ht="12.75">
      <c r="D446" s="13"/>
    </row>
    <row r="447" ht="12.75">
      <c r="D447" s="13"/>
    </row>
    <row r="448" ht="12.75">
      <c r="D448" s="13"/>
    </row>
    <row r="449" ht="12.75">
      <c r="D449" s="13"/>
    </row>
    <row r="450" ht="12.75">
      <c r="D450" s="13"/>
    </row>
    <row r="451" ht="12.75">
      <c r="D451" s="13"/>
    </row>
    <row r="452" ht="12.75">
      <c r="D452" s="13"/>
    </row>
    <row r="453" ht="12.75">
      <c r="D453" s="13"/>
    </row>
    <row r="454" ht="12.75">
      <c r="D454" s="13"/>
    </row>
    <row r="455" ht="12.75">
      <c r="D455" s="13"/>
    </row>
    <row r="456" ht="12.75">
      <c r="D456" s="13"/>
    </row>
    <row r="457" ht="12.75">
      <c r="D457" s="13"/>
    </row>
    <row r="458" ht="12.75">
      <c r="D458" s="13"/>
    </row>
    <row r="459" ht="12.75">
      <c r="D459" s="13"/>
    </row>
    <row r="460" ht="12.75">
      <c r="D460" s="13"/>
    </row>
    <row r="461" ht="12.75">
      <c r="D461" s="13"/>
    </row>
    <row r="462" ht="12.75">
      <c r="D462" s="13"/>
    </row>
    <row r="463" ht="12.75">
      <c r="D463" s="13"/>
    </row>
    <row r="464" ht="12.75">
      <c r="D464" s="13"/>
    </row>
    <row r="465" ht="12.75">
      <c r="D465" s="13"/>
    </row>
    <row r="466" ht="12.75">
      <c r="D466" s="13"/>
    </row>
    <row r="467" ht="12.75">
      <c r="D467" s="13"/>
    </row>
    <row r="468" ht="12.75">
      <c r="D468" s="13"/>
    </row>
    <row r="469" ht="12.75">
      <c r="D469" s="13"/>
    </row>
    <row r="470" ht="12.75">
      <c r="D470" s="13"/>
    </row>
    <row r="471" ht="12.75">
      <c r="D471" s="13"/>
    </row>
    <row r="472" ht="12.75">
      <c r="D472" s="13"/>
    </row>
    <row r="473" ht="12.75">
      <c r="D473" s="13"/>
    </row>
    <row r="474" ht="12.75">
      <c r="D474" s="13"/>
    </row>
    <row r="475" ht="12.75">
      <c r="D475" s="13"/>
    </row>
    <row r="476" ht="12.75">
      <c r="D476" s="13"/>
    </row>
    <row r="477" ht="12.75">
      <c r="D477" s="13"/>
    </row>
    <row r="478" ht="12.75">
      <c r="D478" s="13"/>
    </row>
    <row r="479" ht="12.75">
      <c r="D479" s="13"/>
    </row>
    <row r="480" ht="12.75">
      <c r="D480" s="13"/>
    </row>
    <row r="481" ht="12.75">
      <c r="D481" s="13"/>
    </row>
    <row r="482" ht="12.75">
      <c r="D482" s="13"/>
    </row>
    <row r="483" ht="12.75">
      <c r="D483" s="13"/>
    </row>
    <row r="484" ht="12.75">
      <c r="D484" s="13"/>
    </row>
    <row r="485" ht="12.75">
      <c r="D485" s="13"/>
    </row>
    <row r="486" ht="12.75">
      <c r="D486" s="13"/>
    </row>
    <row r="487" ht="12.75">
      <c r="D487" s="13"/>
    </row>
    <row r="488" ht="12.75">
      <c r="D488" s="13"/>
    </row>
    <row r="489" ht="12.75">
      <c r="D489" s="13"/>
    </row>
    <row r="490" ht="12.75">
      <c r="D490" s="13"/>
    </row>
    <row r="491" ht="12.75">
      <c r="D491" s="13"/>
    </row>
    <row r="492" ht="12.75">
      <c r="D492" s="13"/>
    </row>
    <row r="493" ht="12.75">
      <c r="D493" s="13"/>
    </row>
    <row r="494" ht="12.75">
      <c r="D494" s="13"/>
    </row>
    <row r="495" ht="12.75">
      <c r="D495" s="13"/>
    </row>
    <row r="496" ht="12.75">
      <c r="D496" s="13"/>
    </row>
    <row r="497" ht="12.75">
      <c r="D497" s="13"/>
    </row>
    <row r="498" ht="12.75">
      <c r="D498" s="13"/>
    </row>
    <row r="499" ht="12.75">
      <c r="D499" s="13"/>
    </row>
    <row r="500" ht="12.75">
      <c r="D500" s="13"/>
    </row>
    <row r="501" ht="12.75">
      <c r="D501" s="13"/>
    </row>
    <row r="502" ht="12.75">
      <c r="D502" s="13"/>
    </row>
    <row r="503" ht="12.75">
      <c r="D503" s="13"/>
    </row>
    <row r="504" ht="12.75">
      <c r="D504" s="13"/>
    </row>
    <row r="505" ht="12.75">
      <c r="D505" s="13"/>
    </row>
    <row r="506" ht="12.75">
      <c r="D506" s="13"/>
    </row>
    <row r="507" ht="12.75">
      <c r="D507" s="13"/>
    </row>
    <row r="508" ht="12.75">
      <c r="D508" s="13"/>
    </row>
    <row r="509" ht="12.75">
      <c r="D509" s="13"/>
    </row>
    <row r="510" ht="12.75">
      <c r="D510" s="13"/>
    </row>
    <row r="511" ht="12.75">
      <c r="D511" s="13"/>
    </row>
    <row r="512" ht="12.75">
      <c r="D512" s="13"/>
    </row>
    <row r="513" ht="12.75">
      <c r="D513" s="13"/>
    </row>
    <row r="514" ht="12.75">
      <c r="D514" s="13"/>
    </row>
    <row r="515" ht="12.75">
      <c r="D515" s="13"/>
    </row>
    <row r="516" ht="12.75">
      <c r="D516" s="13"/>
    </row>
    <row r="517" ht="12.75">
      <c r="D517" s="13"/>
    </row>
    <row r="518" ht="12.75">
      <c r="D518" s="13"/>
    </row>
  </sheetData>
  <mergeCells count="4">
    <mergeCell ref="A5:D5"/>
    <mergeCell ref="D10:E10"/>
    <mergeCell ref="A33:C33"/>
    <mergeCell ref="A34:C34"/>
  </mergeCells>
  <printOptions horizontalCentered="1"/>
  <pageMargins left="0.5118110236220472" right="0.5118110236220472" top="0.5118110236220472" bottom="0.5118110236220472" header="0.5118110236220472" footer="0.5118110236220472"/>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L46"/>
  <sheetViews>
    <sheetView showGridLines="0" view="pageBreakPreview" zoomScale="75" zoomScaleNormal="75" zoomScaleSheetLayoutView="75" workbookViewId="0" topLeftCell="A1">
      <selection activeCell="B17" sqref="B17:Z17"/>
    </sheetView>
  </sheetViews>
  <sheetFormatPr defaultColWidth="9.00390625" defaultRowHeight="14.25"/>
  <cols>
    <col min="1" max="1" width="3.75390625" style="11" customWidth="1"/>
    <col min="2" max="2" width="72.875" style="5" customWidth="1"/>
    <col min="3" max="3" width="7.125" style="5" customWidth="1"/>
    <col min="4" max="4" width="9.00390625" style="5" customWidth="1"/>
    <col min="5" max="5" width="13.125" style="5" customWidth="1"/>
    <col min="6" max="6" width="13.25390625" style="5" customWidth="1"/>
    <col min="7" max="7" width="1.25" style="5" customWidth="1"/>
    <col min="8" max="16384" width="9.00390625" style="5" customWidth="1"/>
  </cols>
  <sheetData>
    <row r="1" spans="1:6" ht="13.5">
      <c r="A1" s="24" t="s">
        <v>789</v>
      </c>
      <c r="B1" s="2"/>
      <c r="E1" s="1583" t="s">
        <v>525</v>
      </c>
      <c r="F1" s="1559"/>
    </row>
    <row r="2" spans="1:12" s="190" customFormat="1" ht="15">
      <c r="A2" s="192"/>
      <c r="H2" s="211"/>
      <c r="I2" s="211"/>
      <c r="J2" s="211"/>
      <c r="K2" s="211"/>
      <c r="L2" s="211"/>
    </row>
    <row r="3" spans="1:12" s="190" customFormat="1" ht="15">
      <c r="A3" s="27" t="s">
        <v>951</v>
      </c>
      <c r="H3" s="211"/>
      <c r="I3" s="212"/>
      <c r="J3" s="212"/>
      <c r="K3" s="212"/>
      <c r="L3" s="212"/>
    </row>
    <row r="4" ht="15">
      <c r="A4" s="303"/>
    </row>
    <row r="5" spans="1:7" ht="15">
      <c r="A5" s="30" t="s">
        <v>1043</v>
      </c>
      <c r="E5" s="23"/>
      <c r="F5" s="28"/>
      <c r="G5" s="28"/>
    </row>
    <row r="6" spans="1:7" ht="15">
      <c r="A6" s="192"/>
      <c r="D6" s="276" t="s">
        <v>602</v>
      </c>
      <c r="E6" s="304" t="s">
        <v>602</v>
      </c>
      <c r="F6" s="304" t="s">
        <v>455</v>
      </c>
      <c r="G6" s="305"/>
    </row>
    <row r="7" spans="4:7" ht="14.25" customHeight="1">
      <c r="D7" s="276">
        <v>2007</v>
      </c>
      <c r="E7" s="304">
        <v>2006</v>
      </c>
      <c r="F7" s="304">
        <v>2006</v>
      </c>
      <c r="G7" s="276"/>
    </row>
    <row r="8" spans="4:7" ht="14.25" customHeight="1">
      <c r="D8" s="276" t="s">
        <v>88</v>
      </c>
      <c r="E8" s="304" t="s">
        <v>89</v>
      </c>
      <c r="F8" s="304"/>
      <c r="G8" s="276"/>
    </row>
    <row r="9" spans="1:6" ht="12.75">
      <c r="A9" s="34" t="s">
        <v>550</v>
      </c>
      <c r="B9" s="35"/>
      <c r="C9" s="35"/>
      <c r="D9" s="36" t="s">
        <v>1048</v>
      </c>
      <c r="E9" s="260" t="s">
        <v>1048</v>
      </c>
      <c r="F9" s="260" t="s">
        <v>1048</v>
      </c>
    </row>
    <row r="10" spans="5:6" ht="7.5" customHeight="1">
      <c r="E10" s="23"/>
      <c r="F10" s="23"/>
    </row>
    <row r="11" spans="5:6" ht="7.5" customHeight="1">
      <c r="E11" s="23"/>
      <c r="F11" s="23"/>
    </row>
    <row r="12" spans="1:6" ht="18.75" customHeight="1">
      <c r="A12" s="1560" t="s">
        <v>90</v>
      </c>
      <c r="B12" s="1561"/>
      <c r="C12" s="1561"/>
      <c r="D12" s="1561"/>
      <c r="E12" s="23"/>
      <c r="F12" s="23"/>
    </row>
    <row r="13" spans="5:6" ht="7.5" customHeight="1">
      <c r="E13" s="23"/>
      <c r="F13" s="23"/>
    </row>
    <row r="14" spans="1:6" ht="12.75">
      <c r="A14" s="45" t="s">
        <v>95</v>
      </c>
      <c r="B14" s="11"/>
      <c r="E14" s="23"/>
      <c r="F14" s="23"/>
    </row>
    <row r="15" spans="5:6" ht="7.5" customHeight="1">
      <c r="E15" s="23"/>
      <c r="F15" s="23"/>
    </row>
    <row r="16" spans="2:6" ht="12.75">
      <c r="B16" s="45" t="s">
        <v>686</v>
      </c>
      <c r="D16" s="444">
        <v>131</v>
      </c>
      <c r="E16" s="445">
        <v>101</v>
      </c>
      <c r="F16" s="445">
        <v>178</v>
      </c>
    </row>
    <row r="17" spans="2:6" ht="12.75">
      <c r="B17" s="17" t="s">
        <v>91</v>
      </c>
      <c r="D17" s="444">
        <v>92</v>
      </c>
      <c r="E17" s="445">
        <v>108</v>
      </c>
      <c r="F17" s="445">
        <v>251</v>
      </c>
    </row>
    <row r="18" spans="1:6" ht="12.75">
      <c r="A18" s="271"/>
      <c r="B18" s="66" t="s">
        <v>92</v>
      </c>
      <c r="C18" s="35"/>
      <c r="D18" s="702">
        <v>123</v>
      </c>
      <c r="E18" s="699">
        <v>98</v>
      </c>
      <c r="F18" s="699">
        <v>222</v>
      </c>
    </row>
    <row r="19" spans="4:6" ht="18" customHeight="1">
      <c r="D19" s="444">
        <f>SUM(D16:D18)</f>
        <v>346</v>
      </c>
      <c r="E19" s="445">
        <f>SUM(E16:E18)</f>
        <v>307</v>
      </c>
      <c r="F19" s="445">
        <f>SUM(F16:F18)</f>
        <v>651</v>
      </c>
    </row>
    <row r="20" spans="1:6" ht="18.75" customHeight="1">
      <c r="A20" s="45" t="s">
        <v>709</v>
      </c>
      <c r="B20" s="11"/>
      <c r="D20" s="444">
        <v>19</v>
      </c>
      <c r="E20" s="445">
        <v>-3</v>
      </c>
      <c r="F20" s="445">
        <v>-17</v>
      </c>
    </row>
    <row r="21" spans="1:6" ht="9" customHeight="1">
      <c r="A21" s="642"/>
      <c r="D21" s="444"/>
      <c r="E21" s="696"/>
      <c r="F21" s="696"/>
    </row>
    <row r="22" spans="1:6" ht="18" customHeight="1">
      <c r="A22" s="283" t="s">
        <v>93</v>
      </c>
      <c r="B22" s="264"/>
      <c r="C22" s="264"/>
      <c r="D22" s="704">
        <f>SUM(D19:D20)</f>
        <v>365</v>
      </c>
      <c r="E22" s="693">
        <f>SUM(E19:E20)</f>
        <v>304</v>
      </c>
      <c r="F22" s="693">
        <f>SUM(F19:F20)</f>
        <v>634</v>
      </c>
    </row>
    <row r="23" spans="1:6" ht="14.25" customHeight="1">
      <c r="A23" s="642"/>
      <c r="D23" s="444"/>
      <c r="E23" s="696"/>
      <c r="F23" s="696"/>
    </row>
    <row r="24" spans="1:6" ht="12.75">
      <c r="A24" s="38" t="s">
        <v>526</v>
      </c>
      <c r="D24" s="444"/>
      <c r="E24" s="445"/>
      <c r="F24" s="445"/>
    </row>
    <row r="25" spans="4:6" ht="7.5" customHeight="1">
      <c r="D25" s="444"/>
      <c r="E25" s="445"/>
      <c r="F25" s="445"/>
    </row>
    <row r="26" spans="1:6" ht="12.75">
      <c r="A26" s="45" t="s">
        <v>527</v>
      </c>
      <c r="D26" s="444">
        <v>69</v>
      </c>
      <c r="E26" s="445">
        <v>26</v>
      </c>
      <c r="F26" s="445">
        <v>212</v>
      </c>
    </row>
    <row r="27" spans="1:6" ht="7.5" customHeight="1">
      <c r="A27" s="45"/>
      <c r="D27" s="444"/>
      <c r="E27" s="445"/>
      <c r="F27" s="445"/>
    </row>
    <row r="28" spans="1:6" ht="31.5" customHeight="1">
      <c r="A28" s="1565" t="s">
        <v>94</v>
      </c>
      <c r="B28" s="1566"/>
      <c r="D28" s="444">
        <v>35</v>
      </c>
      <c r="E28" s="445">
        <v>74</v>
      </c>
      <c r="F28" s="445">
        <v>62</v>
      </c>
    </row>
    <row r="29" spans="4:6" ht="7.5" customHeight="1">
      <c r="D29" s="444"/>
      <c r="E29" s="445"/>
      <c r="F29" s="445"/>
    </row>
    <row r="30" spans="1:6" ht="26.25" customHeight="1">
      <c r="A30" s="1562" t="s">
        <v>345</v>
      </c>
      <c r="B30" s="1563"/>
      <c r="C30" s="55"/>
      <c r="D30" s="462">
        <v>76</v>
      </c>
      <c r="E30" s="696">
        <v>-17</v>
      </c>
      <c r="F30" s="696">
        <v>-4</v>
      </c>
    </row>
    <row r="31" spans="1:6" ht="7.5" customHeight="1">
      <c r="A31" s="54"/>
      <c r="B31" s="55"/>
      <c r="C31" s="55"/>
      <c r="D31" s="462"/>
      <c r="E31" s="696"/>
      <c r="F31" s="696"/>
    </row>
    <row r="32" spans="1:6" ht="18" customHeight="1">
      <c r="A32" s="283" t="s">
        <v>642</v>
      </c>
      <c r="B32" s="264"/>
      <c r="C32" s="264"/>
      <c r="D32" s="704">
        <f>SUM(D26:D30)</f>
        <v>180</v>
      </c>
      <c r="E32" s="693">
        <f>SUM(E26:E30)</f>
        <v>83</v>
      </c>
      <c r="F32" s="693">
        <f>SUM(F26:F30)</f>
        <v>270</v>
      </c>
    </row>
    <row r="33" spans="1:6" ht="27" customHeight="1">
      <c r="A33" s="1567" t="s">
        <v>346</v>
      </c>
      <c r="B33" s="1548"/>
      <c r="C33" s="35"/>
      <c r="D33" s="702">
        <f>D22+D32</f>
        <v>545</v>
      </c>
      <c r="E33" s="699">
        <f>E22+E32</f>
        <v>387</v>
      </c>
      <c r="F33" s="699">
        <f>F22+F32</f>
        <v>904</v>
      </c>
    </row>
    <row r="34" spans="5:6" ht="7.5" customHeight="1">
      <c r="E34" s="217"/>
      <c r="F34" s="217"/>
    </row>
    <row r="35" spans="5:6" ht="13.5" customHeight="1">
      <c r="E35" s="217"/>
      <c r="F35" s="217"/>
    </row>
    <row r="36" spans="1:7" ht="12.75">
      <c r="A36" s="306" t="s">
        <v>528</v>
      </c>
      <c r="E36" s="72"/>
      <c r="F36" s="72"/>
      <c r="G36" s="72"/>
    </row>
    <row r="37" spans="1:7" ht="11.25" customHeight="1">
      <c r="A37" s="10"/>
      <c r="E37" s="72"/>
      <c r="F37" s="72"/>
      <c r="G37" s="72"/>
    </row>
    <row r="38" spans="1:7" ht="67.5" customHeight="1">
      <c r="A38" s="1046" t="s">
        <v>529</v>
      </c>
      <c r="B38" s="1564" t="s">
        <v>347</v>
      </c>
      <c r="C38" s="1639"/>
      <c r="D38" s="1639"/>
      <c r="E38" s="1639"/>
      <c r="F38" s="1639"/>
      <c r="G38" s="72"/>
    </row>
    <row r="39" spans="1:7" ht="30.75" customHeight="1">
      <c r="A39" s="1046" t="s">
        <v>530</v>
      </c>
      <c r="B39" s="1549" t="s">
        <v>893</v>
      </c>
      <c r="C39" s="1549"/>
      <c r="D39" s="1549"/>
      <c r="E39" s="1549"/>
      <c r="F39" s="1549"/>
      <c r="G39" s="72"/>
    </row>
    <row r="40" spans="1:6" ht="18" customHeight="1">
      <c r="A40" s="1046" t="s">
        <v>97</v>
      </c>
      <c r="B40" s="1564" t="s">
        <v>96</v>
      </c>
      <c r="C40" s="1639"/>
      <c r="D40" s="1639"/>
      <c r="E40" s="1639"/>
      <c r="F40" s="1639"/>
    </row>
    <row r="41" spans="1:6" ht="32.25" customHeight="1">
      <c r="A41" s="1046" t="s">
        <v>98</v>
      </c>
      <c r="B41" s="1564" t="s">
        <v>688</v>
      </c>
      <c r="C41" s="1580"/>
      <c r="D41" s="1580"/>
      <c r="E41" s="1580"/>
      <c r="F41" s="1580"/>
    </row>
    <row r="42" spans="1:6" ht="38.25" customHeight="1">
      <c r="A42" s="1046" t="s">
        <v>440</v>
      </c>
      <c r="B42" s="1605" t="s">
        <v>534</v>
      </c>
      <c r="C42" s="1571"/>
      <c r="D42" s="1571"/>
      <c r="E42" s="1571"/>
      <c r="F42" s="1571"/>
    </row>
    <row r="43" spans="1:6" ht="9" customHeight="1">
      <c r="A43" s="1046"/>
      <c r="B43" s="975"/>
      <c r="C43" s="976"/>
      <c r="D43" s="976"/>
      <c r="E43" s="976"/>
      <c r="F43" s="976"/>
    </row>
    <row r="44" spans="1:6" ht="47.25" customHeight="1">
      <c r="A44" s="1046" t="s">
        <v>664</v>
      </c>
      <c r="B44" s="1564" t="s">
        <v>538</v>
      </c>
      <c r="C44" s="1580"/>
      <c r="D44" s="1580"/>
      <c r="E44" s="1580"/>
      <c r="F44" s="1580"/>
    </row>
    <row r="45" ht="7.5" customHeight="1"/>
    <row r="46" spans="1:6" ht="34.5" customHeight="1">
      <c r="A46" s="1052" t="s">
        <v>687</v>
      </c>
      <c r="B46" s="1564" t="s">
        <v>892</v>
      </c>
      <c r="C46" s="1639"/>
      <c r="D46" s="1639"/>
      <c r="E46" s="1639"/>
      <c r="F46" s="1639"/>
    </row>
  </sheetData>
  <mergeCells count="12">
    <mergeCell ref="B46:F46"/>
    <mergeCell ref="B41:F41"/>
    <mergeCell ref="B42:F42"/>
    <mergeCell ref="B44:F44"/>
    <mergeCell ref="E1:F1"/>
    <mergeCell ref="A12:D12"/>
    <mergeCell ref="A30:B30"/>
    <mergeCell ref="B40:F40"/>
    <mergeCell ref="A28:B28"/>
    <mergeCell ref="B38:F38"/>
    <mergeCell ref="A33:B33"/>
    <mergeCell ref="B39:F39"/>
  </mergeCells>
  <printOptions/>
  <pageMargins left="0.75" right="0.75" top="1" bottom="1" header="0.5" footer="0.5"/>
  <pageSetup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Q78"/>
  <sheetViews>
    <sheetView showGridLines="0" view="pageBreakPreview" zoomScale="75" zoomScaleNormal="75" zoomScaleSheetLayoutView="75" workbookViewId="0" topLeftCell="A40">
      <selection activeCell="B17" sqref="B17:Z17"/>
    </sheetView>
  </sheetViews>
  <sheetFormatPr defaultColWidth="9.00390625" defaultRowHeight="14.25"/>
  <cols>
    <col min="1" max="1" width="3.50390625" style="270" customWidth="1"/>
    <col min="2" max="2" width="9.125" style="0" customWidth="1"/>
    <col min="6" max="6" width="11.50390625" style="0" customWidth="1"/>
    <col min="7" max="7" width="12.375" style="0" customWidth="1"/>
    <col min="8" max="8" width="21.75390625" style="0" customWidth="1"/>
    <col min="9" max="9" width="14.375" style="0" customWidth="1"/>
    <col min="10" max="10" width="14.50390625" style="0" customWidth="1"/>
    <col min="11" max="11" width="14.375" style="0" customWidth="1"/>
    <col min="12" max="12" width="3.125" style="0" customWidth="1"/>
  </cols>
  <sheetData>
    <row r="1" spans="1:12" ht="13.5">
      <c r="A1" s="24" t="s">
        <v>789</v>
      </c>
      <c r="B1" s="2"/>
      <c r="C1" s="5"/>
      <c r="D1" s="5"/>
      <c r="E1" s="8"/>
      <c r="F1" s="5"/>
      <c r="G1" s="5"/>
      <c r="H1" s="5"/>
      <c r="I1" s="5"/>
      <c r="J1" s="1683" t="s">
        <v>531</v>
      </c>
      <c r="K1" s="1684"/>
      <c r="L1" s="5"/>
    </row>
    <row r="2" spans="1:17" s="190" customFormat="1" ht="15">
      <c r="A2" s="192"/>
      <c r="M2" s="211"/>
      <c r="N2" s="211"/>
      <c r="O2" s="211"/>
      <c r="P2" s="211"/>
      <c r="Q2" s="211"/>
    </row>
    <row r="3" spans="1:17" s="190" customFormat="1" ht="15">
      <c r="A3" s="27" t="s">
        <v>951</v>
      </c>
      <c r="M3" s="211"/>
      <c r="N3" s="212"/>
      <c r="O3" s="212"/>
      <c r="P3" s="212"/>
      <c r="Q3" s="212"/>
    </row>
    <row r="4" spans="1:12" ht="15">
      <c r="A4" s="303"/>
      <c r="B4" s="55"/>
      <c r="C4" s="55"/>
      <c r="D4" s="55"/>
      <c r="E4" s="5"/>
      <c r="F4" s="5"/>
      <c r="G4" s="5"/>
      <c r="H4" s="5"/>
      <c r="I4" s="5"/>
      <c r="J4" s="5"/>
      <c r="K4" s="5"/>
      <c r="L4" s="5"/>
    </row>
    <row r="5" spans="1:12" ht="15">
      <c r="A5" s="30" t="s">
        <v>1043</v>
      </c>
      <c r="B5" s="14"/>
      <c r="C5" s="14"/>
      <c r="D5" s="14"/>
      <c r="E5" s="14"/>
      <c r="F5" s="14"/>
      <c r="G5" s="14"/>
      <c r="H5" s="14"/>
      <c r="I5" s="1326" t="s">
        <v>616</v>
      </c>
      <c r="J5" s="1431" t="s">
        <v>616</v>
      </c>
      <c r="K5" s="1431" t="s">
        <v>617</v>
      </c>
      <c r="L5" s="5"/>
    </row>
    <row r="6" spans="1:12" ht="13.5">
      <c r="A6" s="277"/>
      <c r="B6" s="14"/>
      <c r="C6" s="14"/>
      <c r="D6" s="14"/>
      <c r="E6" s="14"/>
      <c r="F6" s="14"/>
      <c r="G6" s="14"/>
      <c r="H6" s="14"/>
      <c r="I6" s="276">
        <v>2007</v>
      </c>
      <c r="J6" s="304">
        <v>2006</v>
      </c>
      <c r="K6" s="304">
        <v>2006</v>
      </c>
      <c r="L6" s="5"/>
    </row>
    <row r="7" spans="1:12" ht="13.5">
      <c r="A7" s="34" t="s">
        <v>665</v>
      </c>
      <c r="B7" s="278"/>
      <c r="C7" s="278"/>
      <c r="D7" s="278"/>
      <c r="E7" s="278"/>
      <c r="F7" s="278"/>
      <c r="G7" s="278"/>
      <c r="H7" s="278"/>
      <c r="I7" s="36" t="s">
        <v>1048</v>
      </c>
      <c r="J7" s="260" t="s">
        <v>1048</v>
      </c>
      <c r="K7" s="260" t="s">
        <v>1048</v>
      </c>
      <c r="L7" s="5"/>
    </row>
    <row r="8" spans="1:12" ht="7.5" customHeight="1">
      <c r="A8" s="11"/>
      <c r="B8" s="5"/>
      <c r="C8" s="5"/>
      <c r="D8" s="5"/>
      <c r="E8" s="5"/>
      <c r="F8" s="5"/>
      <c r="G8" s="5"/>
      <c r="H8" s="5"/>
      <c r="I8" s="309"/>
      <c r="J8" s="309"/>
      <c r="K8" s="309"/>
      <c r="L8" s="5"/>
    </row>
    <row r="9" spans="1:12" ht="13.5">
      <c r="A9" s="10" t="s">
        <v>556</v>
      </c>
      <c r="B9" s="5"/>
      <c r="C9" s="5"/>
      <c r="D9" s="5"/>
      <c r="E9" s="5"/>
      <c r="F9" s="5"/>
      <c r="G9" s="5"/>
      <c r="H9" s="5"/>
      <c r="I9" s="309"/>
      <c r="J9" s="309"/>
      <c r="K9" s="309"/>
      <c r="L9" s="5"/>
    </row>
    <row r="10" spans="1:12" ht="13.5">
      <c r="A10" s="11"/>
      <c r="B10" s="5" t="s">
        <v>532</v>
      </c>
      <c r="C10" s="5"/>
      <c r="D10" s="5"/>
      <c r="E10" s="5"/>
      <c r="F10" s="5"/>
      <c r="G10" s="5"/>
      <c r="H10" s="5"/>
      <c r="I10" s="310"/>
      <c r="J10" s="309"/>
      <c r="K10" s="309"/>
      <c r="L10" s="5"/>
    </row>
    <row r="11" spans="1:12" ht="13.5">
      <c r="A11" s="11"/>
      <c r="B11" s="5"/>
      <c r="C11" s="17" t="s">
        <v>533</v>
      </c>
      <c r="D11" s="5"/>
      <c r="E11" s="5"/>
      <c r="F11" s="5"/>
      <c r="G11" s="5"/>
      <c r="H11" s="5"/>
      <c r="I11" s="1255">
        <v>5631</v>
      </c>
      <c r="J11" s="222">
        <v>4857</v>
      </c>
      <c r="K11" s="311">
        <v>5155</v>
      </c>
      <c r="L11" s="5"/>
    </row>
    <row r="12" spans="1:12" ht="13.5">
      <c r="A12" s="11"/>
      <c r="B12" s="5"/>
      <c r="C12" s="5" t="s">
        <v>559</v>
      </c>
      <c r="D12" s="5"/>
      <c r="E12" s="5"/>
      <c r="F12" s="5"/>
      <c r="G12" s="5"/>
      <c r="H12" s="5"/>
      <c r="I12" s="1256">
        <v>677</v>
      </c>
      <c r="J12" s="226">
        <v>513</v>
      </c>
      <c r="K12" s="312">
        <v>658</v>
      </c>
      <c r="L12" s="5"/>
    </row>
    <row r="13" spans="1:12" ht="7.5" customHeight="1">
      <c r="A13" s="11"/>
      <c r="B13" s="5"/>
      <c r="C13" s="5"/>
      <c r="D13" s="5"/>
      <c r="E13" s="5"/>
      <c r="F13" s="5"/>
      <c r="G13" s="5"/>
      <c r="H13" s="5"/>
      <c r="I13" s="224"/>
      <c r="J13" s="225"/>
      <c r="K13" s="225"/>
      <c r="L13" s="5"/>
    </row>
    <row r="14" spans="1:12" ht="13.5">
      <c r="A14" s="11"/>
      <c r="B14" s="11"/>
      <c r="C14" s="17" t="s">
        <v>560</v>
      </c>
      <c r="D14" s="5"/>
      <c r="E14" s="5"/>
      <c r="F14" s="5"/>
      <c r="G14" s="5"/>
      <c r="H14" s="5"/>
      <c r="I14" s="218">
        <f>SUM(I11:I13)</f>
        <v>6308</v>
      </c>
      <c r="J14" s="219">
        <f>SUM(J11:J12)</f>
        <v>5370</v>
      </c>
      <c r="K14" s="219">
        <f>SUM(K11:K12)</f>
        <v>5813</v>
      </c>
      <c r="L14" s="5"/>
    </row>
    <row r="15" spans="1:12" ht="13.5">
      <c r="A15" s="10" t="s">
        <v>561</v>
      </c>
      <c r="B15" s="5"/>
      <c r="C15" s="5"/>
      <c r="D15" s="5"/>
      <c r="E15" s="5"/>
      <c r="F15" s="5"/>
      <c r="G15" s="5"/>
      <c r="H15" s="5"/>
      <c r="I15" s="218"/>
      <c r="J15" s="219"/>
      <c r="K15" s="219"/>
      <c r="L15" s="5"/>
    </row>
    <row r="16" spans="1:12" ht="13.5">
      <c r="A16" s="11"/>
      <c r="B16" s="45" t="s">
        <v>562</v>
      </c>
      <c r="C16" s="5"/>
      <c r="D16" s="5"/>
      <c r="E16" s="5"/>
      <c r="F16" s="5"/>
      <c r="G16" s="5"/>
      <c r="H16" s="5"/>
      <c r="I16" s="218">
        <v>287</v>
      </c>
      <c r="J16" s="219">
        <v>273</v>
      </c>
      <c r="K16" s="219">
        <v>230</v>
      </c>
      <c r="L16" s="5"/>
    </row>
    <row r="17" spans="1:12" ht="13.5">
      <c r="A17" s="11"/>
      <c r="B17" s="17" t="s">
        <v>563</v>
      </c>
      <c r="C17" s="5"/>
      <c r="D17" s="5"/>
      <c r="E17" s="5"/>
      <c r="F17" s="5"/>
      <c r="G17" s="5"/>
      <c r="H17" s="5"/>
      <c r="I17" s="218">
        <v>1153</v>
      </c>
      <c r="J17" s="219">
        <v>1153</v>
      </c>
      <c r="K17" s="219">
        <v>1153</v>
      </c>
      <c r="L17" s="5"/>
    </row>
    <row r="18" spans="1:12" ht="7.5" customHeight="1">
      <c r="A18" s="11"/>
      <c r="B18" s="45"/>
      <c r="C18" s="5"/>
      <c r="D18" s="5"/>
      <c r="E18" s="5"/>
      <c r="F18" s="5"/>
      <c r="G18" s="5"/>
      <c r="H18" s="5"/>
      <c r="I18" s="218"/>
      <c r="J18" s="219"/>
      <c r="K18" s="219"/>
      <c r="L18" s="5"/>
    </row>
    <row r="19" spans="1:12" ht="13.5">
      <c r="A19" s="10" t="s">
        <v>21</v>
      </c>
      <c r="B19" s="5"/>
      <c r="C19" s="5"/>
      <c r="D19" s="20"/>
      <c r="E19" s="5"/>
      <c r="F19" s="5"/>
      <c r="G19" s="5"/>
      <c r="H19" s="5"/>
      <c r="I19" s="1257">
        <v>0</v>
      </c>
      <c r="J19" s="219">
        <v>360</v>
      </c>
      <c r="K19" s="225">
        <v>292</v>
      </c>
      <c r="L19" s="5"/>
    </row>
    <row r="20" spans="1:12" ht="7.5" customHeight="1">
      <c r="A20" s="10"/>
      <c r="B20" s="11"/>
      <c r="C20" s="5"/>
      <c r="D20" s="20"/>
      <c r="E20" s="5"/>
      <c r="F20" s="5"/>
      <c r="G20" s="5"/>
      <c r="H20" s="5"/>
      <c r="I20" s="224"/>
      <c r="J20" s="225"/>
      <c r="K20" s="225"/>
      <c r="L20" s="5"/>
    </row>
    <row r="21" spans="1:12" ht="13.5">
      <c r="A21" s="263"/>
      <c r="B21" s="264"/>
      <c r="C21" s="264"/>
      <c r="D21" s="264"/>
      <c r="E21" s="264"/>
      <c r="F21" s="264"/>
      <c r="G21" s="264"/>
      <c r="H21" s="264"/>
      <c r="I21" s="253">
        <f>SUM(I14:I19)</f>
        <v>7748</v>
      </c>
      <c r="J21" s="252">
        <f>SUM(J14:J19)</f>
        <v>7156</v>
      </c>
      <c r="K21" s="252">
        <f>SUM(K14:K19)</f>
        <v>7488</v>
      </c>
      <c r="L21" s="5"/>
    </row>
    <row r="22" spans="1:12" ht="13.5">
      <c r="A22" s="10" t="s">
        <v>564</v>
      </c>
      <c r="B22" s="5"/>
      <c r="C22" s="5"/>
      <c r="D22" s="5"/>
      <c r="E22" s="5"/>
      <c r="F22" s="5"/>
      <c r="G22" s="5"/>
      <c r="H22" s="5"/>
      <c r="I22" s="218"/>
      <c r="J22" s="219"/>
      <c r="K22" s="219"/>
      <c r="L22" s="5"/>
    </row>
    <row r="23" spans="1:12" ht="13.5">
      <c r="A23" s="11"/>
      <c r="B23" s="17" t="s">
        <v>539</v>
      </c>
      <c r="C23" s="5"/>
      <c r="D23" s="5"/>
      <c r="E23" s="5"/>
      <c r="F23" s="5"/>
      <c r="G23" s="5"/>
      <c r="H23" s="5"/>
      <c r="I23" s="218"/>
      <c r="J23" s="219"/>
      <c r="K23" s="219"/>
      <c r="L23" s="5"/>
    </row>
    <row r="24" spans="1:12" ht="2.25" customHeight="1">
      <c r="A24" s="11"/>
      <c r="B24" s="5"/>
      <c r="C24" s="5"/>
      <c r="D24" s="5"/>
      <c r="E24" s="5"/>
      <c r="F24" s="5"/>
      <c r="G24" s="5"/>
      <c r="H24" s="5"/>
      <c r="I24" s="882"/>
      <c r="J24" s="226"/>
      <c r="K24" s="226"/>
      <c r="L24" s="5"/>
    </row>
    <row r="25" spans="1:12" ht="13.5">
      <c r="A25" s="11"/>
      <c r="B25" s="5"/>
      <c r="C25" s="17" t="s">
        <v>535</v>
      </c>
      <c r="D25" s="5"/>
      <c r="E25" s="5"/>
      <c r="F25" s="5"/>
      <c r="G25" s="5"/>
      <c r="H25" s="5"/>
      <c r="I25" s="763">
        <v>3611</v>
      </c>
      <c r="J25" s="225">
        <v>3462</v>
      </c>
      <c r="K25" s="313">
        <v>3420</v>
      </c>
      <c r="L25" s="5"/>
    </row>
    <row r="26" spans="1:12" ht="13.5">
      <c r="A26" s="11"/>
      <c r="B26" s="5"/>
      <c r="C26" s="17" t="s">
        <v>565</v>
      </c>
      <c r="D26" s="5"/>
      <c r="E26" s="5"/>
      <c r="F26" s="5"/>
      <c r="G26" s="5"/>
      <c r="H26" s="5"/>
      <c r="I26" s="762">
        <v>-134</v>
      </c>
      <c r="J26" s="226">
        <v>-145</v>
      </c>
      <c r="K26" s="312">
        <v>-117</v>
      </c>
      <c r="L26" s="5"/>
    </row>
    <row r="27" spans="1:12" ht="13.5">
      <c r="A27" s="11"/>
      <c r="B27" s="5"/>
      <c r="C27" s="17" t="s">
        <v>560</v>
      </c>
      <c r="D27" s="5"/>
      <c r="E27" s="5"/>
      <c r="F27" s="5"/>
      <c r="G27" s="5"/>
      <c r="H27" s="5"/>
      <c r="I27" s="218">
        <f>SUM(I25:I26)</f>
        <v>3477</v>
      </c>
      <c r="J27" s="219">
        <f>SUM(J25:J26)</f>
        <v>3317</v>
      </c>
      <c r="K27" s="219">
        <f>SUM(K25:K26)</f>
        <v>3303</v>
      </c>
      <c r="L27" s="5"/>
    </row>
    <row r="28" spans="1:12" ht="13.5">
      <c r="A28" s="11"/>
      <c r="B28" s="17" t="s">
        <v>536</v>
      </c>
      <c r="C28" s="5"/>
      <c r="D28" s="5"/>
      <c r="E28" s="5"/>
      <c r="F28" s="5"/>
      <c r="G28" s="5"/>
      <c r="H28" s="5"/>
      <c r="I28" s="218">
        <v>67</v>
      </c>
      <c r="J28" s="219">
        <v>62</v>
      </c>
      <c r="K28" s="219">
        <v>57</v>
      </c>
      <c r="L28" s="5"/>
    </row>
    <row r="29" spans="1:12" ht="13.5">
      <c r="A29" s="263"/>
      <c r="B29" s="264"/>
      <c r="C29" s="264"/>
      <c r="D29" s="264"/>
      <c r="E29" s="264"/>
      <c r="F29" s="264"/>
      <c r="G29" s="264"/>
      <c r="H29" s="264"/>
      <c r="I29" s="253">
        <f>SUM(I27:I28)</f>
        <v>3544</v>
      </c>
      <c r="J29" s="252">
        <f>SUM(J27:J28)</f>
        <v>3379</v>
      </c>
      <c r="K29" s="252">
        <f>SUM(K27:K28)</f>
        <v>3360</v>
      </c>
      <c r="L29" s="5"/>
    </row>
    <row r="30" spans="1:12" ht="13.5">
      <c r="A30" s="10" t="s">
        <v>451</v>
      </c>
      <c r="B30" s="5"/>
      <c r="C30" s="5"/>
      <c r="D30" s="5"/>
      <c r="E30" s="5"/>
      <c r="F30" s="5"/>
      <c r="G30" s="5"/>
      <c r="H30" s="5"/>
      <c r="I30" s="224"/>
      <c r="J30" s="225"/>
      <c r="K30" s="225"/>
      <c r="L30" s="5"/>
    </row>
    <row r="31" spans="1:12" ht="13.5">
      <c r="A31" s="45" t="s">
        <v>666</v>
      </c>
      <c r="B31" s="5"/>
      <c r="C31" s="5"/>
      <c r="D31" s="5"/>
      <c r="E31" s="5"/>
      <c r="F31" s="5"/>
      <c r="G31" s="5"/>
      <c r="H31" s="5"/>
      <c r="I31" s="224"/>
      <c r="J31" s="225"/>
      <c r="K31" s="225"/>
      <c r="L31" s="5"/>
    </row>
    <row r="32" spans="1:12" ht="13.5">
      <c r="A32" s="11"/>
      <c r="B32" s="17" t="s">
        <v>566</v>
      </c>
      <c r="C32" s="5"/>
      <c r="D32" s="5"/>
      <c r="E32" s="5"/>
      <c r="F32" s="5"/>
      <c r="G32" s="5"/>
      <c r="H32" s="5"/>
      <c r="I32" s="224">
        <v>2905</v>
      </c>
      <c r="J32" s="225">
        <v>2069</v>
      </c>
      <c r="K32" s="225">
        <v>2548</v>
      </c>
      <c r="L32" s="5"/>
    </row>
    <row r="33" spans="1:12" ht="13.5">
      <c r="A33" s="11"/>
      <c r="B33" s="17" t="s">
        <v>563</v>
      </c>
      <c r="C33" s="5"/>
      <c r="D33" s="5"/>
      <c r="E33" s="5"/>
      <c r="F33" s="5"/>
      <c r="G33" s="5"/>
      <c r="H33" s="5"/>
      <c r="I33" s="224">
        <v>111</v>
      </c>
      <c r="J33" s="225">
        <v>111</v>
      </c>
      <c r="K33" s="225">
        <v>111</v>
      </c>
      <c r="L33" s="5"/>
    </row>
    <row r="34" spans="1:12" ht="13.5">
      <c r="A34" s="45" t="s">
        <v>567</v>
      </c>
      <c r="B34" s="5"/>
      <c r="C34" s="5"/>
      <c r="D34" s="5"/>
      <c r="E34" s="5"/>
      <c r="F34" s="5"/>
      <c r="G34" s="5"/>
      <c r="H34" s="5"/>
      <c r="I34" s="224"/>
      <c r="J34" s="225"/>
      <c r="K34" s="225"/>
      <c r="L34" s="5"/>
    </row>
    <row r="35" spans="1:12" ht="13.5">
      <c r="A35" s="45"/>
      <c r="B35" s="17" t="s">
        <v>562</v>
      </c>
      <c r="C35" s="5"/>
      <c r="D35" s="5"/>
      <c r="E35" s="5"/>
      <c r="F35" s="5"/>
      <c r="G35" s="5"/>
      <c r="H35" s="5"/>
      <c r="I35" s="224">
        <v>107</v>
      </c>
      <c r="J35" s="225">
        <v>90</v>
      </c>
      <c r="K35" s="225">
        <v>89</v>
      </c>
      <c r="L35" s="5"/>
    </row>
    <row r="36" spans="1:12" ht="13.5">
      <c r="A36" s="45"/>
      <c r="B36" s="17" t="s">
        <v>563</v>
      </c>
      <c r="C36" s="5"/>
      <c r="D36" s="5"/>
      <c r="E36" s="5"/>
      <c r="F36" s="5"/>
      <c r="G36" s="5"/>
      <c r="H36" s="5"/>
      <c r="I36" s="224">
        <v>61</v>
      </c>
      <c r="J36" s="225">
        <v>61</v>
      </c>
      <c r="K36" s="225">
        <v>61</v>
      </c>
      <c r="L36" s="5"/>
    </row>
    <row r="37" spans="1:12" ht="13.5">
      <c r="A37" s="263"/>
      <c r="B37" s="314"/>
      <c r="C37" s="264"/>
      <c r="D37" s="264"/>
      <c r="E37" s="264"/>
      <c r="F37" s="264"/>
      <c r="G37" s="264"/>
      <c r="H37" s="264"/>
      <c r="I37" s="253">
        <f>SUM(I32:I36)</f>
        <v>3184</v>
      </c>
      <c r="J37" s="252">
        <f>SUM(J32:J36)</f>
        <v>2331</v>
      </c>
      <c r="K37" s="252">
        <f>SUM(K32:K36)</f>
        <v>2809</v>
      </c>
      <c r="L37" s="5"/>
    </row>
    <row r="38" spans="1:12" ht="13.5">
      <c r="A38" s="10" t="s">
        <v>888</v>
      </c>
      <c r="B38" s="5"/>
      <c r="C38" s="5"/>
      <c r="D38" s="5"/>
      <c r="E38" s="5"/>
      <c r="F38" s="5"/>
      <c r="G38" s="5"/>
      <c r="H38" s="5"/>
      <c r="I38" s="218"/>
      <c r="J38" s="219"/>
      <c r="K38" s="219"/>
      <c r="L38" s="5"/>
    </row>
    <row r="39" spans="1:12" ht="13.5">
      <c r="A39" s="11"/>
      <c r="B39" s="17" t="s">
        <v>568</v>
      </c>
      <c r="C39" s="5"/>
      <c r="D39" s="5"/>
      <c r="E39" s="5"/>
      <c r="F39" s="5"/>
      <c r="G39" s="5"/>
      <c r="H39" s="5"/>
      <c r="I39" s="218">
        <v>-811</v>
      </c>
      <c r="J39" s="219">
        <v>-1558</v>
      </c>
      <c r="K39" s="219">
        <v>-1542</v>
      </c>
      <c r="L39" s="17"/>
    </row>
    <row r="40" spans="1:12" ht="13.5">
      <c r="A40" s="78"/>
      <c r="B40" s="315" t="s">
        <v>847</v>
      </c>
      <c r="C40" s="55"/>
      <c r="D40" s="55"/>
      <c r="E40" s="55"/>
      <c r="F40" s="55"/>
      <c r="G40" s="55"/>
      <c r="H40" s="55"/>
      <c r="I40" s="224">
        <v>-253</v>
      </c>
      <c r="J40" s="225">
        <v>-376</v>
      </c>
      <c r="K40" s="225">
        <v>-232</v>
      </c>
      <c r="L40" s="5"/>
    </row>
    <row r="41" spans="1:12" ht="13.5">
      <c r="A41" s="263"/>
      <c r="B41" s="264"/>
      <c r="C41" s="264"/>
      <c r="D41" s="264"/>
      <c r="E41" s="264"/>
      <c r="F41" s="264"/>
      <c r="G41" s="264"/>
      <c r="H41" s="264"/>
      <c r="I41" s="253">
        <f>SUM(I39:I40)</f>
        <v>-1064</v>
      </c>
      <c r="J41" s="252">
        <f>SUM(J39:J40)</f>
        <v>-1934</v>
      </c>
      <c r="K41" s="252">
        <f>SUM(K39:K40)</f>
        <v>-1774</v>
      </c>
      <c r="L41" s="5"/>
    </row>
    <row r="42" spans="1:12" ht="7.5" customHeight="1">
      <c r="A42" s="263"/>
      <c r="B42" s="264"/>
      <c r="C42" s="264"/>
      <c r="D42" s="264"/>
      <c r="E42" s="264"/>
      <c r="F42" s="264"/>
      <c r="G42" s="264"/>
      <c r="H42" s="264"/>
      <c r="I42" s="224"/>
      <c r="J42" s="225"/>
      <c r="K42" s="225"/>
      <c r="L42" s="5"/>
    </row>
    <row r="43" spans="1:12" ht="14.25" thickBot="1">
      <c r="A43" s="316" t="s">
        <v>924</v>
      </c>
      <c r="B43" s="317"/>
      <c r="C43" s="317"/>
      <c r="D43" s="317"/>
      <c r="E43" s="317"/>
      <c r="F43" s="317"/>
      <c r="G43" s="317"/>
      <c r="H43" s="317"/>
      <c r="I43" s="761">
        <f>+I41+I37+I29+I21</f>
        <v>13412</v>
      </c>
      <c r="J43" s="318">
        <f>+J41+J37+J29+J21</f>
        <v>10932</v>
      </c>
      <c r="K43" s="318">
        <f>+K41+K37+K29+K21</f>
        <v>11883</v>
      </c>
      <c r="L43" s="5"/>
    </row>
    <row r="44" spans="1:12" ht="7.5" customHeight="1">
      <c r="A44" s="45"/>
      <c r="B44" s="5"/>
      <c r="C44" s="5"/>
      <c r="D44" s="5"/>
      <c r="E44" s="5"/>
      <c r="F44" s="5"/>
      <c r="G44" s="5"/>
      <c r="H44" s="5"/>
      <c r="I44" s="55"/>
      <c r="J44" s="225"/>
      <c r="K44" s="225"/>
      <c r="L44" s="5"/>
    </row>
    <row r="45" spans="1:12" ht="13.5">
      <c r="A45" s="306" t="s">
        <v>1029</v>
      </c>
      <c r="B45" s="5"/>
      <c r="C45" s="5"/>
      <c r="D45" s="5"/>
      <c r="E45" s="5"/>
      <c r="F45" s="5"/>
      <c r="G45" s="5"/>
      <c r="H45" s="5"/>
      <c r="I45" s="5"/>
      <c r="J45" s="37"/>
      <c r="K45" s="37"/>
      <c r="L45" s="5"/>
    </row>
    <row r="46" spans="1:12" ht="54" customHeight="1">
      <c r="A46" s="1046" t="s">
        <v>925</v>
      </c>
      <c r="B46" s="1686" t="s">
        <v>906</v>
      </c>
      <c r="C46" s="1686"/>
      <c r="D46" s="1686"/>
      <c r="E46" s="1686"/>
      <c r="F46" s="1686"/>
      <c r="G46" s="1686"/>
      <c r="H46" s="1686"/>
      <c r="I46" s="1686"/>
      <c r="J46" s="1686"/>
      <c r="K46" s="1686"/>
      <c r="L46" s="5"/>
    </row>
    <row r="47" spans="1:12" ht="7.5" customHeight="1">
      <c r="A47" s="1046"/>
      <c r="B47" s="17"/>
      <c r="C47" s="5"/>
      <c r="D47" s="5"/>
      <c r="E47" s="5"/>
      <c r="F47" s="5"/>
      <c r="G47" s="5"/>
      <c r="H47" s="5"/>
      <c r="I47" s="5"/>
      <c r="J47" s="37"/>
      <c r="K47" s="37"/>
      <c r="L47" s="5"/>
    </row>
    <row r="48" spans="1:12" ht="28.5" customHeight="1">
      <c r="A48" s="1046" t="s">
        <v>926</v>
      </c>
      <c r="B48" s="1686" t="s">
        <v>150</v>
      </c>
      <c r="C48" s="1686"/>
      <c r="D48" s="1686"/>
      <c r="E48" s="1686"/>
      <c r="F48" s="1686"/>
      <c r="G48" s="1686"/>
      <c r="H48" s="1686"/>
      <c r="I48" s="1686"/>
      <c r="J48" s="1686"/>
      <c r="K48" s="1686"/>
      <c r="L48" s="5"/>
    </row>
    <row r="49" spans="1:12" ht="7.5" customHeight="1">
      <c r="A49" s="1046"/>
      <c r="B49" s="5"/>
      <c r="C49" s="5"/>
      <c r="D49" s="5"/>
      <c r="E49" s="5"/>
      <c r="F49" s="5"/>
      <c r="G49" s="5"/>
      <c r="H49" s="5"/>
      <c r="I49" s="5"/>
      <c r="J49" s="37"/>
      <c r="K49" s="37"/>
      <c r="L49" s="5"/>
    </row>
    <row r="50" spans="1:12" ht="41.25" customHeight="1">
      <c r="A50" s="1046" t="s">
        <v>927</v>
      </c>
      <c r="B50" s="1686" t="s">
        <v>993</v>
      </c>
      <c r="C50" s="1686"/>
      <c r="D50" s="1686"/>
      <c r="E50" s="1686"/>
      <c r="F50" s="1686"/>
      <c r="G50" s="1686"/>
      <c r="H50" s="1686"/>
      <c r="I50" s="1686"/>
      <c r="J50" s="1686"/>
      <c r="K50" s="1686"/>
      <c r="L50" s="5"/>
    </row>
    <row r="51" spans="1:12" ht="7.5" customHeight="1">
      <c r="A51" s="1046"/>
      <c r="B51" s="5"/>
      <c r="C51" s="5"/>
      <c r="D51" s="5"/>
      <c r="E51" s="5"/>
      <c r="F51" s="5"/>
      <c r="G51" s="5"/>
      <c r="H51" s="5"/>
      <c r="I51" s="5"/>
      <c r="J51" s="37"/>
      <c r="K51" s="37"/>
      <c r="L51" s="5"/>
    </row>
    <row r="52" spans="1:12" ht="42" customHeight="1">
      <c r="A52" s="1046" t="s">
        <v>928</v>
      </c>
      <c r="B52" s="1686" t="s">
        <v>537</v>
      </c>
      <c r="C52" s="1686"/>
      <c r="D52" s="1686"/>
      <c r="E52" s="1686"/>
      <c r="F52" s="1686"/>
      <c r="G52" s="1686"/>
      <c r="H52" s="1686"/>
      <c r="I52" s="1686"/>
      <c r="J52" s="1686"/>
      <c r="K52" s="1686"/>
      <c r="L52" s="5"/>
    </row>
    <row r="53" spans="1:12" ht="7.5" customHeight="1">
      <c r="A53" s="1046"/>
      <c r="B53" s="137"/>
      <c r="C53" s="137"/>
      <c r="D53" s="137"/>
      <c r="E53" s="137"/>
      <c r="F53" s="137"/>
      <c r="G53" s="137"/>
      <c r="H53" s="137"/>
      <c r="I53" s="137"/>
      <c r="J53" s="137"/>
      <c r="K53" s="137"/>
      <c r="L53" s="5"/>
    </row>
    <row r="54" spans="1:12" ht="13.5">
      <c r="A54" s="1046" t="s">
        <v>929</v>
      </c>
      <c r="B54" s="23" t="s">
        <v>930</v>
      </c>
      <c r="C54" s="137"/>
      <c r="D54" s="137"/>
      <c r="E54" s="137"/>
      <c r="F54" s="137"/>
      <c r="G54" s="137"/>
      <c r="H54" s="137"/>
      <c r="I54" s="137"/>
      <c r="J54" s="5"/>
      <c r="K54" s="5"/>
      <c r="L54" s="5"/>
    </row>
    <row r="55" spans="1:12" ht="30" customHeight="1">
      <c r="A55" s="1046"/>
      <c r="B55" s="1680" t="s">
        <v>574</v>
      </c>
      <c r="C55" s="1681"/>
      <c r="D55" s="1681"/>
      <c r="E55" s="1681"/>
      <c r="F55" s="1681"/>
      <c r="G55" s="1681"/>
      <c r="H55" s="1681"/>
      <c r="I55" s="1681"/>
      <c r="J55" s="1681"/>
      <c r="K55" s="1681"/>
      <c r="L55" s="5"/>
    </row>
    <row r="56" spans="1:12" ht="6" customHeight="1">
      <c r="A56" s="1046"/>
      <c r="B56" s="1590"/>
      <c r="C56" s="1590"/>
      <c r="D56" s="1590"/>
      <c r="E56" s="1590"/>
      <c r="F56" s="1590"/>
      <c r="G56" s="1590"/>
      <c r="H56" s="1590"/>
      <c r="I56" s="1590"/>
      <c r="J56" s="1590"/>
      <c r="K56" s="1590"/>
      <c r="L56" s="5"/>
    </row>
    <row r="57" spans="1:12" ht="7.5" customHeight="1">
      <c r="A57" s="1046"/>
      <c r="B57" s="17"/>
      <c r="C57" s="5"/>
      <c r="D57" s="5"/>
      <c r="E57" s="5"/>
      <c r="F57" s="5"/>
      <c r="G57" s="5"/>
      <c r="H57" s="5"/>
      <c r="I57" s="5"/>
      <c r="J57" s="319"/>
      <c r="K57" s="319"/>
      <c r="L57" s="5"/>
    </row>
    <row r="58" spans="1:12" ht="25.5" customHeight="1">
      <c r="A58" s="1046" t="s">
        <v>931</v>
      </c>
      <c r="B58" s="747" t="s">
        <v>932</v>
      </c>
      <c r="C58" s="5"/>
      <c r="D58" s="5"/>
      <c r="E58" s="5"/>
      <c r="F58" s="5"/>
      <c r="G58" s="5"/>
      <c r="H58" s="5"/>
      <c r="I58" s="1485" t="s">
        <v>798</v>
      </c>
      <c r="J58" s="1486" t="s">
        <v>796</v>
      </c>
      <c r="K58" s="1486" t="s">
        <v>797</v>
      </c>
      <c r="L58" s="5"/>
    </row>
    <row r="59" spans="1:12" ht="13.5">
      <c r="A59" s="1046"/>
      <c r="B59" s="35"/>
      <c r="C59" s="35"/>
      <c r="D59" s="35"/>
      <c r="E59" s="35"/>
      <c r="F59" s="35"/>
      <c r="G59" s="35"/>
      <c r="H59" s="35"/>
      <c r="I59" s="320" t="s">
        <v>1048</v>
      </c>
      <c r="J59" s="1432" t="s">
        <v>1048</v>
      </c>
      <c r="K59" s="1432" t="s">
        <v>1048</v>
      </c>
      <c r="L59" s="5"/>
    </row>
    <row r="60" spans="1:12" ht="13.5">
      <c r="A60" s="1046"/>
      <c r="B60" s="17" t="s">
        <v>575</v>
      </c>
      <c r="C60" s="5"/>
      <c r="D60" s="5"/>
      <c r="E60" s="5"/>
      <c r="F60" s="5"/>
      <c r="G60" s="5"/>
      <c r="H60" s="5"/>
      <c r="I60" s="287">
        <v>1546</v>
      </c>
      <c r="J60" s="217">
        <v>1067</v>
      </c>
      <c r="K60" s="217">
        <v>1119</v>
      </c>
      <c r="L60" s="5"/>
    </row>
    <row r="61" spans="1:12" ht="13.5">
      <c r="A61" s="1046"/>
      <c r="B61" s="321" t="s">
        <v>654</v>
      </c>
      <c r="C61" s="35"/>
      <c r="D61" s="35"/>
      <c r="E61" s="35"/>
      <c r="F61" s="35"/>
      <c r="G61" s="35"/>
      <c r="H61" s="35"/>
      <c r="I61" s="702">
        <v>-2357</v>
      </c>
      <c r="J61" s="699">
        <v>-2625</v>
      </c>
      <c r="K61" s="699">
        <v>-2661</v>
      </c>
      <c r="L61" s="5"/>
    </row>
    <row r="62" spans="1:12" ht="13.5">
      <c r="A62" s="1046"/>
      <c r="B62" s="17" t="s">
        <v>935</v>
      </c>
      <c r="C62" s="5"/>
      <c r="D62" s="5"/>
      <c r="E62" s="5"/>
      <c r="F62" s="5"/>
      <c r="I62" s="444">
        <f>SUM(I60:I61)</f>
        <v>-811</v>
      </c>
      <c r="J62" s="445">
        <f>SUM(J60:J61)</f>
        <v>-1558</v>
      </c>
      <c r="K62" s="445">
        <f>SUM(K60:K61)</f>
        <v>-1542</v>
      </c>
      <c r="L62" s="5"/>
    </row>
    <row r="63" spans="1:12" ht="13.5">
      <c r="A63" s="1046"/>
      <c r="B63" s="321" t="s">
        <v>972</v>
      </c>
      <c r="C63" s="35"/>
      <c r="D63" s="35"/>
      <c r="E63" s="35"/>
      <c r="F63" s="35"/>
      <c r="G63" s="195"/>
      <c r="H63" s="195"/>
      <c r="I63" s="444">
        <v>-149</v>
      </c>
      <c r="J63" s="445">
        <v>-156</v>
      </c>
      <c r="K63" s="445">
        <v>-158</v>
      </c>
      <c r="L63" s="5"/>
    </row>
    <row r="64" spans="1:12" ht="13.5">
      <c r="A64" s="1046"/>
      <c r="B64" s="35"/>
      <c r="C64" s="35"/>
      <c r="D64" s="35"/>
      <c r="E64" s="35"/>
      <c r="F64" s="35"/>
      <c r="G64" s="35"/>
      <c r="H64" s="35"/>
      <c r="I64" s="704">
        <f>SUM(I62:I63)</f>
        <v>-960</v>
      </c>
      <c r="J64" s="693">
        <f>SUM(J62:J63)</f>
        <v>-1714</v>
      </c>
      <c r="K64" s="693">
        <f>SUM(K62:K63)</f>
        <v>-1700</v>
      </c>
      <c r="L64" s="5"/>
    </row>
    <row r="65" spans="1:12" ht="3.75" customHeight="1">
      <c r="A65" s="1046"/>
      <c r="C65" s="55"/>
      <c r="D65" s="55"/>
      <c r="E65" s="55"/>
      <c r="F65" s="55"/>
      <c r="G65" s="55"/>
      <c r="H65" s="55"/>
      <c r="I65" s="225"/>
      <c r="J65" s="224"/>
      <c r="K65" s="225"/>
      <c r="L65" s="5"/>
    </row>
    <row r="66" spans="1:12" ht="13.5" customHeight="1">
      <c r="A66" s="1046"/>
      <c r="B66" s="17" t="s">
        <v>907</v>
      </c>
      <c r="C66" s="5"/>
      <c r="D66" s="5"/>
      <c r="E66" s="5"/>
      <c r="F66" s="5"/>
      <c r="G66" s="5"/>
      <c r="H66" s="5"/>
      <c r="I66" s="5"/>
      <c r="J66" s="322"/>
      <c r="K66" s="300"/>
      <c r="L66" s="5"/>
    </row>
    <row r="67" spans="1:12" ht="17.25" customHeight="1">
      <c r="A67" s="1046"/>
      <c r="B67" s="1550" t="s">
        <v>576</v>
      </c>
      <c r="C67" s="1582"/>
      <c r="D67" s="1582"/>
      <c r="E67" s="1582"/>
      <c r="F67" s="1582"/>
      <c r="G67" s="1582"/>
      <c r="H67" s="1681"/>
      <c r="I67" s="1681"/>
      <c r="J67" s="1681"/>
      <c r="K67" s="1681"/>
      <c r="L67" s="5"/>
    </row>
    <row r="68" spans="1:12" ht="8.25" customHeight="1">
      <c r="A68" s="1046"/>
      <c r="B68" s="1507"/>
      <c r="C68" s="1462"/>
      <c r="D68" s="1462"/>
      <c r="E68" s="1462"/>
      <c r="F68" s="1462"/>
      <c r="G68" s="1462"/>
      <c r="H68" s="21"/>
      <c r="I68" s="21"/>
      <c r="J68" s="21"/>
      <c r="K68" s="21"/>
      <c r="L68" s="5"/>
    </row>
    <row r="69" spans="1:12" ht="29.25" customHeight="1">
      <c r="A69" s="1046" t="s">
        <v>936</v>
      </c>
      <c r="B69" s="1686" t="s">
        <v>557</v>
      </c>
      <c r="C69" s="1686"/>
      <c r="D69" s="1686"/>
      <c r="E69" s="1686"/>
      <c r="F69" s="1686"/>
      <c r="G69" s="1686"/>
      <c r="H69" s="1686"/>
      <c r="I69" s="1686"/>
      <c r="J69" s="1686"/>
      <c r="K69" s="1686"/>
      <c r="L69" s="5"/>
    </row>
    <row r="70" spans="1:12" ht="24.75" customHeight="1">
      <c r="A70" s="1046"/>
      <c r="B70" s="1680" t="s">
        <v>68</v>
      </c>
      <c r="C70" s="1680"/>
      <c r="D70" s="1680"/>
      <c r="E70" s="1680"/>
      <c r="F70" s="1680"/>
      <c r="G70" s="1680"/>
      <c r="H70" s="1680"/>
      <c r="I70" s="1680"/>
      <c r="J70" s="1680"/>
      <c r="K70" s="1680"/>
      <c r="L70" s="5"/>
    </row>
    <row r="71" spans="1:12" ht="26.25">
      <c r="A71" s="10"/>
      <c r="B71" s="5"/>
      <c r="C71" s="5"/>
      <c r="D71" s="5"/>
      <c r="E71" s="5"/>
      <c r="F71" s="5"/>
      <c r="G71" s="5"/>
      <c r="H71" s="5"/>
      <c r="I71" s="1485" t="s">
        <v>798</v>
      </c>
      <c r="J71" s="1486" t="s">
        <v>796</v>
      </c>
      <c r="K71" s="1486" t="s">
        <v>797</v>
      </c>
      <c r="L71" s="5"/>
    </row>
    <row r="72" spans="1:12" ht="13.5">
      <c r="A72" s="10"/>
      <c r="B72" s="35"/>
      <c r="C72" s="35"/>
      <c r="D72" s="35"/>
      <c r="E72" s="35"/>
      <c r="F72" s="35"/>
      <c r="G72" s="35"/>
      <c r="H72" s="35"/>
      <c r="I72" s="320" t="s">
        <v>1048</v>
      </c>
      <c r="J72" s="1432" t="s">
        <v>407</v>
      </c>
      <c r="K72" s="1432" t="s">
        <v>1048</v>
      </c>
      <c r="L72" s="5"/>
    </row>
    <row r="73" spans="1:11" ht="13.5">
      <c r="A73" s="1053"/>
      <c r="B73" s="1054" t="s">
        <v>22</v>
      </c>
      <c r="C73" s="1054"/>
      <c r="D73" s="1054"/>
      <c r="E73" s="1054"/>
      <c r="F73" s="1054"/>
      <c r="G73" s="1054"/>
      <c r="I73" s="444">
        <v>91</v>
      </c>
      <c r="J73" s="445">
        <v>28</v>
      </c>
      <c r="K73" s="445">
        <v>19</v>
      </c>
    </row>
    <row r="74" spans="1:11" ht="13.5">
      <c r="A74" s="1053"/>
      <c r="B74" s="1551" t="s">
        <v>23</v>
      </c>
      <c r="C74" s="1551"/>
      <c r="D74" s="1551"/>
      <c r="E74" s="1551"/>
      <c r="F74" s="1551"/>
      <c r="G74" s="1551"/>
      <c r="H74" s="1681"/>
      <c r="I74" s="444"/>
      <c r="J74" s="445"/>
      <c r="K74" s="445"/>
    </row>
    <row r="75" spans="1:11" ht="13.5" customHeight="1">
      <c r="A75" s="1053"/>
      <c r="B75" s="1327" t="s">
        <v>577</v>
      </c>
      <c r="H75" s="255"/>
      <c r="I75" s="702">
        <v>25</v>
      </c>
      <c r="J75" s="699">
        <v>7</v>
      </c>
      <c r="K75" s="699">
        <v>6</v>
      </c>
    </row>
    <row r="76" spans="1:11" ht="13.5">
      <c r="A76" s="1053"/>
      <c r="B76" s="1055" t="s">
        <v>391</v>
      </c>
      <c r="C76" s="1055"/>
      <c r="D76" s="1055"/>
      <c r="E76" s="1055"/>
      <c r="F76" s="1055"/>
      <c r="G76" s="1055"/>
      <c r="H76" s="328"/>
      <c r="I76" s="704">
        <f>SUM(I73:I75)</f>
        <v>116</v>
      </c>
      <c r="J76" s="693">
        <f>SUM(J73:J75)</f>
        <v>35</v>
      </c>
      <c r="K76" s="693">
        <f>SUM(K73:K75)</f>
        <v>25</v>
      </c>
    </row>
    <row r="77" ht="13.5">
      <c r="A77" s="1053"/>
    </row>
    <row r="78" spans="1:9" ht="13.5">
      <c r="A78" s="1059" t="s">
        <v>578</v>
      </c>
      <c r="B78" s="1552" t="s">
        <v>265</v>
      </c>
      <c r="C78" s="1552"/>
      <c r="D78" s="1552"/>
      <c r="E78" s="1552"/>
      <c r="F78" s="1552"/>
      <c r="G78" s="1552"/>
      <c r="H78" s="1552"/>
      <c r="I78" s="1552"/>
    </row>
  </sheetData>
  <mergeCells count="12">
    <mergeCell ref="B78:I78"/>
    <mergeCell ref="J1:K1"/>
    <mergeCell ref="B46:K46"/>
    <mergeCell ref="B48:K48"/>
    <mergeCell ref="B50:K50"/>
    <mergeCell ref="B52:K52"/>
    <mergeCell ref="B55:K55"/>
    <mergeCell ref="B56:K56"/>
    <mergeCell ref="B69:K69"/>
    <mergeCell ref="B67:K67"/>
    <mergeCell ref="B70:K70"/>
    <mergeCell ref="B74:H74"/>
  </mergeCells>
  <printOptions horizontalCentered="1"/>
  <pageMargins left="0.7086614173228347" right="0.31496062992125984" top="0.31496062992125984" bottom="0" header="0.31496062992125984" footer="0"/>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sheetPr>
    <pageSetUpPr fitToPage="1"/>
  </sheetPr>
  <dimension ref="A1:Q90"/>
  <sheetViews>
    <sheetView showGridLines="0" view="pageBreakPreview" zoomScale="75" zoomScaleNormal="75" zoomScaleSheetLayoutView="75" workbookViewId="0" topLeftCell="A67">
      <selection activeCell="E82" sqref="E82"/>
    </sheetView>
  </sheetViews>
  <sheetFormatPr defaultColWidth="9.00390625" defaultRowHeight="14.25"/>
  <cols>
    <col min="1" max="1" width="5.875" style="270" customWidth="1"/>
    <col min="2" max="2" width="10.375" style="0" customWidth="1"/>
    <col min="4" max="4" width="10.00390625" style="0" customWidth="1"/>
    <col min="5" max="5" width="10.625" style="0" customWidth="1"/>
    <col min="6" max="6" width="9.875" style="0" customWidth="1"/>
    <col min="7" max="7" width="15.00390625" style="0" customWidth="1"/>
    <col min="8" max="8" width="9.375" style="0" customWidth="1"/>
    <col min="9" max="10" width="10.75390625" style="0" customWidth="1"/>
    <col min="11" max="11" width="10.625" style="0" customWidth="1"/>
    <col min="12" max="12" width="11.00390625" style="0" customWidth="1"/>
    <col min="13" max="13" width="10.125" style="0" customWidth="1"/>
    <col min="14" max="14" width="10.00390625" style="0" customWidth="1"/>
  </cols>
  <sheetData>
    <row r="1" spans="1:14" ht="13.5">
      <c r="A1" s="24" t="s">
        <v>789</v>
      </c>
      <c r="B1" s="2"/>
      <c r="C1" s="5"/>
      <c r="D1" s="5"/>
      <c r="E1" s="5"/>
      <c r="F1" s="5"/>
      <c r="G1" s="5"/>
      <c r="H1" s="5"/>
      <c r="I1" s="5"/>
      <c r="J1" s="5"/>
      <c r="K1" s="5"/>
      <c r="L1" s="5"/>
      <c r="M1" s="1654" t="s">
        <v>937</v>
      </c>
      <c r="N1" s="1684"/>
    </row>
    <row r="2" spans="1:17" s="190" customFormat="1" ht="15">
      <c r="A2" s="192"/>
      <c r="M2" s="211"/>
      <c r="N2" s="211"/>
      <c r="O2" s="211"/>
      <c r="P2" s="211"/>
      <c r="Q2" s="211"/>
    </row>
    <row r="3" spans="1:17" s="190" customFormat="1" ht="15">
      <c r="A3" s="27" t="s">
        <v>951</v>
      </c>
      <c r="M3" s="211"/>
      <c r="N3" s="212"/>
      <c r="O3" s="212"/>
      <c r="P3" s="212"/>
      <c r="Q3" s="212"/>
    </row>
    <row r="4" spans="1:14" ht="15">
      <c r="A4" s="303"/>
      <c r="B4" s="5"/>
      <c r="C4" s="5"/>
      <c r="D4" s="5"/>
      <c r="E4" s="5"/>
      <c r="F4" s="5"/>
      <c r="G4" s="5"/>
      <c r="H4" s="5"/>
      <c r="I4" s="5"/>
      <c r="J4" s="5"/>
      <c r="K4" s="5"/>
      <c r="L4" s="5"/>
      <c r="M4" s="5"/>
      <c r="N4" s="5"/>
    </row>
    <row r="5" spans="1:14" ht="15">
      <c r="A5" s="30" t="s">
        <v>1043</v>
      </c>
      <c r="B5" s="5"/>
      <c r="C5" s="5"/>
      <c r="D5" s="5"/>
      <c r="E5" s="5"/>
      <c r="F5" s="5"/>
      <c r="G5" s="5"/>
      <c r="H5" s="5"/>
      <c r="I5" s="1614" t="s">
        <v>532</v>
      </c>
      <c r="J5" s="1614"/>
      <c r="K5" s="1614"/>
      <c r="L5" s="1614"/>
      <c r="M5" s="5"/>
      <c r="N5" s="5"/>
    </row>
    <row r="6" spans="1:14" ht="13.5">
      <c r="A6" s="29"/>
      <c r="B6" s="55"/>
      <c r="C6" s="55"/>
      <c r="D6" s="5"/>
      <c r="E6" s="5"/>
      <c r="F6" s="5"/>
      <c r="G6" s="5"/>
      <c r="H6" s="5"/>
      <c r="I6" s="276"/>
      <c r="J6" s="193"/>
      <c r="K6" s="193"/>
      <c r="L6" s="193" t="s">
        <v>402</v>
      </c>
      <c r="M6" s="1"/>
      <c r="N6" s="1"/>
    </row>
    <row r="7" spans="1:14" ht="13.5">
      <c r="A7" s="11"/>
      <c r="B7" s="5"/>
      <c r="C7" s="5"/>
      <c r="D7" s="5"/>
      <c r="E7" s="5"/>
      <c r="F7" s="5"/>
      <c r="G7" s="5"/>
      <c r="H7" s="193" t="s">
        <v>938</v>
      </c>
      <c r="I7" s="276" t="s">
        <v>939</v>
      </c>
      <c r="L7" s="193" t="s">
        <v>941</v>
      </c>
      <c r="N7" s="1"/>
    </row>
    <row r="8" spans="1:14" ht="13.5">
      <c r="A8" s="11"/>
      <c r="B8" s="5"/>
      <c r="C8" s="5"/>
      <c r="D8" s="5"/>
      <c r="E8" s="5"/>
      <c r="F8" s="5"/>
      <c r="G8" s="5"/>
      <c r="H8" s="276" t="s">
        <v>648</v>
      </c>
      <c r="I8" s="276" t="s">
        <v>942</v>
      </c>
      <c r="J8" s="193" t="s">
        <v>815</v>
      </c>
      <c r="K8" s="193" t="s">
        <v>943</v>
      </c>
      <c r="L8" s="193" t="s">
        <v>944</v>
      </c>
      <c r="M8" s="193" t="s">
        <v>999</v>
      </c>
      <c r="N8" s="193" t="s">
        <v>945</v>
      </c>
    </row>
    <row r="9" spans="1:14" ht="13.5">
      <c r="A9" s="78"/>
      <c r="B9" s="55"/>
      <c r="C9" s="55"/>
      <c r="D9" s="55"/>
      <c r="E9" s="55"/>
      <c r="F9" s="55"/>
      <c r="G9" s="55"/>
      <c r="H9" s="276" t="s">
        <v>649</v>
      </c>
      <c r="I9" s="276" t="s">
        <v>946</v>
      </c>
      <c r="J9" s="193" t="s">
        <v>946</v>
      </c>
      <c r="K9" s="276" t="s">
        <v>946</v>
      </c>
      <c r="L9" s="276" t="s">
        <v>946</v>
      </c>
      <c r="M9" s="276" t="s">
        <v>946</v>
      </c>
      <c r="N9" s="276" t="s">
        <v>402</v>
      </c>
    </row>
    <row r="10" spans="1:14" ht="13.5">
      <c r="A10" s="34" t="s">
        <v>295</v>
      </c>
      <c r="B10" s="35"/>
      <c r="C10" s="35"/>
      <c r="D10" s="35"/>
      <c r="E10" s="35"/>
      <c r="F10" s="35"/>
      <c r="G10" s="35"/>
      <c r="H10" s="35"/>
      <c r="I10" s="36" t="s">
        <v>1048</v>
      </c>
      <c r="J10" s="36" t="s">
        <v>1048</v>
      </c>
      <c r="K10" s="36" t="s">
        <v>1048</v>
      </c>
      <c r="L10" s="36" t="s">
        <v>1048</v>
      </c>
      <c r="M10" s="36" t="s">
        <v>1048</v>
      </c>
      <c r="N10" s="36" t="s">
        <v>1048</v>
      </c>
    </row>
    <row r="11" spans="1:14" ht="8.25" customHeight="1">
      <c r="A11" s="11"/>
      <c r="B11" s="5"/>
      <c r="C11" s="5"/>
      <c r="D11" s="5"/>
      <c r="E11" s="5"/>
      <c r="F11" s="5"/>
      <c r="G11" s="5"/>
      <c r="H11" s="5"/>
      <c r="I11" s="5"/>
      <c r="J11" s="5"/>
      <c r="K11" s="5"/>
      <c r="L11" s="5"/>
      <c r="M11" s="5"/>
      <c r="N11" s="5"/>
    </row>
    <row r="12" spans="1:14" ht="13.5">
      <c r="A12" s="220" t="s">
        <v>105</v>
      </c>
      <c r="B12" s="5"/>
      <c r="C12" s="5"/>
      <c r="D12" s="5"/>
      <c r="E12" s="5"/>
      <c r="F12" s="5"/>
      <c r="G12" s="5"/>
      <c r="H12" s="5"/>
      <c r="I12" s="72"/>
      <c r="J12" s="72"/>
      <c r="K12" s="72"/>
      <c r="L12" s="72"/>
      <c r="M12" s="72"/>
      <c r="N12" s="72"/>
    </row>
    <row r="13" spans="1:14" ht="8.25" customHeight="1">
      <c r="A13" s="11"/>
      <c r="B13" s="11"/>
      <c r="C13" s="5"/>
      <c r="D13" s="5"/>
      <c r="E13" s="5"/>
      <c r="F13" s="5"/>
      <c r="G13" s="5"/>
      <c r="H13" s="5"/>
      <c r="I13" s="72"/>
      <c r="J13" s="72"/>
      <c r="K13" s="72"/>
      <c r="L13" s="72"/>
      <c r="M13" s="72"/>
      <c r="N13" s="72"/>
    </row>
    <row r="14" spans="1:14" ht="13.5">
      <c r="A14" s="11" t="s">
        <v>348</v>
      </c>
      <c r="B14" s="5"/>
      <c r="C14" s="5"/>
      <c r="D14" s="5"/>
      <c r="E14" s="5"/>
      <c r="F14" s="5"/>
      <c r="G14" s="5"/>
      <c r="H14" s="5"/>
      <c r="I14" s="37"/>
      <c r="J14" s="37"/>
      <c r="K14" s="37"/>
      <c r="L14" s="37"/>
      <c r="M14" s="37"/>
      <c r="N14" s="37"/>
    </row>
    <row r="15" spans="1:14" ht="13.5">
      <c r="A15" s="11"/>
      <c r="B15" s="45" t="s">
        <v>634</v>
      </c>
      <c r="C15" s="5"/>
      <c r="D15" s="5"/>
      <c r="E15" s="5"/>
      <c r="F15" s="5"/>
      <c r="G15" s="5"/>
      <c r="H15" s="5">
        <v>4</v>
      </c>
      <c r="I15" s="287">
        <v>108</v>
      </c>
      <c r="J15" s="287">
        <v>144</v>
      </c>
      <c r="K15" s="287">
        <v>282</v>
      </c>
      <c r="L15" s="287">
        <f>SUM(I15:K15)</f>
        <v>534</v>
      </c>
      <c r="M15" s="323"/>
      <c r="N15" s="287">
        <f>SUM(L15:M15)</f>
        <v>534</v>
      </c>
    </row>
    <row r="16" spans="1:14" ht="13.5">
      <c r="A16" s="271"/>
      <c r="B16" s="321" t="s">
        <v>472</v>
      </c>
      <c r="C16" s="35"/>
      <c r="D16" s="35"/>
      <c r="E16" s="35"/>
      <c r="F16" s="35"/>
      <c r="G16" s="35"/>
      <c r="H16" s="35">
        <v>5</v>
      </c>
      <c r="I16" s="308">
        <v>354</v>
      </c>
      <c r="J16" s="308">
        <v>200</v>
      </c>
      <c r="K16" s="308">
        <v>211</v>
      </c>
      <c r="L16" s="308">
        <f>SUM(I16:K16)</f>
        <v>765</v>
      </c>
      <c r="M16" s="324"/>
      <c r="N16" s="308">
        <f>SUM(L16:M16)</f>
        <v>765</v>
      </c>
    </row>
    <row r="17" spans="1:14" ht="13.5">
      <c r="A17" s="11"/>
      <c r="B17" s="11"/>
      <c r="C17" s="5"/>
      <c r="D17" s="5"/>
      <c r="E17" s="5"/>
      <c r="F17" s="5"/>
      <c r="G17" s="5"/>
      <c r="H17" s="5"/>
      <c r="I17" s="287">
        <f aca="true" t="shared" si="0" ref="I17:N17">SUM(I15:I16)</f>
        <v>462</v>
      </c>
      <c r="J17" s="287">
        <f t="shared" si="0"/>
        <v>344</v>
      </c>
      <c r="K17" s="287">
        <f t="shared" si="0"/>
        <v>493</v>
      </c>
      <c r="L17" s="287">
        <f t="shared" si="0"/>
        <v>1299</v>
      </c>
      <c r="M17" s="287"/>
      <c r="N17" s="287">
        <f t="shared" si="0"/>
        <v>1299</v>
      </c>
    </row>
    <row r="18" spans="1:14" ht="13.5">
      <c r="A18" s="11" t="s">
        <v>458</v>
      </c>
      <c r="B18" s="5"/>
      <c r="C18" s="5"/>
      <c r="D18" s="5"/>
      <c r="E18" s="5"/>
      <c r="F18" s="5"/>
      <c r="G18" s="5"/>
      <c r="H18" s="5"/>
      <c r="I18" s="287"/>
      <c r="J18" s="287"/>
      <c r="K18" s="287">
        <v>-6</v>
      </c>
      <c r="L18" s="287">
        <f>SUM(I18:K18)</f>
        <v>-6</v>
      </c>
      <c r="M18" s="323"/>
      <c r="N18" s="287">
        <f>SUM(L18:M18)</f>
        <v>-6</v>
      </c>
    </row>
    <row r="19" spans="1:14" ht="13.5">
      <c r="A19" s="11" t="s">
        <v>459</v>
      </c>
      <c r="B19" s="11"/>
      <c r="C19" s="5"/>
      <c r="D19" s="5"/>
      <c r="E19" s="5"/>
      <c r="F19" s="5"/>
      <c r="G19" s="5"/>
      <c r="H19" s="5"/>
      <c r="I19" s="287"/>
      <c r="J19" s="287"/>
      <c r="K19" s="287"/>
      <c r="L19" s="287"/>
      <c r="M19" s="323">
        <v>140</v>
      </c>
      <c r="N19" s="287">
        <f>SUM(M19)</f>
        <v>140</v>
      </c>
    </row>
    <row r="20" spans="1:14" ht="13.5">
      <c r="A20" s="45" t="s">
        <v>349</v>
      </c>
      <c r="B20" s="5"/>
      <c r="C20" s="5"/>
      <c r="D20" s="5"/>
      <c r="E20" s="5"/>
      <c r="F20" s="5"/>
      <c r="G20" s="5"/>
      <c r="H20" s="5"/>
      <c r="I20" s="287"/>
      <c r="J20" s="287"/>
      <c r="K20" s="287"/>
      <c r="L20" s="287"/>
      <c r="M20" s="323">
        <v>33</v>
      </c>
      <c r="N20" s="287">
        <f>SUM(M20)</f>
        <v>33</v>
      </c>
    </row>
    <row r="21" spans="1:14" ht="13.5">
      <c r="A21" s="45" t="s">
        <v>350</v>
      </c>
      <c r="B21" s="5"/>
      <c r="C21" s="5"/>
      <c r="D21" s="5"/>
      <c r="E21" s="5"/>
      <c r="F21" s="5"/>
      <c r="G21" s="5"/>
      <c r="H21" s="5"/>
      <c r="I21" s="287"/>
      <c r="J21" s="287"/>
      <c r="K21" s="287"/>
      <c r="L21" s="287"/>
      <c r="M21" s="323">
        <v>9</v>
      </c>
      <c r="N21" s="287">
        <f>SUM(M21)</f>
        <v>9</v>
      </c>
    </row>
    <row r="22" spans="1:14" ht="13.5">
      <c r="A22" s="45" t="s">
        <v>351</v>
      </c>
      <c r="B22" s="5"/>
      <c r="C22" s="5"/>
      <c r="D22" s="5"/>
      <c r="E22" s="5"/>
      <c r="F22" s="5"/>
      <c r="G22" s="5"/>
      <c r="H22" s="5"/>
      <c r="I22" s="287"/>
      <c r="J22" s="287"/>
      <c r="K22" s="287"/>
      <c r="L22" s="287"/>
      <c r="M22" s="323">
        <v>-2</v>
      </c>
      <c r="N22" s="287">
        <f>SUM(M22)</f>
        <v>-2</v>
      </c>
    </row>
    <row r="23" spans="1:14" ht="13.5">
      <c r="A23" s="78" t="s">
        <v>383</v>
      </c>
      <c r="B23" s="55"/>
      <c r="C23" s="55"/>
      <c r="D23" s="55"/>
      <c r="E23" s="55"/>
      <c r="F23" s="55"/>
      <c r="G23" s="55"/>
      <c r="H23" s="55"/>
      <c r="I23" s="326"/>
      <c r="J23" s="326"/>
      <c r="K23" s="326"/>
      <c r="L23" s="322"/>
      <c r="M23" s="326">
        <v>-147</v>
      </c>
      <c r="N23" s="322">
        <f>SUM(M23)</f>
        <v>-147</v>
      </c>
    </row>
    <row r="24" spans="1:14" ht="13.5">
      <c r="A24" s="108" t="s">
        <v>641</v>
      </c>
      <c r="B24" s="55"/>
      <c r="C24" s="55"/>
      <c r="D24" s="55"/>
      <c r="E24" s="55"/>
      <c r="F24" s="55"/>
      <c r="G24" s="55"/>
      <c r="H24" s="55"/>
      <c r="I24" s="326">
        <v>0</v>
      </c>
      <c r="J24" s="326"/>
      <c r="K24" s="326"/>
      <c r="L24" s="287">
        <v>0</v>
      </c>
      <c r="M24" s="326">
        <v>0</v>
      </c>
      <c r="N24" s="324">
        <f>SUM(L24:M24)</f>
        <v>0</v>
      </c>
    </row>
    <row r="25" spans="1:14" ht="20.25" customHeight="1">
      <c r="A25" s="1554" t="s">
        <v>104</v>
      </c>
      <c r="B25" s="1555"/>
      <c r="C25" s="1555"/>
      <c r="D25" s="1555"/>
      <c r="E25" s="1555"/>
      <c r="F25" s="1555"/>
      <c r="G25" s="1555"/>
      <c r="H25" s="59">
        <v>3</v>
      </c>
      <c r="I25" s="325">
        <f aca="true" t="shared" si="1" ref="I25:N25">SUM(I17:I24)</f>
        <v>462</v>
      </c>
      <c r="J25" s="325">
        <f t="shared" si="1"/>
        <v>344</v>
      </c>
      <c r="K25" s="325">
        <f t="shared" si="1"/>
        <v>487</v>
      </c>
      <c r="L25" s="325">
        <f t="shared" si="1"/>
        <v>1293</v>
      </c>
      <c r="M25" s="325">
        <f t="shared" si="1"/>
        <v>33</v>
      </c>
      <c r="N25" s="325">
        <f t="shared" si="1"/>
        <v>1326</v>
      </c>
    </row>
    <row r="26" spans="1:14" ht="13.5">
      <c r="A26" s="220" t="s">
        <v>480</v>
      </c>
      <c r="B26" s="23"/>
      <c r="C26" s="23"/>
      <c r="D26" s="23"/>
      <c r="E26" s="23"/>
      <c r="F26" s="23"/>
      <c r="G26" s="23"/>
      <c r="H26" s="5">
        <v>6</v>
      </c>
      <c r="I26" s="287">
        <v>98</v>
      </c>
      <c r="J26" s="287">
        <v>68</v>
      </c>
      <c r="K26" s="287">
        <v>54</v>
      </c>
      <c r="L26" s="287">
        <f>SUM(I26:K26)</f>
        <v>220</v>
      </c>
      <c r="M26" s="287">
        <v>21</v>
      </c>
      <c r="N26" s="326">
        <f>SUM(L26:M26)</f>
        <v>241</v>
      </c>
    </row>
    <row r="27" spans="1:14" ht="13.5">
      <c r="A27" s="151" t="s">
        <v>646</v>
      </c>
      <c r="B27" s="23"/>
      <c r="C27" s="23"/>
      <c r="D27" s="23"/>
      <c r="E27" s="23"/>
      <c r="F27" s="23"/>
      <c r="G27" s="23"/>
      <c r="H27" s="5">
        <v>6</v>
      </c>
      <c r="I27" s="287"/>
      <c r="J27" s="287">
        <v>5</v>
      </c>
      <c r="K27" s="287"/>
      <c r="L27" s="287">
        <f>SUM(I27:K27)</f>
        <v>5</v>
      </c>
      <c r="M27" s="287">
        <v>108</v>
      </c>
      <c r="N27" s="326">
        <f>SUM(L27:M27)</f>
        <v>113</v>
      </c>
    </row>
    <row r="28" spans="1:14" ht="17.25" customHeight="1">
      <c r="A28" s="1553" t="s">
        <v>973</v>
      </c>
      <c r="B28" s="1553"/>
      <c r="C28" s="1553"/>
      <c r="D28" s="1553"/>
      <c r="E28" s="1553"/>
      <c r="F28" s="1553"/>
      <c r="G28" s="1553"/>
      <c r="H28" s="5">
        <v>6</v>
      </c>
      <c r="I28" s="287"/>
      <c r="J28" s="287"/>
      <c r="K28" s="287"/>
      <c r="L28" s="287"/>
      <c r="M28" s="287">
        <v>125</v>
      </c>
      <c r="N28" s="326">
        <f>SUM(L28:M28)</f>
        <v>125</v>
      </c>
    </row>
    <row r="29" spans="1:14" ht="13.5" customHeight="1">
      <c r="A29" s="1556" t="s">
        <v>100</v>
      </c>
      <c r="B29" s="1556"/>
      <c r="C29" s="1556"/>
      <c r="D29" s="1556"/>
      <c r="E29" s="1556"/>
      <c r="F29" s="1556"/>
      <c r="G29" s="1556"/>
      <c r="H29" s="5">
        <v>6</v>
      </c>
      <c r="I29" s="280">
        <v>296</v>
      </c>
      <c r="J29" s="280">
        <v>-38</v>
      </c>
      <c r="K29" s="280">
        <v>17</v>
      </c>
      <c r="L29" s="280">
        <f>SUM(I29:K29)</f>
        <v>275</v>
      </c>
      <c r="M29" s="280"/>
      <c r="N29" s="764">
        <f>SUM(L29:M29)</f>
        <v>275</v>
      </c>
    </row>
    <row r="30" spans="1:14" ht="17.25" customHeight="1">
      <c r="A30" s="327" t="s">
        <v>542</v>
      </c>
      <c r="B30" s="251"/>
      <c r="C30" s="251"/>
      <c r="D30" s="251"/>
      <c r="E30" s="251"/>
      <c r="F30" s="251"/>
      <c r="G30" s="251"/>
      <c r="H30" s="264"/>
      <c r="I30" s="307">
        <f aca="true" t="shared" si="2" ref="I30:N30">SUM(I25:I29)</f>
        <v>856</v>
      </c>
      <c r="J30" s="307">
        <f t="shared" si="2"/>
        <v>379</v>
      </c>
      <c r="K30" s="307">
        <f t="shared" si="2"/>
        <v>558</v>
      </c>
      <c r="L30" s="307">
        <f t="shared" si="2"/>
        <v>1793</v>
      </c>
      <c r="M30" s="307">
        <f t="shared" si="2"/>
        <v>287</v>
      </c>
      <c r="N30" s="307">
        <f t="shared" si="2"/>
        <v>2080</v>
      </c>
    </row>
    <row r="31" spans="1:14" ht="13.5">
      <c r="A31" s="220" t="s">
        <v>352</v>
      </c>
      <c r="B31" s="23"/>
      <c r="C31" s="23"/>
      <c r="D31" s="23"/>
      <c r="E31" s="23"/>
      <c r="F31" s="23"/>
      <c r="G31" s="23"/>
      <c r="H31" s="5"/>
      <c r="I31" s="322"/>
      <c r="J31" s="322"/>
      <c r="K31" s="322"/>
      <c r="L31" s="322"/>
      <c r="M31" s="322"/>
      <c r="N31" s="322"/>
    </row>
    <row r="32" spans="1:14" ht="13.5">
      <c r="A32" s="23" t="s">
        <v>353</v>
      </c>
      <c r="B32" s="373"/>
      <c r="C32" s="23"/>
      <c r="D32" s="713"/>
      <c r="E32" s="23"/>
      <c r="F32" s="23"/>
      <c r="G32" s="23"/>
      <c r="H32" s="5"/>
      <c r="I32" s="287">
        <v>-131</v>
      </c>
      <c r="J32" s="287">
        <v>-92</v>
      </c>
      <c r="K32" s="287">
        <v>-123</v>
      </c>
      <c r="L32" s="287">
        <f>SUM(I32:K32)</f>
        <v>-346</v>
      </c>
      <c r="M32" s="287">
        <v>-19</v>
      </c>
      <c r="N32" s="287">
        <f>SUM(L32:M32)</f>
        <v>-365</v>
      </c>
    </row>
    <row r="33" spans="1:14" ht="13.5">
      <c r="A33" s="23" t="s">
        <v>354</v>
      </c>
      <c r="B33" s="373"/>
      <c r="C33" s="23"/>
      <c r="D33" s="713"/>
      <c r="E33" s="23"/>
      <c r="F33" s="23"/>
      <c r="G33" s="23"/>
      <c r="H33" s="5"/>
      <c r="I33" s="287">
        <v>-27</v>
      </c>
      <c r="J33" s="287">
        <v>-24</v>
      </c>
      <c r="K33" s="287">
        <v>-13</v>
      </c>
      <c r="L33" s="287">
        <f>SUM(I33:K33)</f>
        <v>-64</v>
      </c>
      <c r="M33" s="287">
        <v>-5</v>
      </c>
      <c r="N33" s="287">
        <f>SUM(L33:M33)</f>
        <v>-69</v>
      </c>
    </row>
    <row r="34" spans="1:14" ht="13.5">
      <c r="A34" s="23" t="s">
        <v>28</v>
      </c>
      <c r="B34" s="373"/>
      <c r="C34" s="23"/>
      <c r="D34" s="713"/>
      <c r="E34" s="23"/>
      <c r="F34" s="23"/>
      <c r="G34" s="23"/>
      <c r="H34" s="5"/>
      <c r="I34" s="287"/>
      <c r="J34" s="287"/>
      <c r="K34" s="287"/>
      <c r="L34" s="287"/>
      <c r="M34" s="287">
        <v>-35</v>
      </c>
      <c r="N34" s="287">
        <f>SUM(L34:M34)</f>
        <v>-35</v>
      </c>
    </row>
    <row r="35" spans="1:14" ht="13.5">
      <c r="A35" s="23" t="s">
        <v>355</v>
      </c>
      <c r="B35" s="373"/>
      <c r="C35" s="366"/>
      <c r="D35" s="366"/>
      <c r="E35" s="366"/>
      <c r="F35" s="366"/>
      <c r="G35" s="366"/>
      <c r="H35" s="5"/>
      <c r="I35" s="287">
        <v>-83</v>
      </c>
      <c r="J35" s="287">
        <v>13</v>
      </c>
      <c r="K35" s="287">
        <v>-6</v>
      </c>
      <c r="L35" s="287">
        <f>SUM(I35:K35)</f>
        <v>-76</v>
      </c>
      <c r="M35" s="287"/>
      <c r="N35" s="287">
        <f>SUM(L35:M35)</f>
        <v>-76</v>
      </c>
    </row>
    <row r="36" spans="1:14" ht="13.5">
      <c r="A36" s="314" t="s">
        <v>356</v>
      </c>
      <c r="B36" s="328"/>
      <c r="C36" s="264"/>
      <c r="D36" s="264"/>
      <c r="E36" s="264"/>
      <c r="F36" s="264"/>
      <c r="G36" s="264"/>
      <c r="H36" s="264">
        <v>7</v>
      </c>
      <c r="I36" s="307">
        <f aca="true" t="shared" si="3" ref="I36:N36">SUM(I32:I35)</f>
        <v>-241</v>
      </c>
      <c r="J36" s="307">
        <f t="shared" si="3"/>
        <v>-103</v>
      </c>
      <c r="K36" s="307">
        <f t="shared" si="3"/>
        <v>-142</v>
      </c>
      <c r="L36" s="307">
        <f t="shared" si="3"/>
        <v>-486</v>
      </c>
      <c r="M36" s="307">
        <f t="shared" si="3"/>
        <v>-59</v>
      </c>
      <c r="N36" s="307">
        <f t="shared" si="3"/>
        <v>-545</v>
      </c>
    </row>
    <row r="37" spans="1:14" ht="13.5">
      <c r="A37" s="315" t="s">
        <v>674</v>
      </c>
      <c r="B37" s="196"/>
      <c r="C37" s="55"/>
      <c r="D37" s="55"/>
      <c r="E37" s="55"/>
      <c r="F37" s="55"/>
      <c r="G37" s="55"/>
      <c r="H37" s="55">
        <v>14</v>
      </c>
      <c r="I37" s="322"/>
      <c r="J37" s="322"/>
      <c r="K37" s="322"/>
      <c r="L37" s="322"/>
      <c r="M37" s="322">
        <v>241</v>
      </c>
      <c r="N37" s="287">
        <f>SUM(L37:M37)</f>
        <v>241</v>
      </c>
    </row>
    <row r="38" spans="1:14" ht="13.5">
      <c r="A38" s="271" t="s">
        <v>357</v>
      </c>
      <c r="B38" s="35"/>
      <c r="C38" s="35"/>
      <c r="D38" s="35"/>
      <c r="E38" s="35"/>
      <c r="F38" s="35"/>
      <c r="G38" s="35"/>
      <c r="H38" s="35"/>
      <c r="I38" s="308">
        <v>-1</v>
      </c>
      <c r="J38" s="308"/>
      <c r="K38" s="308"/>
      <c r="L38" s="287">
        <f>SUM(I38:K38)</f>
        <v>-1</v>
      </c>
      <c r="M38" s="308">
        <v>0</v>
      </c>
      <c r="N38" s="287">
        <f>SUM(L38:M38)</f>
        <v>-1</v>
      </c>
    </row>
    <row r="39" spans="1:14" ht="15" customHeight="1">
      <c r="A39" s="220" t="s">
        <v>487</v>
      </c>
      <c r="B39" s="5"/>
      <c r="C39" s="5"/>
      <c r="D39" s="5"/>
      <c r="E39" s="5"/>
      <c r="F39" s="5"/>
      <c r="G39" s="5"/>
      <c r="H39" s="5"/>
      <c r="I39" s="329">
        <f>I30+I36+I38</f>
        <v>614</v>
      </c>
      <c r="J39" s="329">
        <f>J30+J36+J38</f>
        <v>276</v>
      </c>
      <c r="K39" s="329">
        <f>K30+K36+K38</f>
        <v>416</v>
      </c>
      <c r="L39" s="329">
        <f>L30+L36+L38</f>
        <v>1306</v>
      </c>
      <c r="M39" s="329">
        <f>M30+M36+M38+M37</f>
        <v>469</v>
      </c>
      <c r="N39" s="329">
        <f>N30+N36+N38+N37</f>
        <v>1775</v>
      </c>
    </row>
    <row r="40" spans="1:14" ht="15" customHeight="1">
      <c r="A40" s="45"/>
      <c r="B40" s="5"/>
      <c r="C40" s="5"/>
      <c r="D40" s="5"/>
      <c r="E40" s="5"/>
      <c r="F40" s="5"/>
      <c r="G40" s="5"/>
      <c r="H40" s="5"/>
      <c r="I40" s="322"/>
      <c r="J40" s="322"/>
      <c r="K40" s="322"/>
      <c r="L40" s="322"/>
      <c r="M40" s="322"/>
      <c r="N40" s="322"/>
    </row>
    <row r="41" spans="1:14" ht="15" customHeight="1">
      <c r="A41" s="220" t="s">
        <v>676</v>
      </c>
      <c r="B41" s="1"/>
      <c r="C41" s="1"/>
      <c r="D41" s="1"/>
      <c r="E41" s="1"/>
      <c r="F41" s="1"/>
      <c r="G41" s="1"/>
      <c r="H41" s="1"/>
      <c r="I41" s="287"/>
      <c r="J41" s="287"/>
      <c r="K41" s="287"/>
      <c r="L41" s="322"/>
      <c r="M41" s="287">
        <v>-2</v>
      </c>
      <c r="N41" s="322">
        <f aca="true" t="shared" si="4" ref="N41:N53">SUM(L41:M41)</f>
        <v>-2</v>
      </c>
    </row>
    <row r="42" spans="1:14" ht="13.5">
      <c r="A42" s="220" t="s">
        <v>700</v>
      </c>
      <c r="B42" s="1"/>
      <c r="C42" s="1"/>
      <c r="D42" s="1"/>
      <c r="E42" s="1"/>
      <c r="F42" s="1"/>
      <c r="G42" s="1"/>
      <c r="H42" s="1"/>
      <c r="I42" s="287"/>
      <c r="J42" s="287"/>
      <c r="K42" s="287"/>
      <c r="L42" s="322"/>
      <c r="M42" s="287">
        <v>-3</v>
      </c>
      <c r="N42" s="322">
        <f t="shared" si="4"/>
        <v>-3</v>
      </c>
    </row>
    <row r="43" spans="1:14" s="198" customFormat="1" ht="13.5">
      <c r="A43" s="45" t="s">
        <v>701</v>
      </c>
      <c r="B43" s="5"/>
      <c r="C43" s="5"/>
      <c r="D43" s="5"/>
      <c r="E43" s="5"/>
      <c r="F43" s="5"/>
      <c r="G43" s="5"/>
      <c r="H43" s="5"/>
      <c r="I43" s="287"/>
      <c r="J43" s="287">
        <v>-86</v>
      </c>
      <c r="K43" s="287">
        <v>-48</v>
      </c>
      <c r="L43" s="322">
        <f aca="true" t="shared" si="5" ref="L43:L48">SUM(I43:K43)</f>
        <v>-134</v>
      </c>
      <c r="M43" s="287">
        <v>69</v>
      </c>
      <c r="N43" s="322">
        <f t="shared" si="4"/>
        <v>-65</v>
      </c>
    </row>
    <row r="44" spans="1:14" ht="13.5">
      <c r="A44" s="45" t="s">
        <v>702</v>
      </c>
      <c r="B44" s="198"/>
      <c r="C44" s="198"/>
      <c r="D44" s="198"/>
      <c r="E44" s="198"/>
      <c r="F44" s="198"/>
      <c r="G44" s="198"/>
      <c r="H44" s="198"/>
      <c r="I44" s="198"/>
      <c r="J44" s="198"/>
      <c r="K44" s="198"/>
      <c r="L44" s="322"/>
      <c r="M44" s="287">
        <v>-11</v>
      </c>
      <c r="N44" s="322">
        <f t="shared" si="4"/>
        <v>-11</v>
      </c>
    </row>
    <row r="45" spans="1:14" ht="13.5">
      <c r="A45" s="45" t="s">
        <v>703</v>
      </c>
      <c r="B45" s="5"/>
      <c r="C45" s="5"/>
      <c r="D45" s="5"/>
      <c r="E45" s="5"/>
      <c r="F45" s="5"/>
      <c r="G45" s="5"/>
      <c r="H45" s="5"/>
      <c r="I45" s="287">
        <v>-139</v>
      </c>
      <c r="J45" s="287"/>
      <c r="K45" s="287">
        <v>-51</v>
      </c>
      <c r="L45" s="322">
        <f t="shared" si="5"/>
        <v>-190</v>
      </c>
      <c r="M45" s="287">
        <v>190</v>
      </c>
      <c r="N45" s="322">
        <f>IF(SUM(L45:M45)=0,"")</f>
      </c>
    </row>
    <row r="46" spans="1:14" ht="13.5">
      <c r="A46" s="11" t="s">
        <v>628</v>
      </c>
      <c r="B46" s="5"/>
      <c r="C46" s="5"/>
      <c r="D46" s="5"/>
      <c r="E46" s="5"/>
      <c r="F46" s="5"/>
      <c r="G46" s="5"/>
      <c r="H46" s="5"/>
      <c r="I46" s="287"/>
      <c r="J46" s="287"/>
      <c r="K46" s="287"/>
      <c r="L46" s="322"/>
      <c r="M46" s="287">
        <v>-288</v>
      </c>
      <c r="N46" s="322">
        <f t="shared" si="4"/>
        <v>-288</v>
      </c>
    </row>
    <row r="47" spans="1:14" ht="13.5">
      <c r="A47" s="45" t="s">
        <v>488</v>
      </c>
      <c r="I47" s="198"/>
      <c r="J47" s="198"/>
      <c r="K47" s="198"/>
      <c r="L47" s="322"/>
      <c r="M47" s="287">
        <v>9</v>
      </c>
      <c r="N47" s="322">
        <f t="shared" si="4"/>
        <v>9</v>
      </c>
    </row>
    <row r="48" spans="1:14" ht="13.5">
      <c r="A48" s="45" t="s">
        <v>629</v>
      </c>
      <c r="I48" s="287">
        <v>35</v>
      </c>
      <c r="J48" s="287"/>
      <c r="K48" s="287">
        <v>46</v>
      </c>
      <c r="L48" s="322">
        <f t="shared" si="5"/>
        <v>81</v>
      </c>
      <c r="M48" s="287">
        <v>-81</v>
      </c>
      <c r="N48" s="322">
        <f>IF(SUM(L48:M48)=0,"")</f>
      </c>
    </row>
    <row r="49" spans="1:14" ht="13.5">
      <c r="A49" s="45" t="s">
        <v>112</v>
      </c>
      <c r="B49" s="5"/>
      <c r="C49" s="5"/>
      <c r="D49" s="5"/>
      <c r="E49" s="5"/>
      <c r="F49" s="5"/>
      <c r="G49" s="5"/>
      <c r="H49" s="5"/>
      <c r="I49" s="287">
        <v>-15</v>
      </c>
      <c r="J49" s="287">
        <v>-1</v>
      </c>
      <c r="K49" s="287">
        <v>-6</v>
      </c>
      <c r="L49" s="322">
        <f>SUM(I49:K49)</f>
        <v>-22</v>
      </c>
      <c r="M49" s="287">
        <v>22</v>
      </c>
      <c r="N49" s="322">
        <f>IF(SUM(L49:M49)=0,"")</f>
      </c>
    </row>
    <row r="50" spans="1:14" ht="13.5">
      <c r="A50" s="45" t="s">
        <v>543</v>
      </c>
      <c r="B50" s="5"/>
      <c r="C50" s="5"/>
      <c r="D50" s="5"/>
      <c r="E50" s="5"/>
      <c r="F50" s="5"/>
      <c r="G50" s="5"/>
      <c r="H50" s="5"/>
      <c r="I50" s="287"/>
      <c r="J50" s="287"/>
      <c r="K50" s="287"/>
      <c r="L50" s="322"/>
      <c r="M50" s="287">
        <v>11</v>
      </c>
      <c r="N50" s="322">
        <f t="shared" si="4"/>
        <v>11</v>
      </c>
    </row>
    <row r="51" spans="1:14" ht="13.5">
      <c r="A51" s="45" t="s">
        <v>185</v>
      </c>
      <c r="B51" s="5"/>
      <c r="C51" s="5"/>
      <c r="D51" s="5"/>
      <c r="E51" s="5"/>
      <c r="F51" s="5"/>
      <c r="G51" s="5"/>
      <c r="H51" s="5"/>
      <c r="I51" s="287"/>
      <c r="J51" s="287"/>
      <c r="K51" s="287"/>
      <c r="L51" s="322"/>
      <c r="M51" s="287">
        <v>1</v>
      </c>
      <c r="N51" s="322">
        <f t="shared" si="4"/>
        <v>1</v>
      </c>
    </row>
    <row r="52" spans="1:14" ht="15" customHeight="1">
      <c r="A52" s="45" t="s">
        <v>544</v>
      </c>
      <c r="B52" s="5"/>
      <c r="C52" s="5"/>
      <c r="D52" s="5"/>
      <c r="E52" s="5"/>
      <c r="F52" s="5"/>
      <c r="G52" s="5"/>
      <c r="H52" s="5"/>
      <c r="I52" s="287"/>
      <c r="J52" s="287"/>
      <c r="K52" s="287"/>
      <c r="L52" s="322"/>
      <c r="M52" s="287">
        <v>117</v>
      </c>
      <c r="N52" s="322">
        <f t="shared" si="4"/>
        <v>117</v>
      </c>
    </row>
    <row r="53" spans="1:14" ht="13.5">
      <c r="A53" s="1557" t="s">
        <v>675</v>
      </c>
      <c r="B53" s="1621"/>
      <c r="C53" s="1621"/>
      <c r="D53" s="1621"/>
      <c r="E53" s="1621"/>
      <c r="F53" s="1621"/>
      <c r="G53" s="1621"/>
      <c r="H53" s="35"/>
      <c r="I53" s="287"/>
      <c r="J53" s="287">
        <v>-15</v>
      </c>
      <c r="K53" s="287"/>
      <c r="L53" s="322">
        <f>SUM(I53:K53)</f>
        <v>-15</v>
      </c>
      <c r="M53" s="287"/>
      <c r="N53" s="322">
        <f t="shared" si="4"/>
        <v>-15</v>
      </c>
    </row>
    <row r="54" spans="1:14" ht="15" customHeight="1">
      <c r="A54" s="45" t="s">
        <v>545</v>
      </c>
      <c r="B54" s="5"/>
      <c r="C54" s="5"/>
      <c r="D54" s="5"/>
      <c r="E54" s="5"/>
      <c r="F54" s="5"/>
      <c r="G54" s="5"/>
      <c r="H54" s="5"/>
      <c r="I54" s="329">
        <f aca="true" t="shared" si="6" ref="I54:N54">SUM(I39:I53)</f>
        <v>495</v>
      </c>
      <c r="J54" s="329">
        <f t="shared" si="6"/>
        <v>174</v>
      </c>
      <c r="K54" s="329">
        <f t="shared" si="6"/>
        <v>357</v>
      </c>
      <c r="L54" s="329">
        <f t="shared" si="6"/>
        <v>1026</v>
      </c>
      <c r="M54" s="329">
        <f t="shared" si="6"/>
        <v>503</v>
      </c>
      <c r="N54" s="329">
        <f t="shared" si="6"/>
        <v>1529</v>
      </c>
    </row>
    <row r="55" spans="1:14" ht="13.5">
      <c r="A55" s="11"/>
      <c r="B55" s="5"/>
      <c r="C55" s="5"/>
      <c r="D55" s="5"/>
      <c r="E55" s="5"/>
      <c r="F55" s="5"/>
      <c r="G55" s="5"/>
      <c r="H55" s="5"/>
      <c r="I55" s="287"/>
      <c r="J55" s="287"/>
      <c r="K55" s="287"/>
      <c r="L55" s="287"/>
      <c r="M55" s="287"/>
      <c r="N55" s="287"/>
    </row>
    <row r="56" spans="1:14" ht="15" customHeight="1">
      <c r="A56" s="45" t="s">
        <v>546</v>
      </c>
      <c r="B56" s="5"/>
      <c r="C56" s="5"/>
      <c r="D56" s="5"/>
      <c r="E56" s="5"/>
      <c r="F56" s="5"/>
      <c r="G56" s="5"/>
      <c r="H56" s="5">
        <v>8</v>
      </c>
      <c r="I56" s="331">
        <v>5813</v>
      </c>
      <c r="J56" s="331">
        <v>3303</v>
      </c>
      <c r="K56" s="331">
        <v>2548</v>
      </c>
      <c r="L56" s="322">
        <f>SUM(I56:K56)</f>
        <v>11664</v>
      </c>
      <c r="M56" s="326">
        <v>219</v>
      </c>
      <c r="N56" s="322">
        <f>SUM(L56:M56)</f>
        <v>11883</v>
      </c>
    </row>
    <row r="57" spans="1:14" ht="13.5">
      <c r="A57" s="11"/>
      <c r="B57" s="5"/>
      <c r="C57" s="5"/>
      <c r="D57" s="5"/>
      <c r="E57" s="5"/>
      <c r="F57" s="5"/>
      <c r="G57" s="5"/>
      <c r="H57" s="5"/>
      <c r="I57" s="287"/>
      <c r="J57" s="287"/>
      <c r="K57" s="287"/>
      <c r="L57" s="287"/>
      <c r="M57" s="287"/>
      <c r="N57" s="287"/>
    </row>
    <row r="58" spans="1:14" ht="15.75" customHeight="1">
      <c r="A58" s="327" t="s">
        <v>547</v>
      </c>
      <c r="B58" s="264"/>
      <c r="C58" s="264"/>
      <c r="D58" s="264"/>
      <c r="E58" s="264"/>
      <c r="F58" s="264"/>
      <c r="G58" s="264"/>
      <c r="H58" s="264">
        <v>8</v>
      </c>
      <c r="I58" s="307">
        <f>SUM(I54:I56)</f>
        <v>6308</v>
      </c>
      <c r="J58" s="307">
        <f>SUM(J54:J56)</f>
        <v>3477</v>
      </c>
      <c r="K58" s="307">
        <f>SUM(K54:K56)</f>
        <v>2905</v>
      </c>
      <c r="L58" s="307">
        <f>SUM(I58:K58)</f>
        <v>12690</v>
      </c>
      <c r="M58" s="307">
        <f>SUM(M54:M56)</f>
        <v>722</v>
      </c>
      <c r="N58" s="307">
        <f>SUM(L58:M58)</f>
        <v>13412</v>
      </c>
    </row>
    <row r="59" spans="1:14" ht="10.5" customHeight="1">
      <c r="A59" s="11"/>
      <c r="B59" s="5"/>
      <c r="C59" s="5"/>
      <c r="D59" s="5"/>
      <c r="E59" s="5"/>
      <c r="F59" s="5"/>
      <c r="G59" s="5"/>
      <c r="H59" s="5"/>
      <c r="I59" s="287"/>
      <c r="J59" s="287"/>
      <c r="K59" s="287"/>
      <c r="L59" s="287"/>
      <c r="M59" s="287"/>
      <c r="N59" s="287"/>
    </row>
    <row r="60" spans="1:14" ht="13.5">
      <c r="A60" s="11"/>
      <c r="B60" s="5"/>
      <c r="C60" s="5"/>
      <c r="D60" s="5"/>
      <c r="E60" s="5"/>
      <c r="F60" s="5"/>
      <c r="G60" s="5"/>
      <c r="H60" s="5"/>
      <c r="I60" s="287"/>
      <c r="J60" s="287"/>
      <c r="K60" s="287"/>
      <c r="L60" s="287"/>
      <c r="M60" s="287"/>
      <c r="N60" s="287"/>
    </row>
    <row r="61" spans="1:14" ht="13.5">
      <c r="A61" s="45" t="s">
        <v>186</v>
      </c>
      <c r="B61" s="5"/>
      <c r="C61" s="5"/>
      <c r="D61" s="5"/>
      <c r="E61" s="5"/>
      <c r="F61" s="5"/>
      <c r="G61" s="5"/>
      <c r="H61" s="5"/>
      <c r="I61" s="287"/>
      <c r="J61" s="287"/>
      <c r="K61" s="287"/>
      <c r="L61" s="287"/>
      <c r="M61" s="287"/>
      <c r="N61" s="287"/>
    </row>
    <row r="62" spans="1:14" ht="13.5">
      <c r="A62" s="11"/>
      <c r="B62" s="17" t="s">
        <v>548</v>
      </c>
      <c r="C62" s="5"/>
      <c r="D62" s="5"/>
      <c r="E62" s="5"/>
      <c r="F62" s="5"/>
      <c r="G62" s="5"/>
      <c r="H62" s="5">
        <v>17</v>
      </c>
      <c r="I62" s="331">
        <v>1297</v>
      </c>
      <c r="J62" s="331">
        <v>2664</v>
      </c>
      <c r="K62" s="331">
        <v>1173</v>
      </c>
      <c r="L62" s="331">
        <f>SUM(I62:K62)</f>
        <v>5134</v>
      </c>
      <c r="M62" s="287">
        <v>771</v>
      </c>
      <c r="N62" s="287">
        <f>SUM(L62:M62)</f>
        <v>5905</v>
      </c>
    </row>
    <row r="63" spans="1:14" ht="13.5">
      <c r="A63" s="11"/>
      <c r="B63" s="17" t="s">
        <v>667</v>
      </c>
      <c r="C63" s="5"/>
      <c r="D63" s="5"/>
      <c r="E63" s="5"/>
      <c r="F63" s="5"/>
      <c r="G63" s="5"/>
      <c r="H63" s="5"/>
      <c r="I63" s="331">
        <f>I64-I62</f>
        <v>5011</v>
      </c>
      <c r="J63" s="331">
        <f>J64-J62</f>
        <v>813</v>
      </c>
      <c r="K63" s="331">
        <f>K64-K62</f>
        <v>1732</v>
      </c>
      <c r="L63" s="331">
        <f>L64-L62</f>
        <v>7556</v>
      </c>
      <c r="M63" s="287">
        <f>M64-M62</f>
        <v>-49</v>
      </c>
      <c r="N63" s="287">
        <f>SUM(L63:M63)</f>
        <v>7507</v>
      </c>
    </row>
    <row r="64" spans="1:14" ht="14.25" customHeight="1">
      <c r="A64" s="263"/>
      <c r="B64" s="314" t="s">
        <v>553</v>
      </c>
      <c r="C64" s="264"/>
      <c r="D64" s="264"/>
      <c r="E64" s="264"/>
      <c r="F64" s="264"/>
      <c r="G64" s="264"/>
      <c r="H64" s="264">
        <v>8</v>
      </c>
      <c r="I64" s="307">
        <f>I58</f>
        <v>6308</v>
      </c>
      <c r="J64" s="307">
        <f>J58</f>
        <v>3477</v>
      </c>
      <c r="K64" s="307">
        <f>K58</f>
        <v>2905</v>
      </c>
      <c r="L64" s="307">
        <f>L58</f>
        <v>12690</v>
      </c>
      <c r="M64" s="307">
        <f>+M58</f>
        <v>722</v>
      </c>
      <c r="N64" s="307">
        <f>SUM(N62:N63)</f>
        <v>13412</v>
      </c>
    </row>
    <row r="65" spans="1:14" ht="13.5">
      <c r="A65" s="11"/>
      <c r="B65" s="5"/>
      <c r="C65" s="5"/>
      <c r="D65" s="5"/>
      <c r="E65" s="5"/>
      <c r="F65" s="5"/>
      <c r="G65" s="5"/>
      <c r="H65" s="5"/>
      <c r="I65" s="276"/>
      <c r="J65" s="287"/>
      <c r="K65" s="287"/>
      <c r="L65" s="287"/>
      <c r="M65" s="287"/>
      <c r="N65" s="287"/>
    </row>
    <row r="66" spans="1:14" ht="13.5">
      <c r="A66" s="45" t="s">
        <v>549</v>
      </c>
      <c r="B66" s="5"/>
      <c r="C66" s="5"/>
      <c r="D66" s="5"/>
      <c r="E66" s="5"/>
      <c r="F66" s="5"/>
      <c r="G66" s="5"/>
      <c r="H66" s="5"/>
      <c r="I66" s="287"/>
      <c r="J66" s="287"/>
      <c r="K66" s="287"/>
      <c r="L66" s="287"/>
      <c r="M66" s="287"/>
      <c r="N66" s="287"/>
    </row>
    <row r="67" spans="1:14" ht="13.5">
      <c r="A67" s="11"/>
      <c r="B67" s="17" t="s">
        <v>187</v>
      </c>
      <c r="C67" s="5"/>
      <c r="D67" s="5"/>
      <c r="E67" s="5"/>
      <c r="F67" s="5"/>
      <c r="G67" s="5"/>
      <c r="H67" s="5"/>
      <c r="I67" s="287">
        <v>201</v>
      </c>
      <c r="J67" s="287">
        <v>1058</v>
      </c>
      <c r="K67" s="287">
        <v>-15</v>
      </c>
      <c r="L67" s="287">
        <f>SUM(I67:K67)</f>
        <v>1244</v>
      </c>
      <c r="M67" s="287"/>
      <c r="N67" s="287"/>
    </row>
    <row r="68" spans="1:14" ht="13.5">
      <c r="A68" s="11"/>
      <c r="B68" s="17" t="s">
        <v>188</v>
      </c>
      <c r="C68" s="5"/>
      <c r="D68" s="5"/>
      <c r="E68" s="5"/>
      <c r="F68" s="5"/>
      <c r="G68" s="5"/>
      <c r="H68" s="5"/>
      <c r="I68" s="287">
        <v>833</v>
      </c>
      <c r="J68" s="287">
        <v>1053</v>
      </c>
      <c r="K68" s="287">
        <v>928</v>
      </c>
      <c r="L68" s="287">
        <f>SUM(I68:K68)</f>
        <v>2814</v>
      </c>
      <c r="M68" s="287"/>
      <c r="N68" s="287"/>
    </row>
    <row r="69" spans="1:14" ht="13.5">
      <c r="A69" s="11"/>
      <c r="B69" s="17" t="s">
        <v>189</v>
      </c>
      <c r="C69" s="5"/>
      <c r="D69" s="5"/>
      <c r="E69" s="5"/>
      <c r="F69" s="5"/>
      <c r="G69" s="5"/>
      <c r="H69" s="5"/>
      <c r="I69" s="287">
        <v>5553</v>
      </c>
      <c r="J69" s="287">
        <v>1638</v>
      </c>
      <c r="K69" s="287">
        <v>2489</v>
      </c>
      <c r="L69" s="287">
        <f>SUM(I69:K69)</f>
        <v>9680</v>
      </c>
      <c r="M69" s="287"/>
      <c r="N69" s="287"/>
    </row>
    <row r="70" spans="1:14" ht="13.5">
      <c r="A70" s="11"/>
      <c r="B70" s="17" t="s">
        <v>190</v>
      </c>
      <c r="C70" s="5"/>
      <c r="D70" s="5"/>
      <c r="E70" s="5"/>
      <c r="F70" s="5"/>
      <c r="G70" s="5"/>
      <c r="H70" s="5"/>
      <c r="I70" s="287">
        <v>-246</v>
      </c>
      <c r="J70" s="287">
        <v>-134</v>
      </c>
      <c r="K70" s="287">
        <v>-492</v>
      </c>
      <c r="L70" s="287">
        <f>SUM(I70:K70)</f>
        <v>-872</v>
      </c>
      <c r="M70" s="287"/>
      <c r="N70" s="287"/>
    </row>
    <row r="71" spans="1:14" ht="13.5">
      <c r="A71" s="11"/>
      <c r="B71" s="17" t="s">
        <v>191</v>
      </c>
      <c r="C71" s="5"/>
      <c r="D71" s="5"/>
      <c r="E71" s="5"/>
      <c r="F71" s="5"/>
      <c r="G71" s="5"/>
      <c r="H71" s="5"/>
      <c r="I71" s="287">
        <v>-33</v>
      </c>
      <c r="J71" s="287">
        <v>-138</v>
      </c>
      <c r="K71" s="287">
        <v>-5</v>
      </c>
      <c r="L71" s="287">
        <f>SUM(I71:K71)</f>
        <v>-176</v>
      </c>
      <c r="M71" s="287"/>
      <c r="N71" s="287"/>
    </row>
    <row r="72" spans="1:14" ht="13.5" customHeight="1">
      <c r="A72" s="263"/>
      <c r="B72" s="314"/>
      <c r="C72" s="264"/>
      <c r="D72" s="264"/>
      <c r="E72" s="264"/>
      <c r="F72" s="264"/>
      <c r="G72" s="264"/>
      <c r="H72" s="264"/>
      <c r="I72" s="307">
        <f>SUM(I67:I71)</f>
        <v>6308</v>
      </c>
      <c r="J72" s="307">
        <f>SUM(J67:J71)</f>
        <v>3477</v>
      </c>
      <c r="K72" s="307">
        <f>SUM(K67:K71)</f>
        <v>2905</v>
      </c>
      <c r="L72" s="307">
        <f>+L58</f>
        <v>12690</v>
      </c>
      <c r="M72" s="322"/>
      <c r="N72" s="322"/>
    </row>
    <row r="73" spans="1:14" ht="13.5">
      <c r="A73" s="11"/>
      <c r="B73" s="5"/>
      <c r="C73" s="5"/>
      <c r="D73" s="5"/>
      <c r="E73" s="5"/>
      <c r="F73" s="5"/>
      <c r="G73" s="5"/>
      <c r="H73" s="72"/>
      <c r="I73" s="72"/>
      <c r="J73" s="72"/>
      <c r="K73" s="72"/>
      <c r="L73" s="72"/>
      <c r="M73" s="72"/>
      <c r="N73" s="5"/>
    </row>
    <row r="74" spans="1:14" ht="13.5">
      <c r="A74" s="306" t="s">
        <v>1029</v>
      </c>
      <c r="B74" s="5"/>
      <c r="C74" s="5"/>
      <c r="D74" s="5"/>
      <c r="E74" s="5"/>
      <c r="F74" s="5"/>
      <c r="G74" s="5"/>
      <c r="H74" s="72"/>
      <c r="I74" s="72"/>
      <c r="J74" s="72"/>
      <c r="K74" s="72"/>
      <c r="L74" s="72"/>
      <c r="M74" s="72"/>
      <c r="N74" s="5"/>
    </row>
    <row r="75" spans="1:14" ht="16.5" customHeight="1">
      <c r="A75" s="306"/>
      <c r="B75" s="5"/>
      <c r="C75" s="5"/>
      <c r="D75" s="5"/>
      <c r="E75" s="5"/>
      <c r="F75" s="5"/>
      <c r="G75" s="5"/>
      <c r="H75" s="72"/>
      <c r="I75" s="72"/>
      <c r="J75" s="72"/>
      <c r="K75" s="72"/>
      <c r="L75" s="72"/>
      <c r="M75" s="72"/>
      <c r="N75" s="5"/>
    </row>
    <row r="76" spans="1:14" ht="40.5" customHeight="1">
      <c r="A76" s="1052" t="s">
        <v>192</v>
      </c>
      <c r="B76" s="1686" t="s">
        <v>441</v>
      </c>
      <c r="C76" s="1686"/>
      <c r="D76" s="1686"/>
      <c r="E76" s="1686"/>
      <c r="F76" s="1686"/>
      <c r="G76" s="1686"/>
      <c r="H76" s="1686"/>
      <c r="I76" s="1686"/>
      <c r="J76" s="1686"/>
      <c r="K76" s="1686"/>
      <c r="L76" s="1686"/>
      <c r="M76" s="1686"/>
      <c r="N76" s="1686"/>
    </row>
    <row r="77" spans="1:14" ht="12.75" customHeight="1">
      <c r="A77" s="10" t="s">
        <v>193</v>
      </c>
      <c r="B77" s="5" t="s">
        <v>194</v>
      </c>
      <c r="C77" s="5"/>
      <c r="D77" s="5"/>
      <c r="E77" s="5"/>
      <c r="F77" s="5"/>
      <c r="G77" s="5"/>
      <c r="H77" s="72"/>
      <c r="I77" s="72"/>
      <c r="J77" s="72"/>
      <c r="K77" s="72"/>
      <c r="L77" s="72"/>
      <c r="M77" s="72"/>
      <c r="N77" s="5"/>
    </row>
    <row r="78" spans="1:14" ht="13.5">
      <c r="A78" s="10"/>
      <c r="B78" s="5"/>
      <c r="C78" s="5"/>
      <c r="D78" s="5"/>
      <c r="E78" s="5"/>
      <c r="F78" s="5"/>
      <c r="G78" s="5"/>
      <c r="H78" s="72"/>
      <c r="I78" s="72"/>
      <c r="J78" s="72"/>
      <c r="K78" s="72"/>
      <c r="L78" s="72"/>
      <c r="M78" s="72"/>
      <c r="N78" s="5"/>
    </row>
    <row r="79" spans="1:14" ht="12" customHeight="1">
      <c r="A79" s="10" t="s">
        <v>195</v>
      </c>
      <c r="B79" s="17" t="s">
        <v>994</v>
      </c>
      <c r="C79" s="5"/>
      <c r="D79" s="5"/>
      <c r="E79" s="5"/>
      <c r="F79" s="5"/>
      <c r="G79" s="5"/>
      <c r="H79" s="72"/>
      <c r="I79" s="72"/>
      <c r="J79" s="72"/>
      <c r="K79" s="72"/>
      <c r="L79" s="72"/>
      <c r="M79" s="72"/>
      <c r="N79" s="5"/>
    </row>
    <row r="80" spans="1:14" ht="13.5">
      <c r="A80" s="10"/>
      <c r="B80" s="17"/>
      <c r="C80" s="5"/>
      <c r="D80" s="5"/>
      <c r="E80" s="5"/>
      <c r="F80" s="5"/>
      <c r="G80" s="5"/>
      <c r="H80" s="72"/>
      <c r="I80" s="72"/>
      <c r="J80" s="72"/>
      <c r="K80" s="72"/>
      <c r="L80" s="72"/>
      <c r="M80" s="72"/>
      <c r="N80" s="5"/>
    </row>
    <row r="81" spans="1:14" ht="40.5" customHeight="1">
      <c r="A81" s="1052" t="s">
        <v>950</v>
      </c>
      <c r="B81" s="1564" t="s">
        <v>579</v>
      </c>
      <c r="C81" s="1639"/>
      <c r="D81" s="1639"/>
      <c r="E81" s="1639"/>
      <c r="F81" s="1639"/>
      <c r="G81" s="1639"/>
      <c r="H81" s="1639"/>
      <c r="I81" s="1639"/>
      <c r="J81" s="1639"/>
      <c r="K81" s="1639"/>
      <c r="L81" s="1639"/>
      <c r="M81" s="1639"/>
      <c r="N81" s="5"/>
    </row>
    <row r="82" spans="1:14" ht="52.5">
      <c r="A82" s="10"/>
      <c r="B82" s="17"/>
      <c r="C82" s="5"/>
      <c r="D82" s="5"/>
      <c r="E82" s="5"/>
      <c r="F82" s="5"/>
      <c r="G82" s="5"/>
      <c r="H82" s="72"/>
      <c r="I82" s="32" t="s">
        <v>633</v>
      </c>
      <c r="J82" s="32" t="s">
        <v>180</v>
      </c>
      <c r="K82" s="32" t="s">
        <v>451</v>
      </c>
      <c r="L82" s="915" t="s">
        <v>489</v>
      </c>
      <c r="M82" s="72"/>
      <c r="N82" s="5"/>
    </row>
    <row r="83" spans="1:14" ht="13.5">
      <c r="A83" s="10"/>
      <c r="B83" s="321"/>
      <c r="C83" s="35"/>
      <c r="D83" s="35"/>
      <c r="E83" s="35"/>
      <c r="F83" s="35"/>
      <c r="G83" s="35"/>
      <c r="H83" s="928"/>
      <c r="I83" s="36" t="s">
        <v>1048</v>
      </c>
      <c r="J83" s="36" t="s">
        <v>1048</v>
      </c>
      <c r="K83" s="36" t="s">
        <v>1048</v>
      </c>
      <c r="L83" s="36" t="s">
        <v>1048</v>
      </c>
      <c r="M83" s="72"/>
      <c r="N83" s="5"/>
    </row>
    <row r="84" spans="1:14" ht="18" customHeight="1">
      <c r="A84" s="10"/>
      <c r="B84" s="17" t="s">
        <v>630</v>
      </c>
      <c r="C84" s="5"/>
      <c r="D84" s="5"/>
      <c r="E84" s="5"/>
      <c r="F84" s="5"/>
      <c r="G84" s="5"/>
      <c r="H84" s="72"/>
      <c r="I84" s="217">
        <v>-12</v>
      </c>
      <c r="J84" s="217">
        <v>-1</v>
      </c>
      <c r="K84" s="217">
        <v>-4</v>
      </c>
      <c r="L84" s="217">
        <f>SUM(I84:K84)</f>
        <v>-17</v>
      </c>
      <c r="M84" s="72"/>
      <c r="N84" s="5"/>
    </row>
    <row r="85" spans="1:14" ht="15" customHeight="1">
      <c r="A85" s="10"/>
      <c r="B85" s="1568" t="s">
        <v>541</v>
      </c>
      <c r="C85" s="1568"/>
      <c r="D85" s="1568"/>
      <c r="E85" s="1568"/>
      <c r="F85" s="1568"/>
      <c r="G85" s="1568"/>
      <c r="H85" s="1568"/>
      <c r="I85" s="217"/>
      <c r="J85" s="217"/>
      <c r="K85" s="217">
        <v>-4</v>
      </c>
      <c r="L85" s="217">
        <f>SUM(I85:K85)</f>
        <v>-4</v>
      </c>
      <c r="M85" s="72"/>
      <c r="N85" s="5"/>
    </row>
    <row r="86" spans="1:14" ht="12" customHeight="1">
      <c r="A86" s="10"/>
      <c r="B86" s="1540" t="s">
        <v>540</v>
      </c>
      <c r="C86" s="65"/>
      <c r="D86" s="65"/>
      <c r="E86" s="65"/>
      <c r="F86" s="65"/>
      <c r="G86" s="65"/>
      <c r="H86" s="65"/>
      <c r="I86" s="217"/>
      <c r="J86" s="217"/>
      <c r="K86" s="217"/>
      <c r="L86" s="217"/>
      <c r="M86" s="72"/>
      <c r="N86" s="5"/>
    </row>
    <row r="87" spans="1:14" ht="13.5">
      <c r="A87" s="10"/>
      <c r="B87" s="17" t="s">
        <v>109</v>
      </c>
      <c r="C87" s="5"/>
      <c r="D87" s="5"/>
      <c r="E87" s="5"/>
      <c r="F87" s="5"/>
      <c r="G87" s="5"/>
      <c r="H87" s="72"/>
      <c r="I87" s="217">
        <v>-3</v>
      </c>
      <c r="J87" s="217">
        <v>0</v>
      </c>
      <c r="K87" s="262">
        <v>2</v>
      </c>
      <c r="L87" s="217">
        <f>SUM(I87:K87)</f>
        <v>-1</v>
      </c>
      <c r="M87" s="72"/>
      <c r="N87" s="5"/>
    </row>
    <row r="88" spans="1:14" ht="12" customHeight="1">
      <c r="A88" s="10"/>
      <c r="B88" s="314"/>
      <c r="C88" s="264"/>
      <c r="D88" s="264"/>
      <c r="E88" s="264"/>
      <c r="F88" s="264"/>
      <c r="G88" s="264"/>
      <c r="H88" s="916"/>
      <c r="I88" s="917">
        <f>SUM(I84:I87)</f>
        <v>-15</v>
      </c>
      <c r="J88" s="917">
        <f>SUM(J84:J87)</f>
        <v>-1</v>
      </c>
      <c r="K88" s="917">
        <f>SUM(K84:K87)</f>
        <v>-6</v>
      </c>
      <c r="L88" s="917">
        <f>SUM(L84:L87)</f>
        <v>-22</v>
      </c>
      <c r="M88" s="72"/>
      <c r="N88" s="5"/>
    </row>
    <row r="89" ht="31.5" customHeight="1">
      <c r="A89" s="1053"/>
    </row>
    <row r="90" spans="1:14" ht="66" customHeight="1">
      <c r="A90" s="1052"/>
      <c r="B90" s="1686"/>
      <c r="C90" s="1686"/>
      <c r="D90" s="1686"/>
      <c r="E90" s="1686"/>
      <c r="F90" s="1686"/>
      <c r="G90" s="1686"/>
      <c r="H90" s="1686"/>
      <c r="I90" s="1686"/>
      <c r="J90" s="1686"/>
      <c r="K90" s="1686"/>
      <c r="L90" s="1686"/>
      <c r="M90" s="1686"/>
      <c r="N90" s="1686"/>
    </row>
  </sheetData>
  <mergeCells count="10">
    <mergeCell ref="B90:N90"/>
    <mergeCell ref="M1:N1"/>
    <mergeCell ref="I5:L5"/>
    <mergeCell ref="A28:G28"/>
    <mergeCell ref="A25:G25"/>
    <mergeCell ref="A29:G29"/>
    <mergeCell ref="A53:G53"/>
    <mergeCell ref="B76:N76"/>
    <mergeCell ref="B85:H85"/>
    <mergeCell ref="B81:M81"/>
  </mergeCells>
  <printOptions horizontalCentered="1" verticalCentered="1"/>
  <pageMargins left="0.5" right="0.5" top="0" bottom="0" header="0" footer="0"/>
  <pageSetup fitToHeight="1" fitToWidth="1" horizontalDpi="600" verticalDpi="600" orientation="portrait" paperSize="9" scale="56" r:id="rId1"/>
</worksheet>
</file>

<file path=xl/worksheets/sheet13.xml><?xml version="1.0" encoding="utf-8"?>
<worksheet xmlns="http://schemas.openxmlformats.org/spreadsheetml/2006/main" xmlns:r="http://schemas.openxmlformats.org/officeDocument/2006/relationships">
  <sheetPr>
    <pageSetUpPr fitToPage="1"/>
  </sheetPr>
  <dimension ref="A1:L90"/>
  <sheetViews>
    <sheetView showGridLines="0" view="pageBreakPreview" zoomScale="75" zoomScaleNormal="75" zoomScaleSheetLayoutView="75" workbookViewId="0" topLeftCell="A1">
      <selection activeCell="B17" sqref="B17:Z17"/>
    </sheetView>
  </sheetViews>
  <sheetFormatPr defaultColWidth="9.00390625" defaultRowHeight="14.25"/>
  <cols>
    <col min="1" max="1" width="4.375" style="270" customWidth="1"/>
    <col min="2" max="2" width="34.375" style="270" customWidth="1"/>
    <col min="3" max="3" width="19.125" style="270" customWidth="1"/>
    <col min="4" max="4" width="13.375" style="270" customWidth="1"/>
    <col min="5" max="5" width="8.50390625" style="270" customWidth="1"/>
    <col min="6" max="6" width="10.25390625" style="270" customWidth="1"/>
    <col min="7" max="7" width="10.125" style="270" customWidth="1"/>
    <col min="8" max="8" width="13.00390625" style="270" customWidth="1"/>
    <col min="9" max="9" width="1.75390625" style="270" customWidth="1"/>
    <col min="10" max="10" width="9.25390625" style="270" customWidth="1"/>
    <col min="11" max="11" width="3.00390625" style="270" customWidth="1"/>
    <col min="12" max="12" width="9.25390625" style="270" customWidth="1"/>
    <col min="13" max="16384" width="8.75390625" style="270" customWidth="1"/>
  </cols>
  <sheetData>
    <row r="1" spans="1:12" ht="13.5">
      <c r="A1" s="1253" t="s">
        <v>789</v>
      </c>
      <c r="B1" s="333"/>
      <c r="C1" s="11"/>
      <c r="D1" s="11"/>
      <c r="E1" s="11"/>
      <c r="F1" s="11"/>
      <c r="G1" s="11"/>
      <c r="H1" s="11"/>
      <c r="I1" s="11"/>
      <c r="J1" s="11"/>
      <c r="K1" s="1523" t="s">
        <v>196</v>
      </c>
      <c r="L1" s="1524"/>
    </row>
    <row r="2" spans="11:12" s="192" customFormat="1" ht="15">
      <c r="K2" s="334"/>
      <c r="L2" s="334"/>
    </row>
    <row r="3" spans="1:12" s="192" customFormat="1" ht="15">
      <c r="A3" s="27" t="s">
        <v>951</v>
      </c>
      <c r="K3" s="334"/>
      <c r="L3" s="335"/>
    </row>
    <row r="4" spans="1:12" ht="15">
      <c r="A4" s="303"/>
      <c r="B4" s="11"/>
      <c r="C4" s="11"/>
      <c r="D4" s="11"/>
      <c r="E4" s="11"/>
      <c r="F4" s="11"/>
      <c r="G4" s="11"/>
      <c r="H4" s="11"/>
      <c r="I4" s="11"/>
      <c r="J4" s="11"/>
      <c r="K4" s="11"/>
      <c r="L4" s="11"/>
    </row>
    <row r="5" spans="1:5" ht="15">
      <c r="A5" s="30" t="s">
        <v>1043</v>
      </c>
      <c r="B5" s="11"/>
      <c r="C5" s="11"/>
      <c r="D5" s="11"/>
      <c r="E5" s="11"/>
    </row>
    <row r="6" spans="1:12" ht="13.5" customHeight="1">
      <c r="A6" s="29"/>
      <c r="B6" s="29"/>
      <c r="C6" s="11"/>
      <c r="D6" s="11"/>
      <c r="E6" s="336"/>
      <c r="F6" s="289"/>
      <c r="G6" s="336"/>
      <c r="H6" s="289" t="s">
        <v>402</v>
      </c>
      <c r="I6" s="289"/>
      <c r="J6" s="336" t="s">
        <v>40</v>
      </c>
      <c r="K6" s="336"/>
      <c r="L6" s="289" t="s">
        <v>402</v>
      </c>
    </row>
    <row r="7" spans="1:12" ht="13.5">
      <c r="A7" s="11"/>
      <c r="B7" s="11"/>
      <c r="C7" s="11"/>
      <c r="D7" s="11"/>
      <c r="F7" s="289" t="s">
        <v>41</v>
      </c>
      <c r="G7" s="336" t="s">
        <v>42</v>
      </c>
      <c r="H7" s="289" t="s">
        <v>208</v>
      </c>
      <c r="I7" s="289"/>
      <c r="J7" s="289" t="s">
        <v>209</v>
      </c>
      <c r="K7" s="289"/>
      <c r="L7" s="336" t="s">
        <v>941</v>
      </c>
    </row>
    <row r="8" spans="1:12" ht="13.5">
      <c r="A8" s="78"/>
      <c r="B8" s="78"/>
      <c r="C8" s="78"/>
      <c r="D8" s="78"/>
      <c r="E8" s="337"/>
      <c r="F8" s="289" t="s">
        <v>210</v>
      </c>
      <c r="G8" s="289" t="s">
        <v>211</v>
      </c>
      <c r="H8" s="338" t="s">
        <v>212</v>
      </c>
      <c r="I8" s="338"/>
      <c r="J8" s="338" t="s">
        <v>811</v>
      </c>
      <c r="K8" s="289"/>
      <c r="L8" s="336" t="s">
        <v>944</v>
      </c>
    </row>
    <row r="9" spans="1:12" ht="13.5">
      <c r="A9" s="34" t="s">
        <v>126</v>
      </c>
      <c r="B9" s="271"/>
      <c r="C9" s="271"/>
      <c r="D9" s="271"/>
      <c r="E9" s="271"/>
      <c r="F9" s="288" t="s">
        <v>1048</v>
      </c>
      <c r="G9" s="288" t="s">
        <v>1048</v>
      </c>
      <c r="H9" s="288" t="s">
        <v>1048</v>
      </c>
      <c r="I9" s="288"/>
      <c r="J9" s="288" t="s">
        <v>1048</v>
      </c>
      <c r="K9" s="288"/>
      <c r="L9" s="288" t="s">
        <v>1048</v>
      </c>
    </row>
    <row r="10" spans="1:12" ht="8.25" customHeight="1">
      <c r="A10" s="78"/>
      <c r="B10" s="78"/>
      <c r="C10" s="78"/>
      <c r="D10" s="78"/>
      <c r="E10" s="11"/>
      <c r="F10" s="11"/>
      <c r="G10" s="11"/>
      <c r="H10" s="11"/>
      <c r="I10" s="11"/>
      <c r="J10" s="11"/>
      <c r="K10" s="11"/>
      <c r="L10" s="11"/>
    </row>
    <row r="11" spans="1:12" ht="12.75" customHeight="1">
      <c r="A11" s="10" t="s">
        <v>546</v>
      </c>
      <c r="B11" s="10"/>
      <c r="C11" s="10"/>
      <c r="D11" s="10"/>
      <c r="E11" s="220"/>
      <c r="F11" s="339">
        <v>1015</v>
      </c>
      <c r="G11" s="339">
        <v>2866</v>
      </c>
      <c r="H11" s="339">
        <f>SUM(F11:G11)</f>
        <v>3881</v>
      </c>
      <c r="I11" s="339"/>
      <c r="J11" s="339">
        <v>7783</v>
      </c>
      <c r="K11" s="339"/>
      <c r="L11" s="339">
        <f>+J11+H11</f>
        <v>11664</v>
      </c>
    </row>
    <row r="12" spans="1:12" ht="8.25" customHeight="1">
      <c r="A12" s="340"/>
      <c r="B12" s="11"/>
      <c r="C12" s="11"/>
      <c r="D12" s="11"/>
      <c r="E12" s="11"/>
      <c r="F12" s="339"/>
      <c r="G12" s="339"/>
      <c r="H12" s="339"/>
      <c r="I12" s="339"/>
      <c r="J12" s="339"/>
      <c r="K12" s="339"/>
      <c r="L12" s="339"/>
    </row>
    <row r="13" spans="1:12" ht="12.75" customHeight="1">
      <c r="A13" s="341" t="s">
        <v>580</v>
      </c>
      <c r="B13" s="78"/>
      <c r="C13" s="78"/>
      <c r="D13" s="78"/>
      <c r="E13" s="78"/>
      <c r="F13" s="342">
        <v>-291</v>
      </c>
      <c r="G13" s="342">
        <v>169</v>
      </c>
      <c r="H13" s="339">
        <f>SUM(F13:G13)</f>
        <v>-122</v>
      </c>
      <c r="I13" s="342"/>
      <c r="J13" s="342">
        <v>498</v>
      </c>
      <c r="K13" s="342"/>
      <c r="L13" s="339">
        <f>+J13+H13</f>
        <v>376</v>
      </c>
    </row>
    <row r="14" spans="1:12" ht="5.25" customHeight="1">
      <c r="A14" s="341"/>
      <c r="B14" s="54"/>
      <c r="C14" s="78"/>
      <c r="D14" s="78"/>
      <c r="E14" s="78"/>
      <c r="F14" s="342"/>
      <c r="G14" s="342"/>
      <c r="H14" s="342"/>
      <c r="I14" s="342"/>
      <c r="J14" s="342"/>
      <c r="K14" s="343"/>
      <c r="L14" s="342"/>
    </row>
    <row r="15" spans="1:12" ht="12.75" customHeight="1">
      <c r="A15" s="341" t="s">
        <v>213</v>
      </c>
      <c r="B15" s="54"/>
      <c r="C15" s="78"/>
      <c r="D15" s="78"/>
      <c r="E15" s="78"/>
      <c r="F15" s="342">
        <v>28</v>
      </c>
      <c r="G15" s="342">
        <v>45</v>
      </c>
      <c r="H15" s="339">
        <f>SUM(F15:G15)</f>
        <v>73</v>
      </c>
      <c r="I15" s="342"/>
      <c r="J15" s="342">
        <v>374</v>
      </c>
      <c r="K15" s="342"/>
      <c r="L15" s="339">
        <f>+J15+H15</f>
        <v>447</v>
      </c>
    </row>
    <row r="16" spans="1:12" ht="6" customHeight="1">
      <c r="A16" s="341"/>
      <c r="B16" s="54"/>
      <c r="C16" s="78"/>
      <c r="D16" s="78"/>
      <c r="E16" s="78"/>
      <c r="F16" s="342"/>
      <c r="G16" s="342"/>
      <c r="H16" s="339"/>
      <c r="I16" s="342"/>
      <c r="J16" s="342"/>
      <c r="K16" s="342"/>
      <c r="L16" s="339"/>
    </row>
    <row r="17" spans="1:12" ht="12.75" customHeight="1">
      <c r="A17" s="341" t="s">
        <v>718</v>
      </c>
      <c r="B17" s="78"/>
      <c r="C17" s="78"/>
      <c r="D17" s="78"/>
      <c r="E17" s="78"/>
      <c r="F17" s="342">
        <v>512</v>
      </c>
      <c r="G17" s="342">
        <v>-144</v>
      </c>
      <c r="H17" s="339">
        <f>SUM(F17:G17)</f>
        <v>368</v>
      </c>
      <c r="I17" s="342"/>
      <c r="J17" s="342">
        <v>-368</v>
      </c>
      <c r="K17" s="342"/>
      <c r="L17" s="267">
        <v>0</v>
      </c>
    </row>
    <row r="18" spans="1:12" ht="8.25" customHeight="1">
      <c r="A18" s="341"/>
      <c r="B18" s="78"/>
      <c r="C18" s="78"/>
      <c r="D18" s="78"/>
      <c r="E18" s="78"/>
      <c r="F18" s="342"/>
      <c r="G18" s="342"/>
      <c r="H18" s="342"/>
      <c r="I18" s="342"/>
      <c r="J18" s="342"/>
      <c r="K18" s="343"/>
      <c r="L18" s="342"/>
    </row>
    <row r="19" spans="1:12" ht="12.75" customHeight="1">
      <c r="A19" s="341" t="s">
        <v>581</v>
      </c>
      <c r="B19" s="78"/>
      <c r="C19" s="78"/>
      <c r="D19" s="78"/>
      <c r="E19" s="78"/>
      <c r="F19" s="342">
        <v>61</v>
      </c>
      <c r="G19" s="342">
        <v>-19</v>
      </c>
      <c r="H19" s="339">
        <f>SUM(F19:G19)</f>
        <v>42</v>
      </c>
      <c r="I19" s="342"/>
      <c r="J19" s="342">
        <v>82</v>
      </c>
      <c r="K19" s="342"/>
      <c r="L19" s="339">
        <f>+J19+H19</f>
        <v>124</v>
      </c>
    </row>
    <row r="20" spans="1:12" ht="5.25" customHeight="1">
      <c r="A20" s="344"/>
      <c r="B20" s="78"/>
      <c r="C20" s="78"/>
      <c r="D20" s="78"/>
      <c r="E20" s="78"/>
      <c r="F20" s="342"/>
      <c r="G20" s="342"/>
      <c r="H20" s="342"/>
      <c r="I20" s="342"/>
      <c r="J20" s="342"/>
      <c r="K20" s="343"/>
      <c r="L20" s="342"/>
    </row>
    <row r="21" spans="1:12" ht="12.75" customHeight="1">
      <c r="A21" s="341" t="s">
        <v>719</v>
      </c>
      <c r="B21" s="78"/>
      <c r="C21" s="78"/>
      <c r="D21" s="78"/>
      <c r="E21" s="78"/>
      <c r="F21" s="342">
        <v>36</v>
      </c>
      <c r="G21" s="342">
        <v>-46</v>
      </c>
      <c r="H21" s="339">
        <f>SUM(F21:G21)</f>
        <v>-10</v>
      </c>
      <c r="I21" s="343"/>
      <c r="J21" s="342">
        <v>369</v>
      </c>
      <c r="K21" s="343"/>
      <c r="L21" s="339">
        <f>+J21+H21</f>
        <v>359</v>
      </c>
    </row>
    <row r="22" spans="1:12" ht="6" customHeight="1">
      <c r="A22" s="345"/>
      <c r="B22" s="271"/>
      <c r="C22" s="271"/>
      <c r="D22" s="271"/>
      <c r="E22" s="271"/>
      <c r="F22" s="346"/>
      <c r="G22" s="346"/>
      <c r="H22" s="346"/>
      <c r="I22" s="346"/>
      <c r="J22" s="346"/>
      <c r="K22" s="346"/>
      <c r="L22" s="346"/>
    </row>
    <row r="23" spans="1:12" ht="12.75" customHeight="1">
      <c r="A23" s="347" t="s">
        <v>214</v>
      </c>
      <c r="B23" s="78"/>
      <c r="C23" s="78"/>
      <c r="D23" s="78"/>
      <c r="E23" s="78"/>
      <c r="F23" s="342">
        <f>SUM(F13:F21)</f>
        <v>346</v>
      </c>
      <c r="G23" s="342">
        <f>SUM(G13:G21)</f>
        <v>5</v>
      </c>
      <c r="H23" s="342">
        <f>SUM(H13:H21)</f>
        <v>351</v>
      </c>
      <c r="I23" s="342"/>
      <c r="J23" s="342">
        <f>SUM(J13:J21)</f>
        <v>955</v>
      </c>
      <c r="K23" s="342"/>
      <c r="L23" s="342">
        <f>SUM(L13:L21)</f>
        <v>1306</v>
      </c>
    </row>
    <row r="24" spans="1:12" ht="8.25" customHeight="1">
      <c r="A24" s="347"/>
      <c r="B24" s="78"/>
      <c r="C24" s="78"/>
      <c r="D24" s="78"/>
      <c r="E24" s="78"/>
      <c r="F24" s="342"/>
      <c r="G24" s="342"/>
      <c r="H24" s="342"/>
      <c r="I24" s="342"/>
      <c r="J24" s="342"/>
      <c r="K24" s="342"/>
      <c r="L24" s="342"/>
    </row>
    <row r="25" spans="1:12" ht="12.75" customHeight="1">
      <c r="A25" s="341" t="s">
        <v>215</v>
      </c>
      <c r="B25" s="78"/>
      <c r="C25" s="78"/>
      <c r="D25" s="78"/>
      <c r="E25" s="54"/>
      <c r="F25" s="342">
        <v>-18</v>
      </c>
      <c r="G25" s="342">
        <v>-57</v>
      </c>
      <c r="H25" s="339">
        <f>SUM(F25:G25)</f>
        <v>-75</v>
      </c>
      <c r="I25" s="348"/>
      <c r="J25" s="342">
        <v>-59</v>
      </c>
      <c r="K25" s="348"/>
      <c r="L25" s="339">
        <f>+J25+H25</f>
        <v>-134</v>
      </c>
    </row>
    <row r="26" spans="1:12" ht="6" customHeight="1">
      <c r="A26" s="341"/>
      <c r="B26" s="54"/>
      <c r="C26" s="78"/>
      <c r="D26" s="349"/>
      <c r="E26" s="54"/>
      <c r="F26" s="342"/>
      <c r="G26" s="342"/>
      <c r="H26" s="348"/>
      <c r="I26" s="348"/>
      <c r="J26" s="342"/>
      <c r="K26" s="348"/>
      <c r="L26" s="348"/>
    </row>
    <row r="27" spans="1:12" ht="11.25" customHeight="1">
      <c r="A27" s="341" t="s">
        <v>108</v>
      </c>
      <c r="B27" s="54"/>
      <c r="C27" s="78"/>
      <c r="D27" s="349"/>
      <c r="E27" s="54"/>
      <c r="F27" s="342">
        <v>-62</v>
      </c>
      <c r="G27" s="919" t="s">
        <v>1032</v>
      </c>
      <c r="H27" s="339">
        <f>SUM(F27:G27)</f>
        <v>-62</v>
      </c>
      <c r="I27" s="348"/>
      <c r="J27" s="342">
        <v>-47</v>
      </c>
      <c r="K27" s="348"/>
      <c r="L27" s="339">
        <f>+J27+H27</f>
        <v>-109</v>
      </c>
    </row>
    <row r="28" spans="1:12" ht="14.25" customHeight="1">
      <c r="A28" s="1700" t="s">
        <v>675</v>
      </c>
      <c r="B28" s="1681"/>
      <c r="C28" s="1681"/>
      <c r="D28" s="1681"/>
      <c r="E28" s="54"/>
      <c r="F28" s="342">
        <v>-15</v>
      </c>
      <c r="G28" s="919" t="s">
        <v>1032</v>
      </c>
      <c r="H28" s="342">
        <v>-15</v>
      </c>
      <c r="I28" s="348"/>
      <c r="J28" s="919" t="s">
        <v>1032</v>
      </c>
      <c r="K28" s="348"/>
      <c r="L28" s="342">
        <f>+H28</f>
        <v>-15</v>
      </c>
    </row>
    <row r="29" spans="1:12" ht="12.75" customHeight="1">
      <c r="A29" s="341" t="s">
        <v>582</v>
      </c>
      <c r="B29" s="54"/>
      <c r="C29" s="78"/>
      <c r="D29" s="349"/>
      <c r="E29" s="78"/>
      <c r="F29" s="342">
        <v>-22</v>
      </c>
      <c r="G29" s="919" t="s">
        <v>1032</v>
      </c>
      <c r="H29" s="339">
        <f>SUM(F29:G29)</f>
        <v>-22</v>
      </c>
      <c r="I29" s="348"/>
      <c r="J29" s="919" t="s">
        <v>1032</v>
      </c>
      <c r="K29" s="348"/>
      <c r="L29" s="339">
        <f>+H29</f>
        <v>-22</v>
      </c>
    </row>
    <row r="30" spans="1:12" ht="6" customHeight="1">
      <c r="A30" s="341"/>
      <c r="B30" s="54"/>
      <c r="C30" s="78"/>
      <c r="D30" s="349"/>
      <c r="E30" s="78"/>
      <c r="F30" s="350"/>
      <c r="G30" s="350"/>
      <c r="H30" s="350"/>
      <c r="I30" s="350"/>
      <c r="J30" s="350"/>
      <c r="K30" s="350"/>
      <c r="L30" s="350"/>
    </row>
    <row r="31" spans="1:12" ht="18" customHeight="1" thickBot="1">
      <c r="A31" s="351" t="s">
        <v>558</v>
      </c>
      <c r="B31" s="351"/>
      <c r="C31" s="351"/>
      <c r="D31" s="351"/>
      <c r="E31" s="351"/>
      <c r="F31" s="987">
        <v>1244</v>
      </c>
      <c r="G31" s="987">
        <v>2814</v>
      </c>
      <c r="H31" s="987">
        <v>4058</v>
      </c>
      <c r="I31" s="352"/>
      <c r="J31" s="987">
        <v>8632</v>
      </c>
      <c r="K31" s="352"/>
      <c r="L31" s="987">
        <v>12690</v>
      </c>
    </row>
    <row r="32" spans="1:12" ht="17.25" customHeight="1">
      <c r="A32" s="353"/>
      <c r="B32" s="29"/>
      <c r="C32" s="29"/>
      <c r="D32" s="29"/>
      <c r="E32" s="29"/>
      <c r="F32" s="342"/>
      <c r="G32" s="342"/>
      <c r="H32" s="342"/>
      <c r="I32" s="342"/>
      <c r="J32" s="342"/>
      <c r="K32" s="342"/>
      <c r="L32" s="342"/>
    </row>
    <row r="33" spans="1:12" ht="9" customHeight="1">
      <c r="A33" s="643"/>
      <c r="B33" s="643"/>
      <c r="C33" s="643"/>
      <c r="D33" s="648"/>
      <c r="E33" s="647"/>
      <c r="F33" s="647"/>
      <c r="G33" s="647"/>
      <c r="H33" s="647"/>
      <c r="I33" s="647"/>
      <c r="J33" s="647"/>
      <c r="K33" s="648"/>
      <c r="L33" s="647"/>
    </row>
    <row r="34" spans="1:12" ht="13.5" customHeight="1">
      <c r="A34" s="31" t="s">
        <v>1029</v>
      </c>
      <c r="B34" s="643"/>
      <c r="C34" s="644"/>
      <c r="D34" s="645"/>
      <c r="H34" s="644"/>
      <c r="I34" s="644"/>
      <c r="J34" s="644"/>
      <c r="K34" s="644"/>
      <c r="L34" s="645"/>
    </row>
    <row r="35" spans="1:12" ht="12" customHeight="1">
      <c r="A35" s="643"/>
      <c r="B35" s="646"/>
      <c r="C35" s="643"/>
      <c r="D35" s="645"/>
      <c r="E35" s="645"/>
      <c r="F35" s="645"/>
      <c r="G35" s="645"/>
      <c r="H35" s="645"/>
      <c r="I35" s="645"/>
      <c r="J35" s="645"/>
      <c r="K35" s="643"/>
      <c r="L35" s="645"/>
    </row>
    <row r="36" spans="1:12" ht="13.5">
      <c r="A36" s="1052" t="s">
        <v>785</v>
      </c>
      <c r="B36" s="1601" t="s">
        <v>216</v>
      </c>
      <c r="C36" s="1601"/>
      <c r="D36" s="1601"/>
      <c r="E36" s="1601"/>
      <c r="F36" s="1601"/>
      <c r="G36" s="1601"/>
      <c r="H36" s="1601"/>
      <c r="I36" s="1601"/>
      <c r="J36" s="1601"/>
      <c r="K36" s="1601"/>
      <c r="L36" s="1601"/>
    </row>
    <row r="37" spans="1:12" ht="8.25" customHeight="1">
      <c r="A37" s="78"/>
      <c r="B37" s="355"/>
      <c r="C37" s="355"/>
      <c r="D37" s="355"/>
      <c r="E37" s="356"/>
      <c r="F37" s="354"/>
      <c r="G37" s="354"/>
      <c r="H37" s="354"/>
      <c r="I37" s="354"/>
      <c r="J37" s="354"/>
      <c r="K37" s="354"/>
      <c r="L37" s="354"/>
    </row>
    <row r="38" spans="1:12" ht="13.5">
      <c r="A38" s="1052" t="s">
        <v>786</v>
      </c>
      <c r="B38" s="1525" t="s">
        <v>217</v>
      </c>
      <c r="C38" s="1526"/>
      <c r="D38" s="1526"/>
      <c r="E38" s="1526"/>
      <c r="F38" s="1526"/>
      <c r="G38" s="1526"/>
      <c r="H38" s="289" t="s">
        <v>602</v>
      </c>
      <c r="I38" s="357"/>
      <c r="J38" s="1434" t="s">
        <v>602</v>
      </c>
      <c r="K38" s="750"/>
      <c r="L38" s="1434" t="s">
        <v>455</v>
      </c>
    </row>
    <row r="39" spans="2:12" ht="25.5" customHeight="1">
      <c r="B39" s="50"/>
      <c r="C39" s="21"/>
      <c r="D39" s="21"/>
      <c r="E39" s="21"/>
      <c r="F39" s="21"/>
      <c r="G39" s="21"/>
      <c r="H39" s="751" t="s">
        <v>584</v>
      </c>
      <c r="I39" s="364"/>
      <c r="J39" s="1541">
        <v>2006</v>
      </c>
      <c r="K39" s="364"/>
      <c r="L39" s="1541">
        <v>2006</v>
      </c>
    </row>
    <row r="40" spans="1:12" ht="13.5" customHeight="1">
      <c r="A40" s="332"/>
      <c r="B40" s="358"/>
      <c r="C40" s="255"/>
      <c r="D40" s="255"/>
      <c r="E40" s="255"/>
      <c r="F40" s="255"/>
      <c r="G40" s="255"/>
      <c r="H40" s="365" t="s">
        <v>1048</v>
      </c>
      <c r="I40" s="366"/>
      <c r="J40" s="1433" t="s">
        <v>1048</v>
      </c>
      <c r="K40" s="366"/>
      <c r="L40" s="1433" t="s">
        <v>1048</v>
      </c>
    </row>
    <row r="41" spans="1:12" ht="18.75" customHeight="1">
      <c r="A41" s="332"/>
      <c r="B41" s="50" t="s">
        <v>187</v>
      </c>
      <c r="D41" s="21"/>
      <c r="E41" s="21"/>
      <c r="F41" s="1247"/>
      <c r="G41" s="21"/>
      <c r="H41" s="342">
        <v>-291</v>
      </c>
      <c r="I41" s="21"/>
      <c r="J41" s="350">
        <v>-361</v>
      </c>
      <c r="K41" s="364"/>
      <c r="L41" s="350">
        <v>-554</v>
      </c>
    </row>
    <row r="42" spans="1:12" ht="18.75" customHeight="1">
      <c r="A42" s="332"/>
      <c r="B42" s="358" t="s">
        <v>188</v>
      </c>
      <c r="C42" s="330"/>
      <c r="D42" s="255"/>
      <c r="E42" s="255"/>
      <c r="F42" s="1251"/>
      <c r="G42" s="255"/>
      <c r="H42" s="359">
        <v>169</v>
      </c>
      <c r="I42" s="255"/>
      <c r="J42" s="346">
        <v>240</v>
      </c>
      <c r="K42" s="366"/>
      <c r="L42" s="346">
        <v>383</v>
      </c>
    </row>
    <row r="43" spans="1:12" ht="18.75" customHeight="1">
      <c r="A43" s="332"/>
      <c r="B43" s="50" t="s">
        <v>218</v>
      </c>
      <c r="D43" s="21"/>
      <c r="E43" s="21"/>
      <c r="F43" s="1247"/>
      <c r="G43" s="21"/>
      <c r="H43" s="342">
        <f>SUM(H41:H42)</f>
        <v>-122</v>
      </c>
      <c r="I43" s="21"/>
      <c r="J43" s="350">
        <f>SUM(J41:J42)</f>
        <v>-121</v>
      </c>
      <c r="K43" s="364"/>
      <c r="L43" s="350">
        <f>SUM(L41:L42)</f>
        <v>-171</v>
      </c>
    </row>
    <row r="44" spans="1:12" ht="18.75" customHeight="1">
      <c r="A44" s="332"/>
      <c r="B44" s="360" t="s">
        <v>219</v>
      </c>
      <c r="C44" s="330"/>
      <c r="D44" s="330"/>
      <c r="E44" s="330"/>
      <c r="F44" s="1265"/>
      <c r="G44" s="330"/>
      <c r="H44" s="342">
        <v>498</v>
      </c>
      <c r="I44" s="330"/>
      <c r="J44" s="350">
        <v>471</v>
      </c>
      <c r="K44" s="360"/>
      <c r="L44" s="350">
        <v>898</v>
      </c>
    </row>
    <row r="45" spans="1:12" ht="19.5" customHeight="1" thickBot="1">
      <c r="A45" s="332"/>
      <c r="B45" s="361" t="s">
        <v>583</v>
      </c>
      <c r="C45" s="362"/>
      <c r="D45" s="362"/>
      <c r="E45" s="362"/>
      <c r="F45" s="1266"/>
      <c r="G45" s="362"/>
      <c r="H45" s="352">
        <f>SUM(H43:H44)</f>
        <v>376</v>
      </c>
      <c r="I45" s="362"/>
      <c r="J45" s="363">
        <f>SUM(J43:J44)</f>
        <v>350</v>
      </c>
      <c r="K45" s="361"/>
      <c r="L45" s="363">
        <f>SUM(L43:L44)</f>
        <v>727</v>
      </c>
    </row>
    <row r="46" spans="1:12" ht="19.5" customHeight="1">
      <c r="A46" s="332"/>
      <c r="B46" s="341"/>
      <c r="C46" s="690"/>
      <c r="D46" s="690"/>
      <c r="E46" s="690"/>
      <c r="F46" s="690"/>
      <c r="G46" s="690"/>
      <c r="H46" s="342"/>
      <c r="I46" s="690"/>
      <c r="J46" s="350"/>
      <c r="K46" s="341"/>
      <c r="L46" s="350"/>
    </row>
    <row r="47" spans="1:12" ht="24" customHeight="1">
      <c r="A47" s="1058" t="s">
        <v>220</v>
      </c>
      <c r="B47" s="1699" t="s">
        <v>442</v>
      </c>
      <c r="C47" s="1699"/>
      <c r="D47" s="974"/>
      <c r="E47" s="974"/>
      <c r="G47" s="690"/>
      <c r="H47" s="342"/>
      <c r="I47" s="690"/>
      <c r="J47" s="350"/>
      <c r="K47" s="341"/>
      <c r="L47" s="350"/>
    </row>
    <row r="48" spans="1:12" ht="12" customHeight="1">
      <c r="A48" s="332"/>
      <c r="B48" s="341"/>
      <c r="C48" s="690"/>
      <c r="D48" s="690"/>
      <c r="E48" s="690"/>
      <c r="F48" s="289"/>
      <c r="G48" s="336"/>
      <c r="I48" s="289"/>
      <c r="K48" s="336"/>
      <c r="L48" s="289" t="s">
        <v>402</v>
      </c>
    </row>
    <row r="49" spans="1:12" ht="13.5" customHeight="1">
      <c r="A49" s="332"/>
      <c r="B49" s="341"/>
      <c r="C49" s="690"/>
      <c r="D49" s="690"/>
      <c r="E49" s="690"/>
      <c r="F49" s="289" t="s">
        <v>41</v>
      </c>
      <c r="G49" s="336" t="s">
        <v>42</v>
      </c>
      <c r="H49" s="289" t="s">
        <v>402</v>
      </c>
      <c r="I49" s="289"/>
      <c r="J49" s="336" t="s">
        <v>40</v>
      </c>
      <c r="K49" s="289"/>
      <c r="L49" s="336" t="s">
        <v>941</v>
      </c>
    </row>
    <row r="50" spans="1:12" ht="12.75" customHeight="1">
      <c r="A50" s="332"/>
      <c r="B50" s="341"/>
      <c r="C50" s="690"/>
      <c r="D50" s="690"/>
      <c r="E50" s="690"/>
      <c r="F50" s="289" t="s">
        <v>210</v>
      </c>
      <c r="G50" s="289" t="s">
        <v>211</v>
      </c>
      <c r="H50" s="289" t="s">
        <v>208</v>
      </c>
      <c r="I50" s="338"/>
      <c r="J50" s="289" t="s">
        <v>209</v>
      </c>
      <c r="K50" s="289"/>
      <c r="L50" s="336" t="s">
        <v>944</v>
      </c>
    </row>
    <row r="51" spans="1:12" ht="12" customHeight="1">
      <c r="A51" s="332"/>
      <c r="B51" s="360"/>
      <c r="C51" s="330"/>
      <c r="D51" s="330"/>
      <c r="E51" s="330"/>
      <c r="F51" s="288" t="s">
        <v>1048</v>
      </c>
      <c r="G51" s="288" t="s">
        <v>1048</v>
      </c>
      <c r="H51" s="288" t="s">
        <v>1048</v>
      </c>
      <c r="I51" s="288"/>
      <c r="J51" s="288" t="s">
        <v>1048</v>
      </c>
      <c r="K51" s="288"/>
      <c r="L51" s="288" t="s">
        <v>1048</v>
      </c>
    </row>
    <row r="52" spans="1:12" ht="15" customHeight="1">
      <c r="A52" s="332"/>
      <c r="B52" s="988" t="s">
        <v>633</v>
      </c>
      <c r="C52" s="989"/>
      <c r="D52" s="989"/>
      <c r="E52" s="989"/>
      <c r="F52" s="990">
        <v>-70</v>
      </c>
      <c r="G52" s="990">
        <v>53</v>
      </c>
      <c r="H52" s="991">
        <v>-17</v>
      </c>
      <c r="I52" s="990"/>
      <c r="J52" s="990">
        <v>95</v>
      </c>
      <c r="K52" s="990"/>
      <c r="L52" s="991">
        <f>+J52+H52</f>
        <v>78</v>
      </c>
    </row>
    <row r="53" spans="1:12" ht="15" customHeight="1">
      <c r="A53" s="332"/>
      <c r="B53" s="989" t="s">
        <v>180</v>
      </c>
      <c r="C53" s="989"/>
      <c r="D53" s="989"/>
      <c r="E53" s="989"/>
      <c r="F53" s="990">
        <v>-121</v>
      </c>
      <c r="G53" s="990">
        <v>106</v>
      </c>
      <c r="H53" s="991">
        <v>-15</v>
      </c>
      <c r="I53" s="990"/>
      <c r="J53" s="990">
        <v>109</v>
      </c>
      <c r="K53" s="990"/>
      <c r="L53" s="991">
        <f>+J53+H53</f>
        <v>94</v>
      </c>
    </row>
    <row r="54" spans="1:12" ht="15" customHeight="1">
      <c r="A54" s="332"/>
      <c r="B54" s="989" t="s">
        <v>451</v>
      </c>
      <c r="C54" s="989"/>
      <c r="D54" s="989"/>
      <c r="E54" s="989"/>
      <c r="F54" s="990">
        <v>-100</v>
      </c>
      <c r="G54" s="990">
        <v>10</v>
      </c>
      <c r="H54" s="991">
        <v>-90</v>
      </c>
      <c r="I54" s="990"/>
      <c r="J54" s="990">
        <v>294</v>
      </c>
      <c r="K54" s="990"/>
      <c r="L54" s="990">
        <f>+J54+H54</f>
        <v>204</v>
      </c>
    </row>
    <row r="55" spans="1:12" ht="19.5" customHeight="1" thickBot="1">
      <c r="A55" s="332"/>
      <c r="B55" s="992"/>
      <c r="C55" s="992"/>
      <c r="D55" s="992"/>
      <c r="E55" s="992"/>
      <c r="F55" s="993">
        <f>SUM(F52:F54)</f>
        <v>-291</v>
      </c>
      <c r="G55" s="993">
        <f>SUM(G52:G54)</f>
        <v>169</v>
      </c>
      <c r="H55" s="993">
        <f>SUM(H52:H54)</f>
        <v>-122</v>
      </c>
      <c r="I55" s="993"/>
      <c r="J55" s="993">
        <f>SUM(J52:J54)</f>
        <v>498</v>
      </c>
      <c r="K55" s="993"/>
      <c r="L55" s="993">
        <f>SUM(L52:L54)</f>
        <v>376</v>
      </c>
    </row>
    <row r="56" spans="1:12" ht="15" customHeight="1">
      <c r="A56" s="332"/>
      <c r="B56" s="341"/>
      <c r="C56" s="690"/>
      <c r="D56" s="690"/>
      <c r="E56" s="690"/>
      <c r="F56" s="690"/>
      <c r="G56" s="690"/>
      <c r="H56" s="342"/>
      <c r="I56" s="690"/>
      <c r="J56" s="350"/>
      <c r="K56" s="691"/>
      <c r="L56" s="350"/>
    </row>
    <row r="57" spans="1:12" ht="13.5" customHeight="1">
      <c r="A57" s="1052" t="s">
        <v>1052</v>
      </c>
      <c r="B57" s="1691" t="s">
        <v>69</v>
      </c>
      <c r="C57" s="1691"/>
      <c r="D57" s="1691"/>
      <c r="E57" s="1691"/>
      <c r="F57" s="1691"/>
      <c r="G57" s="1691"/>
      <c r="H57" s="1691"/>
      <c r="I57" s="1691"/>
      <c r="J57" s="1691"/>
      <c r="K57" s="1691"/>
      <c r="L57" s="1691"/>
    </row>
    <row r="58" spans="1:12" ht="7.5" customHeight="1">
      <c r="A58" s="332"/>
      <c r="B58" s="50"/>
      <c r="C58" s="21"/>
      <c r="D58" s="21"/>
      <c r="E58" s="21"/>
      <c r="F58" s="21"/>
      <c r="G58" s="21"/>
      <c r="H58" s="21"/>
      <c r="I58" s="21"/>
      <c r="J58" s="21"/>
      <c r="K58" s="21"/>
      <c r="L58" s="21"/>
    </row>
    <row r="59" ht="13.5" customHeight="1"/>
    <row r="60" spans="1:12" ht="13.5" customHeight="1">
      <c r="A60" s="1056" t="s">
        <v>1054</v>
      </c>
      <c r="B60" s="1697" t="s">
        <v>443</v>
      </c>
      <c r="C60" s="1698"/>
      <c r="D60" s="994"/>
      <c r="E60" s="995"/>
      <c r="F60" s="996"/>
      <c r="G60" s="996"/>
      <c r="H60" s="996"/>
      <c r="I60" s="996"/>
      <c r="J60" s="996"/>
      <c r="K60" s="996"/>
      <c r="L60" s="996"/>
    </row>
    <row r="61" spans="1:12" ht="13.5" customHeight="1">
      <c r="A61" s="1056"/>
      <c r="B61" s="997"/>
      <c r="C61" s="988"/>
      <c r="D61" s="988"/>
      <c r="E61" s="998"/>
      <c r="F61" s="999"/>
      <c r="G61" s="998"/>
      <c r="H61" s="1000"/>
      <c r="I61" s="999"/>
      <c r="J61" s="1000"/>
      <c r="K61" s="998"/>
      <c r="L61" s="999" t="s">
        <v>402</v>
      </c>
    </row>
    <row r="62" spans="1:12" ht="13.5" customHeight="1">
      <c r="A62" s="1056"/>
      <c r="B62" s="988"/>
      <c r="C62" s="988"/>
      <c r="D62" s="988"/>
      <c r="E62" s="1000"/>
      <c r="F62" s="999" t="s">
        <v>41</v>
      </c>
      <c r="G62" s="998" t="s">
        <v>42</v>
      </c>
      <c r="H62" s="999" t="s">
        <v>402</v>
      </c>
      <c r="I62" s="999"/>
      <c r="J62" s="998" t="s">
        <v>40</v>
      </c>
      <c r="K62" s="999"/>
      <c r="L62" s="998" t="s">
        <v>941</v>
      </c>
    </row>
    <row r="63" spans="1:12" ht="13.5" customHeight="1">
      <c r="A63" s="1056"/>
      <c r="B63" s="989"/>
      <c r="C63" s="989"/>
      <c r="D63" s="989"/>
      <c r="E63" s="1001"/>
      <c r="F63" s="999" t="s">
        <v>210</v>
      </c>
      <c r="G63" s="999" t="s">
        <v>211</v>
      </c>
      <c r="H63" s="999" t="s">
        <v>208</v>
      </c>
      <c r="I63" s="1002"/>
      <c r="J63" s="999" t="s">
        <v>209</v>
      </c>
      <c r="K63" s="999"/>
      <c r="L63" s="998" t="s">
        <v>944</v>
      </c>
    </row>
    <row r="64" spans="1:12" ht="13.5" customHeight="1">
      <c r="A64" s="1056"/>
      <c r="B64" s="1003"/>
      <c r="C64" s="1003"/>
      <c r="D64" s="1003"/>
      <c r="E64" s="1003"/>
      <c r="F64" s="1004" t="s">
        <v>1048</v>
      </c>
      <c r="G64" s="1004" t="s">
        <v>1048</v>
      </c>
      <c r="H64" s="1004" t="s">
        <v>1048</v>
      </c>
      <c r="I64" s="1004"/>
      <c r="J64" s="1004" t="s">
        <v>1048</v>
      </c>
      <c r="K64" s="1004"/>
      <c r="L64" s="1004" t="s">
        <v>1048</v>
      </c>
    </row>
    <row r="65" spans="1:12" ht="13.5" customHeight="1">
      <c r="A65" s="1056"/>
      <c r="B65" s="988" t="s">
        <v>633</v>
      </c>
      <c r="C65" s="989"/>
      <c r="D65" s="989"/>
      <c r="E65" s="989"/>
      <c r="F65" s="990">
        <v>233</v>
      </c>
      <c r="G65" s="990">
        <v>-28</v>
      </c>
      <c r="H65" s="991">
        <f>SUM(F65:G65)</f>
        <v>205</v>
      </c>
      <c r="I65" s="990"/>
      <c r="J65" s="990">
        <v>-205</v>
      </c>
      <c r="K65" s="990"/>
      <c r="L65" s="991">
        <f>+J65+H65</f>
        <v>0</v>
      </c>
    </row>
    <row r="66" spans="1:12" ht="13.5" customHeight="1">
      <c r="A66" s="1056"/>
      <c r="B66" s="989" t="s">
        <v>180</v>
      </c>
      <c r="C66" s="989"/>
      <c r="D66" s="989"/>
      <c r="E66" s="989"/>
      <c r="F66" s="990">
        <v>168</v>
      </c>
      <c r="G66" s="990">
        <v>-97</v>
      </c>
      <c r="H66" s="991">
        <f>SUM(F66:G66)</f>
        <v>71</v>
      </c>
      <c r="I66" s="990"/>
      <c r="J66" s="990">
        <v>-71</v>
      </c>
      <c r="K66" s="990"/>
      <c r="L66" s="991">
        <f>+J66+H66</f>
        <v>0</v>
      </c>
    </row>
    <row r="67" spans="1:12" ht="13.5" customHeight="1">
      <c r="A67" s="1056"/>
      <c r="B67" s="989" t="s">
        <v>451</v>
      </c>
      <c r="C67" s="989"/>
      <c r="D67" s="989"/>
      <c r="E67" s="989"/>
      <c r="F67" s="990">
        <v>111</v>
      </c>
      <c r="G67" s="990">
        <v>-19</v>
      </c>
      <c r="H67" s="991">
        <f>SUM(F67:G67)</f>
        <v>92</v>
      </c>
      <c r="I67" s="990"/>
      <c r="J67" s="990">
        <v>-92</v>
      </c>
      <c r="K67" s="990"/>
      <c r="L67" s="990">
        <f>+J67+H67</f>
        <v>0</v>
      </c>
    </row>
    <row r="68" spans="1:12" ht="13.5" customHeight="1" thickBot="1">
      <c r="A68" s="1056"/>
      <c r="B68" s="992"/>
      <c r="C68" s="992"/>
      <c r="D68" s="992"/>
      <c r="E68" s="992"/>
      <c r="F68" s="993">
        <f>SUM(F65:F67)</f>
        <v>512</v>
      </c>
      <c r="G68" s="993">
        <f>SUM(G65:G67)</f>
        <v>-144</v>
      </c>
      <c r="H68" s="993">
        <f>SUM(H65:H67)</f>
        <v>368</v>
      </c>
      <c r="I68" s="993"/>
      <c r="J68" s="993">
        <f>SUM(J65:J67)</f>
        <v>-368</v>
      </c>
      <c r="K68" s="993"/>
      <c r="L68" s="993">
        <f>SUM(L65:L67)</f>
        <v>0</v>
      </c>
    </row>
    <row r="69" spans="1:12" ht="13.5" customHeight="1">
      <c r="A69" s="1056"/>
      <c r="B69" s="989"/>
      <c r="C69" s="989"/>
      <c r="D69" s="989"/>
      <c r="E69" s="989"/>
      <c r="F69" s="999"/>
      <c r="G69" s="999"/>
      <c r="H69" s="999"/>
      <c r="I69" s="999"/>
      <c r="J69" s="999"/>
      <c r="K69" s="999"/>
      <c r="L69" s="999"/>
    </row>
    <row r="70" spans="1:12" ht="13.5" customHeight="1">
      <c r="A70" s="1056" t="s">
        <v>110</v>
      </c>
      <c r="B70" s="1691" t="s">
        <v>1053</v>
      </c>
      <c r="C70" s="1691"/>
      <c r="D70" s="1691"/>
      <c r="E70" s="1691"/>
      <c r="F70" s="1691"/>
      <c r="G70" s="1691"/>
      <c r="H70" s="1691"/>
      <c r="I70" s="1691"/>
      <c r="J70" s="1691"/>
      <c r="K70" s="1691"/>
      <c r="L70" s="1691"/>
    </row>
    <row r="71" ht="16.5" customHeight="1">
      <c r="A71" s="1057"/>
    </row>
    <row r="72" spans="1:12" ht="39.75" customHeight="1">
      <c r="A72" s="1052" t="s">
        <v>444</v>
      </c>
      <c r="B72" s="1527" t="s">
        <v>29</v>
      </c>
      <c r="C72" s="1527"/>
      <c r="D72" s="1527"/>
      <c r="E72" s="1527"/>
      <c r="F72" s="1527"/>
      <c r="G72" s="1527"/>
      <c r="H72" s="1527"/>
      <c r="I72" s="1527"/>
      <c r="J72" s="1527"/>
      <c r="K72" s="1527"/>
      <c r="L72" s="1527"/>
    </row>
    <row r="73" spans="1:12" ht="13.5">
      <c r="A73" s="332"/>
      <c r="B73" s="50"/>
      <c r="C73" s="21"/>
      <c r="D73" s="21"/>
      <c r="E73" s="21"/>
      <c r="F73" s="21"/>
      <c r="G73" s="21"/>
      <c r="H73" s="289" t="s">
        <v>602</v>
      </c>
      <c r="I73" s="357"/>
      <c r="J73" s="1434" t="s">
        <v>602</v>
      </c>
      <c r="K73" s="357"/>
      <c r="L73" s="1434" t="s">
        <v>455</v>
      </c>
    </row>
    <row r="74" spans="1:12" ht="13.5">
      <c r="A74" s="332"/>
      <c r="B74" s="50"/>
      <c r="C74" s="21"/>
      <c r="D74" s="21"/>
      <c r="E74" s="21"/>
      <c r="F74" s="21"/>
      <c r="G74" s="21"/>
      <c r="H74" s="751" t="s">
        <v>969</v>
      </c>
      <c r="I74" s="364"/>
      <c r="J74" s="1435" t="s">
        <v>1027</v>
      </c>
      <c r="K74" s="364"/>
      <c r="L74" s="1435" t="s">
        <v>1027</v>
      </c>
    </row>
    <row r="75" spans="1:12" ht="13.5">
      <c r="A75" s="332"/>
      <c r="B75" s="358"/>
      <c r="C75" s="255"/>
      <c r="D75" s="255"/>
      <c r="E75" s="255"/>
      <c r="F75" s="255"/>
      <c r="G75" s="255"/>
      <c r="H75" s="365" t="s">
        <v>1048</v>
      </c>
      <c r="I75" s="366"/>
      <c r="J75" s="1433" t="s">
        <v>1048</v>
      </c>
      <c r="K75" s="366"/>
      <c r="L75" s="1433" t="s">
        <v>1048</v>
      </c>
    </row>
    <row r="76" spans="1:12" ht="13.5">
      <c r="A76" s="332"/>
      <c r="B76" s="50" t="s">
        <v>633</v>
      </c>
      <c r="D76" s="21"/>
      <c r="E76" s="21"/>
      <c r="F76" s="21"/>
      <c r="G76" s="21"/>
      <c r="H76" s="367">
        <v>136</v>
      </c>
      <c r="I76" s="364"/>
      <c r="J76" s="364">
        <v>117</v>
      </c>
      <c r="K76" s="364"/>
      <c r="L76" s="364">
        <v>125</v>
      </c>
    </row>
    <row r="77" spans="1:12" ht="15.75" customHeight="1">
      <c r="A77" s="332"/>
      <c r="B77" s="50" t="s">
        <v>180</v>
      </c>
      <c r="D77" s="21"/>
      <c r="E77" s="21"/>
      <c r="F77" s="21"/>
      <c r="G77" s="21"/>
      <c r="H77" s="367">
        <v>11</v>
      </c>
      <c r="I77" s="364"/>
      <c r="J77" s="364">
        <v>12</v>
      </c>
      <c r="K77" s="364"/>
      <c r="L77" s="364">
        <v>12</v>
      </c>
    </row>
    <row r="78" spans="2:12" ht="15" customHeight="1">
      <c r="B78" s="360" t="s">
        <v>451</v>
      </c>
      <c r="C78" s="330"/>
      <c r="D78" s="330"/>
      <c r="E78" s="330"/>
      <c r="F78" s="330"/>
      <c r="G78" s="330"/>
      <c r="H78" s="368">
        <v>149</v>
      </c>
      <c r="I78" s="360"/>
      <c r="J78" s="360">
        <v>43</v>
      </c>
      <c r="K78" s="360"/>
      <c r="L78" s="360">
        <v>120</v>
      </c>
    </row>
    <row r="79" spans="2:12" ht="14.25" thickBot="1">
      <c r="B79" s="362"/>
      <c r="C79" s="362"/>
      <c r="D79" s="362"/>
      <c r="E79" s="362"/>
      <c r="F79" s="362"/>
      <c r="G79" s="362"/>
      <c r="H79" s="369">
        <f>SUM(H76:H78)</f>
        <v>296</v>
      </c>
      <c r="I79" s="361"/>
      <c r="J79" s="361">
        <f>SUM(J76:J78)</f>
        <v>172</v>
      </c>
      <c r="K79" s="361"/>
      <c r="L79" s="361">
        <f>SUM(L76:L78)</f>
        <v>257</v>
      </c>
    </row>
    <row r="81" spans="1:12" ht="13.5">
      <c r="A81" s="1052" t="s">
        <v>445</v>
      </c>
      <c r="B81" s="1657" t="s">
        <v>293</v>
      </c>
      <c r="C81" s="1624"/>
      <c r="D81" s="1624"/>
      <c r="E81" s="1624"/>
      <c r="F81" s="1624"/>
      <c r="G81" s="1624"/>
      <c r="H81" s="1624"/>
      <c r="I81" s="1624"/>
      <c r="J81" s="1624"/>
      <c r="K81" s="1624"/>
      <c r="L81" s="1624"/>
    </row>
    <row r="83" spans="2:9" ht="13.5">
      <c r="B83" s="50"/>
      <c r="C83" s="21"/>
      <c r="D83" s="21"/>
      <c r="E83" s="21"/>
      <c r="F83" s="21"/>
      <c r="G83" s="21"/>
      <c r="H83" s="289" t="s">
        <v>602</v>
      </c>
      <c r="I83" s="357"/>
    </row>
    <row r="84" spans="2:9" ht="13.5">
      <c r="B84" s="50"/>
      <c r="C84" s="21"/>
      <c r="D84" s="21"/>
      <c r="E84" s="21"/>
      <c r="F84" s="21"/>
      <c r="G84" s="21"/>
      <c r="H84" s="751" t="s">
        <v>969</v>
      </c>
      <c r="I84" s="364"/>
    </row>
    <row r="85" spans="2:9" ht="13.5">
      <c r="B85" s="50"/>
      <c r="C85" s="21"/>
      <c r="D85" s="21"/>
      <c r="E85" s="21"/>
      <c r="F85" s="21"/>
      <c r="G85" s="21"/>
      <c r="H85" s="645" t="s">
        <v>1048</v>
      </c>
      <c r="I85" s="364"/>
    </row>
    <row r="86" spans="2:9" ht="13.5">
      <c r="B86" s="50"/>
      <c r="C86" s="21"/>
      <c r="D86" s="21"/>
      <c r="E86" s="21"/>
      <c r="F86" s="21"/>
      <c r="G86" s="255"/>
      <c r="H86" s="920" t="s">
        <v>111</v>
      </c>
      <c r="I86" s="366"/>
    </row>
    <row r="87" spans="2:9" ht="13.5">
      <c r="B87" s="1544" t="s">
        <v>630</v>
      </c>
      <c r="C87" s="1545"/>
      <c r="D87" s="1545"/>
      <c r="E87" s="1545"/>
      <c r="F87" s="1545"/>
      <c r="G87" s="21"/>
      <c r="H87" s="342">
        <v>-17</v>
      </c>
      <c r="I87" s="342"/>
    </row>
    <row r="88" spans="2:9" ht="13.5">
      <c r="B88" s="1546" t="s">
        <v>717</v>
      </c>
      <c r="C88" s="1547"/>
      <c r="D88" s="1547"/>
      <c r="E88" s="1547"/>
      <c r="F88" s="1547"/>
      <c r="G88" s="21"/>
      <c r="H88" s="342">
        <v>-4</v>
      </c>
      <c r="I88" s="342"/>
    </row>
    <row r="89" spans="2:9" ht="13.5">
      <c r="B89" s="1558" t="s">
        <v>109</v>
      </c>
      <c r="C89" s="1543"/>
      <c r="D89" s="1543"/>
      <c r="E89" s="1543"/>
      <c r="F89" s="1543"/>
      <c r="G89" s="330"/>
      <c r="H89" s="342">
        <v>-1</v>
      </c>
      <c r="I89" s="342"/>
    </row>
    <row r="90" spans="2:9" ht="14.25" thickBot="1">
      <c r="B90" s="918"/>
      <c r="C90" s="918"/>
      <c r="D90" s="918"/>
      <c r="E90" s="918"/>
      <c r="F90" s="918"/>
      <c r="G90" s="362"/>
      <c r="H90" s="352">
        <f>SUM(H87:H89)</f>
        <v>-22</v>
      </c>
      <c r="I90" s="352"/>
    </row>
  </sheetData>
  <mergeCells count="13">
    <mergeCell ref="K1:L1"/>
    <mergeCell ref="B36:L36"/>
    <mergeCell ref="B38:G38"/>
    <mergeCell ref="B72:L72"/>
    <mergeCell ref="B57:L57"/>
    <mergeCell ref="B70:L70"/>
    <mergeCell ref="B60:C60"/>
    <mergeCell ref="B47:C47"/>
    <mergeCell ref="A28:D28"/>
    <mergeCell ref="B89:F89"/>
    <mergeCell ref="B81:L81"/>
    <mergeCell ref="B87:F87"/>
    <mergeCell ref="B88:F88"/>
  </mergeCells>
  <printOptions horizontalCentered="1"/>
  <pageMargins left="0.5118110236220472" right="0.35433070866141736" top="0.984251968503937" bottom="0.5118110236220472" header="0.984251968503937" footer="0.5118110236220472"/>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1:X120"/>
  <sheetViews>
    <sheetView showGridLines="0" view="pageBreakPreview" zoomScale="75" zoomScaleNormal="75" zoomScaleSheetLayoutView="75" workbookViewId="0" topLeftCell="A1">
      <selection activeCell="B17" sqref="B17:Z17"/>
    </sheetView>
  </sheetViews>
  <sheetFormatPr defaultColWidth="9.00390625" defaultRowHeight="14.25"/>
  <cols>
    <col min="1" max="1" width="7.625" style="0" customWidth="1"/>
    <col min="2" max="2" width="8.00390625" style="0" customWidth="1"/>
    <col min="3" max="3" width="7.50390625" style="0" customWidth="1"/>
    <col min="4" max="4" width="11.50390625" style="0" customWidth="1"/>
    <col min="5" max="8" width="12.50390625" style="0" customWidth="1"/>
    <col min="9" max="9" width="4.375" style="0" customWidth="1"/>
    <col min="10" max="10" width="13.625" style="0" customWidth="1"/>
    <col min="11" max="13" width="12.50390625" style="0" customWidth="1"/>
    <col min="14" max="14" width="13.75390625" style="0" customWidth="1"/>
  </cols>
  <sheetData>
    <row r="1" spans="1:14" ht="13.5">
      <c r="A1" s="1054" t="s">
        <v>789</v>
      </c>
      <c r="J1" s="1701"/>
      <c r="K1" s="1524"/>
      <c r="L1" s="1524"/>
      <c r="N1" s="756" t="s">
        <v>1055</v>
      </c>
    </row>
    <row r="2" spans="10:12" ht="13.5">
      <c r="J2" s="370"/>
      <c r="K2" s="26"/>
      <c r="L2" s="26"/>
    </row>
    <row r="3" spans="1:12" ht="13.5">
      <c r="A3" s="198" t="s">
        <v>951</v>
      </c>
      <c r="J3" s="370"/>
      <c r="K3" s="26"/>
      <c r="L3" s="26"/>
    </row>
    <row r="4" spans="10:12" ht="13.5">
      <c r="J4" s="370"/>
      <c r="K4" s="26"/>
      <c r="L4" s="26"/>
    </row>
    <row r="5" ht="15">
      <c r="A5" s="30" t="s">
        <v>1043</v>
      </c>
    </row>
    <row r="6" ht="15">
      <c r="A6" s="30"/>
    </row>
    <row r="7" spans="1:13" ht="13.5">
      <c r="A7" s="371" t="s">
        <v>1056</v>
      </c>
      <c r="B7" s="372"/>
      <c r="C7" s="107"/>
      <c r="D7" s="107"/>
      <c r="E7" s="107"/>
      <c r="F7" s="107"/>
      <c r="G7" s="107"/>
      <c r="H7" s="112"/>
      <c r="I7" s="112"/>
      <c r="M7" s="166"/>
    </row>
    <row r="8" spans="1:13" ht="13.5">
      <c r="A8" s="372"/>
      <c r="B8" s="372"/>
      <c r="C8" s="107"/>
      <c r="D8" s="107"/>
      <c r="E8" s="107"/>
      <c r="F8" s="107"/>
      <c r="G8" s="107"/>
      <c r="H8" s="112"/>
      <c r="I8" s="112"/>
      <c r="J8" s="112"/>
      <c r="K8" s="112"/>
      <c r="L8" s="373"/>
      <c r="M8" s="373"/>
    </row>
    <row r="9" spans="1:13" ht="13.5">
      <c r="A9" s="371" t="s">
        <v>585</v>
      </c>
      <c r="B9" s="374"/>
      <c r="C9" s="107"/>
      <c r="D9" s="107"/>
      <c r="E9" s="107"/>
      <c r="F9" s="107"/>
      <c r="G9" s="107"/>
      <c r="H9" s="112"/>
      <c r="I9" s="112"/>
      <c r="J9" s="112"/>
      <c r="K9" s="112"/>
      <c r="L9" s="373"/>
      <c r="M9" s="373"/>
    </row>
    <row r="10" spans="1:13" ht="13.5">
      <c r="A10" s="371"/>
      <c r="B10" s="374"/>
      <c r="C10" s="107"/>
      <c r="D10" s="107"/>
      <c r="E10" s="107"/>
      <c r="F10" s="107"/>
      <c r="G10" s="107"/>
      <c r="H10" s="112"/>
      <c r="I10" s="112"/>
      <c r="J10" s="112"/>
      <c r="K10" s="112"/>
      <c r="L10" s="373"/>
      <c r="M10" s="373"/>
    </row>
    <row r="11" spans="1:13" ht="32.25" customHeight="1">
      <c r="A11" s="1703" t="s">
        <v>119</v>
      </c>
      <c r="B11" s="1596"/>
      <c r="C11" s="1596"/>
      <c r="D11" s="1596"/>
      <c r="E11" s="1596"/>
      <c r="F11" s="1596"/>
      <c r="G11" s="1596"/>
      <c r="H11" s="1596"/>
      <c r="I11" s="1596"/>
      <c r="J11" s="1596"/>
      <c r="K11" s="1596"/>
      <c r="L11" s="1681"/>
      <c r="M11" s="1681"/>
    </row>
    <row r="12" spans="1:13" ht="8.25" customHeight="1">
      <c r="A12" s="151"/>
      <c r="B12" s="151"/>
      <c r="C12" s="107"/>
      <c r="D12" s="107"/>
      <c r="E12" s="107"/>
      <c r="F12" s="107"/>
      <c r="G12" s="107"/>
      <c r="H12" s="112"/>
      <c r="I12" s="112"/>
      <c r="J12" s="112"/>
      <c r="K12" s="112"/>
      <c r="L12" s="373"/>
      <c r="M12" s="373"/>
    </row>
    <row r="13" spans="1:13" ht="13.5">
      <c r="A13" s="151" t="s">
        <v>151</v>
      </c>
      <c r="B13" s="151"/>
      <c r="C13" s="107"/>
      <c r="D13" s="107"/>
      <c r="E13" s="107"/>
      <c r="F13" s="107"/>
      <c r="G13" s="107"/>
      <c r="H13" s="112"/>
      <c r="I13" s="112"/>
      <c r="J13" s="112"/>
      <c r="K13" s="112"/>
      <c r="L13" s="373"/>
      <c r="M13" s="373"/>
    </row>
    <row r="14" spans="1:14" ht="14.25" customHeight="1">
      <c r="A14" s="1702" t="s">
        <v>152</v>
      </c>
      <c r="B14" s="1653"/>
      <c r="C14" s="1653"/>
      <c r="D14" s="1653"/>
      <c r="E14" s="1653"/>
      <c r="F14" s="1653"/>
      <c r="G14" s="1653"/>
      <c r="H14" s="1653"/>
      <c r="I14" s="1653"/>
      <c r="J14" s="1653"/>
      <c r="K14" s="1653"/>
      <c r="L14" s="1653"/>
      <c r="M14" s="1653"/>
      <c r="N14" s="1653"/>
    </row>
    <row r="15" spans="1:13" ht="13.5">
      <c r="A15" s="1702" t="s">
        <v>153</v>
      </c>
      <c r="B15" s="1702"/>
      <c r="C15" s="1702"/>
      <c r="D15" s="1702"/>
      <c r="E15" s="1702"/>
      <c r="F15" s="1702"/>
      <c r="G15" s="1702"/>
      <c r="H15" s="112"/>
      <c r="I15" s="112"/>
      <c r="J15" s="112"/>
      <c r="K15" s="112"/>
      <c r="L15" s="373"/>
      <c r="M15" s="373"/>
    </row>
    <row r="16" spans="1:13" ht="13.5">
      <c r="A16" s="376" t="s">
        <v>154</v>
      </c>
      <c r="B16" s="376"/>
      <c r="C16" s="376"/>
      <c r="D16" s="376"/>
      <c r="E16" s="376"/>
      <c r="F16" s="376"/>
      <c r="G16" s="376"/>
      <c r="H16" s="376"/>
      <c r="I16" s="376"/>
      <c r="J16" s="376"/>
      <c r="K16" s="376"/>
      <c r="L16" s="373"/>
      <c r="M16" s="373"/>
    </row>
    <row r="17" spans="1:13" ht="13.5">
      <c r="A17" s="376" t="s">
        <v>1057</v>
      </c>
      <c r="B17" s="376"/>
      <c r="C17" s="376"/>
      <c r="D17" s="376"/>
      <c r="E17" s="376"/>
      <c r="F17" s="376"/>
      <c r="G17" s="376"/>
      <c r="H17" s="376"/>
      <c r="I17" s="376"/>
      <c r="J17" s="376"/>
      <c r="K17" s="376"/>
      <c r="L17" s="373"/>
      <c r="M17" s="373"/>
    </row>
    <row r="18" spans="1:13" ht="13.5">
      <c r="A18" s="151"/>
      <c r="B18" s="151"/>
      <c r="C18" s="107"/>
      <c r="D18" s="107"/>
      <c r="E18" s="107"/>
      <c r="F18" s="107"/>
      <c r="G18" s="107"/>
      <c r="H18" s="112"/>
      <c r="I18" s="112"/>
      <c r="J18" s="112"/>
      <c r="K18" s="112"/>
      <c r="L18" s="373"/>
      <c r="M18" s="373"/>
    </row>
    <row r="19" spans="1:13" ht="13.5">
      <c r="A19" s="1707" t="s">
        <v>1058</v>
      </c>
      <c r="B19" s="1563"/>
      <c r="C19" s="1563"/>
      <c r="D19" s="1563"/>
      <c r="E19" s="1563"/>
      <c r="F19" s="1563"/>
      <c r="G19" s="1563"/>
      <c r="H19" s="1563"/>
      <c r="I19" s="1563"/>
      <c r="J19" s="1563"/>
      <c r="K19" s="1563"/>
      <c r="L19" s="1563"/>
      <c r="M19" s="373"/>
    </row>
    <row r="20" spans="1:13" ht="13.5">
      <c r="A20" s="151"/>
      <c r="B20" s="151"/>
      <c r="C20" s="107"/>
      <c r="D20" s="107"/>
      <c r="E20" s="107"/>
      <c r="F20" s="107"/>
      <c r="G20" s="107"/>
      <c r="H20" s="112"/>
      <c r="I20" s="112"/>
      <c r="J20" s="112"/>
      <c r="K20" s="112"/>
      <c r="L20" s="373"/>
      <c r="M20" s="373"/>
    </row>
    <row r="21" spans="1:14" ht="41.25" customHeight="1">
      <c r="A21" s="157"/>
      <c r="B21" s="157"/>
      <c r="C21" s="157"/>
      <c r="D21" s="130"/>
      <c r="E21" s="130"/>
      <c r="F21" s="130"/>
      <c r="G21" s="130"/>
      <c r="K21" s="377" t="s">
        <v>633</v>
      </c>
      <c r="L21" s="378" t="s">
        <v>908</v>
      </c>
      <c r="M21" s="378" t="s">
        <v>1059</v>
      </c>
      <c r="N21" s="379" t="s">
        <v>24</v>
      </c>
    </row>
    <row r="22" spans="1:14" ht="13.5">
      <c r="A22" s="1704" t="s">
        <v>952</v>
      </c>
      <c r="B22" s="1704"/>
      <c r="C22" s="380"/>
      <c r="D22" s="381"/>
      <c r="E22" s="381"/>
      <c r="F22" s="381"/>
      <c r="G22" s="381"/>
      <c r="H22" s="381"/>
      <c r="I22" s="381"/>
      <c r="J22" s="381"/>
      <c r="K22" s="382" t="s">
        <v>1048</v>
      </c>
      <c r="L22" s="382" t="s">
        <v>1048</v>
      </c>
      <c r="M22" s="382" t="s">
        <v>1048</v>
      </c>
      <c r="N22" s="382" t="s">
        <v>1048</v>
      </c>
    </row>
    <row r="23" spans="1:14" ht="13.5">
      <c r="A23" s="383" t="s">
        <v>127</v>
      </c>
      <c r="B23" s="157"/>
      <c r="C23" s="157"/>
      <c r="D23" s="130"/>
      <c r="E23" s="130"/>
      <c r="F23" s="130"/>
      <c r="G23" s="130"/>
      <c r="H23" s="130"/>
      <c r="I23" s="130"/>
      <c r="J23" s="130"/>
      <c r="K23" s="130"/>
      <c r="L23" s="130"/>
      <c r="M23" s="130"/>
      <c r="N23" s="130"/>
    </row>
    <row r="24" spans="1:14" ht="14.25" thickBot="1">
      <c r="A24" s="157" t="s">
        <v>1060</v>
      </c>
      <c r="B24" s="157"/>
      <c r="C24" s="157"/>
      <c r="D24" s="130"/>
      <c r="E24" s="130"/>
      <c r="F24" s="130"/>
      <c r="G24" s="130"/>
      <c r="H24" s="130"/>
      <c r="I24" s="130"/>
      <c r="J24" s="130"/>
      <c r="K24" s="752">
        <v>108</v>
      </c>
      <c r="L24" s="752">
        <v>144</v>
      </c>
      <c r="M24" s="752">
        <v>282</v>
      </c>
      <c r="N24" s="752">
        <f>SUM(K24:M24)</f>
        <v>534</v>
      </c>
    </row>
    <row r="25" spans="1:14" ht="13.5">
      <c r="A25" s="157"/>
      <c r="B25" s="157"/>
      <c r="C25" s="157"/>
      <c r="D25" s="130"/>
      <c r="E25" s="130"/>
      <c r="F25" s="130"/>
      <c r="G25" s="130"/>
      <c r="H25" s="130"/>
      <c r="I25" s="130"/>
      <c r="J25" s="130"/>
      <c r="K25" s="753"/>
      <c r="L25" s="753"/>
      <c r="M25" s="753"/>
      <c r="N25" s="753"/>
    </row>
    <row r="26" spans="1:14" ht="13.5">
      <c r="A26" s="157" t="s">
        <v>1061</v>
      </c>
      <c r="B26" s="157"/>
      <c r="C26" s="157"/>
      <c r="D26" s="130"/>
      <c r="E26" s="130"/>
      <c r="F26" s="130"/>
      <c r="G26" s="130"/>
      <c r="H26" s="130"/>
      <c r="I26" s="130"/>
      <c r="J26" s="130"/>
      <c r="K26" s="754">
        <v>-17</v>
      </c>
      <c r="L26" s="754">
        <v>-16</v>
      </c>
      <c r="M26" s="754">
        <v>-32</v>
      </c>
      <c r="N26" s="754">
        <f>SUM(K26:M26)</f>
        <v>-65</v>
      </c>
    </row>
    <row r="27" spans="1:14" ht="13.5">
      <c r="A27" s="157" t="s">
        <v>1062</v>
      </c>
      <c r="B27" s="157"/>
      <c r="C27" s="157"/>
      <c r="D27" s="130"/>
      <c r="E27" s="130"/>
      <c r="F27" s="130"/>
      <c r="G27" s="130"/>
      <c r="H27" s="130"/>
      <c r="I27" s="130"/>
      <c r="J27" s="130"/>
      <c r="K27" s="754">
        <v>0</v>
      </c>
      <c r="L27" s="754">
        <v>-1</v>
      </c>
      <c r="M27" s="754">
        <v>-7</v>
      </c>
      <c r="N27" s="754">
        <f>SUM(K27:M27)</f>
        <v>-8</v>
      </c>
    </row>
    <row r="28" spans="1:14" ht="13.5">
      <c r="A28" s="157" t="s">
        <v>1063</v>
      </c>
      <c r="B28" s="157"/>
      <c r="C28" s="157"/>
      <c r="D28" s="130"/>
      <c r="E28" s="130"/>
      <c r="F28" s="130"/>
      <c r="G28" s="130"/>
      <c r="H28" s="130"/>
      <c r="I28" s="130"/>
      <c r="J28" s="130"/>
      <c r="K28" s="754">
        <v>-3</v>
      </c>
      <c r="L28" s="754">
        <v>-7</v>
      </c>
      <c r="M28" s="754">
        <v>5</v>
      </c>
      <c r="N28" s="754">
        <f>SUM(K28:M28)</f>
        <v>-5</v>
      </c>
    </row>
    <row r="29" spans="1:14" ht="13.5">
      <c r="A29" s="157" t="s">
        <v>1064</v>
      </c>
      <c r="B29" s="157"/>
      <c r="C29" s="157"/>
      <c r="D29" s="130"/>
      <c r="E29" s="130"/>
      <c r="F29" s="130"/>
      <c r="G29" s="130"/>
      <c r="H29" s="130"/>
      <c r="I29" s="130"/>
      <c r="J29" s="130"/>
      <c r="K29" s="754">
        <v>9</v>
      </c>
      <c r="L29" s="754">
        <v>15</v>
      </c>
      <c r="M29" s="754">
        <v>14</v>
      </c>
      <c r="N29" s="754">
        <f>SUM(K29:M29)</f>
        <v>38</v>
      </c>
    </row>
    <row r="30" spans="1:14" ht="13.5">
      <c r="A30" s="157"/>
      <c r="B30" s="157"/>
      <c r="C30" s="157"/>
      <c r="D30" s="130"/>
      <c r="E30" s="130"/>
      <c r="F30" s="130"/>
      <c r="G30" s="130"/>
      <c r="H30" s="130"/>
      <c r="I30" s="130"/>
      <c r="J30" s="130"/>
      <c r="K30" s="753"/>
      <c r="L30" s="753"/>
      <c r="M30" s="753"/>
      <c r="N30" s="753"/>
    </row>
    <row r="31" spans="1:14" ht="13.5">
      <c r="A31" s="383" t="s">
        <v>128</v>
      </c>
      <c r="B31" s="157"/>
      <c r="C31" s="157"/>
      <c r="D31" s="130"/>
      <c r="E31" s="130"/>
      <c r="F31" s="130"/>
      <c r="G31" s="130"/>
      <c r="H31" s="130"/>
      <c r="I31" s="130"/>
      <c r="J31" s="130"/>
      <c r="K31" s="753"/>
      <c r="L31" s="753"/>
      <c r="M31" s="753"/>
      <c r="N31" s="753"/>
    </row>
    <row r="32" spans="1:14" ht="14.25" thickBot="1">
      <c r="A32" s="157" t="s">
        <v>1065</v>
      </c>
      <c r="B32" s="157"/>
      <c r="C32" s="157"/>
      <c r="D32" s="130"/>
      <c r="E32" s="130"/>
      <c r="F32" s="130"/>
      <c r="G32" s="130"/>
      <c r="H32" s="130"/>
      <c r="I32" s="130"/>
      <c r="J32" s="130"/>
      <c r="K32" s="752">
        <v>6308</v>
      </c>
      <c r="L32" s="752">
        <v>3477</v>
      </c>
      <c r="M32" s="752">
        <v>2905</v>
      </c>
      <c r="N32" s="752">
        <f>SUM(K32:M32)</f>
        <v>12690</v>
      </c>
    </row>
    <row r="33" spans="1:14" ht="13.5">
      <c r="A33" s="157"/>
      <c r="B33" s="157"/>
      <c r="C33" s="157"/>
      <c r="D33" s="130"/>
      <c r="E33" s="130"/>
      <c r="F33" s="130"/>
      <c r="G33" s="130"/>
      <c r="H33" s="130"/>
      <c r="I33" s="130"/>
      <c r="J33" s="130"/>
      <c r="K33" s="753"/>
      <c r="L33" s="753"/>
      <c r="M33" s="753"/>
      <c r="N33" s="753"/>
    </row>
    <row r="34" spans="1:14" ht="13.5">
      <c r="A34" s="157" t="s">
        <v>1061</v>
      </c>
      <c r="B34" s="157"/>
      <c r="C34" s="157"/>
      <c r="D34" s="130"/>
      <c r="E34" s="130"/>
      <c r="F34" s="130"/>
      <c r="G34" s="130"/>
      <c r="H34" s="130"/>
      <c r="I34" s="130"/>
      <c r="J34" s="130"/>
      <c r="K34" s="753">
        <v>-496</v>
      </c>
      <c r="L34" s="753">
        <v>-129</v>
      </c>
      <c r="M34" s="753">
        <v>-296</v>
      </c>
      <c r="N34" s="753">
        <f aca="true" t="shared" si="0" ref="N34:N39">SUM(K34:M34)</f>
        <v>-921</v>
      </c>
    </row>
    <row r="35" spans="1:14" ht="13.5">
      <c r="A35" s="157" t="s">
        <v>725</v>
      </c>
      <c r="B35" s="157"/>
      <c r="C35" s="157"/>
      <c r="D35" s="130"/>
      <c r="E35" s="130"/>
      <c r="F35" s="130"/>
      <c r="G35" s="130"/>
      <c r="H35" s="130"/>
      <c r="I35" s="130"/>
      <c r="J35" s="130"/>
      <c r="K35" s="753">
        <v>65</v>
      </c>
      <c r="L35" s="753">
        <v>-169</v>
      </c>
      <c r="M35" s="753">
        <v>10</v>
      </c>
      <c r="N35" s="753">
        <f t="shared" si="0"/>
        <v>-94</v>
      </c>
    </row>
    <row r="36" spans="1:14" ht="13.5">
      <c r="A36" s="157" t="s">
        <v>726</v>
      </c>
      <c r="B36" s="157"/>
      <c r="C36" s="157"/>
      <c r="D36" s="130"/>
      <c r="E36" s="130"/>
      <c r="F36" s="130"/>
      <c r="G36" s="130"/>
      <c r="H36" s="130"/>
      <c r="I36" s="130"/>
      <c r="J36" s="130"/>
      <c r="K36" s="753">
        <v>-81</v>
      </c>
      <c r="L36" s="753">
        <v>93</v>
      </c>
      <c r="M36" s="753">
        <v>-77</v>
      </c>
      <c r="N36" s="753">
        <f t="shared" si="0"/>
        <v>-65</v>
      </c>
    </row>
    <row r="37" spans="1:14" ht="13.5">
      <c r="A37" s="157" t="s">
        <v>1064</v>
      </c>
      <c r="B37" s="157"/>
      <c r="C37" s="157"/>
      <c r="D37" s="130"/>
      <c r="E37" s="130"/>
      <c r="F37" s="130"/>
      <c r="G37" s="130"/>
      <c r="H37" s="130"/>
      <c r="I37" s="130"/>
      <c r="J37" s="130"/>
      <c r="K37" s="753">
        <v>397</v>
      </c>
      <c r="L37" s="753">
        <v>51</v>
      </c>
      <c r="M37" s="753">
        <v>172</v>
      </c>
      <c r="N37" s="753">
        <f t="shared" si="0"/>
        <v>620</v>
      </c>
    </row>
    <row r="38" spans="1:14" ht="13.5">
      <c r="A38" s="157" t="s">
        <v>727</v>
      </c>
      <c r="B38" s="157"/>
      <c r="C38" s="157"/>
      <c r="D38" s="130"/>
      <c r="E38" s="130"/>
      <c r="F38" s="130"/>
      <c r="G38" s="130"/>
      <c r="H38" s="130"/>
      <c r="I38" s="130"/>
      <c r="J38" s="130"/>
      <c r="K38" s="753">
        <v>-553</v>
      </c>
      <c r="L38" s="753">
        <v>-59</v>
      </c>
      <c r="M38" s="753">
        <v>-108</v>
      </c>
      <c r="N38" s="753">
        <f t="shared" si="0"/>
        <v>-720</v>
      </c>
    </row>
    <row r="39" spans="1:14" ht="13.5">
      <c r="A39" s="380" t="s">
        <v>728</v>
      </c>
      <c r="B39" s="380"/>
      <c r="C39" s="380"/>
      <c r="D39" s="381"/>
      <c r="E39" s="381"/>
      <c r="F39" s="381"/>
      <c r="G39" s="381"/>
      <c r="H39" s="381"/>
      <c r="I39" s="381"/>
      <c r="J39" s="381"/>
      <c r="K39" s="1252">
        <v>9</v>
      </c>
      <c r="L39" s="755">
        <v>93</v>
      </c>
      <c r="M39" s="755">
        <v>337</v>
      </c>
      <c r="N39" s="755">
        <f t="shared" si="0"/>
        <v>439</v>
      </c>
    </row>
    <row r="40" spans="1:14" ht="13.5">
      <c r="A40" s="388"/>
      <c r="B40" s="388"/>
      <c r="C40" s="388"/>
      <c r="D40" s="389"/>
      <c r="E40" s="389"/>
      <c r="F40" s="389"/>
      <c r="G40" s="389"/>
      <c r="H40" s="389"/>
      <c r="I40" s="389"/>
      <c r="J40" s="389"/>
      <c r="K40" s="390"/>
      <c r="L40" s="390"/>
      <c r="M40" s="390"/>
      <c r="N40" s="390"/>
    </row>
    <row r="41" spans="1:14" ht="13.5">
      <c r="A41" s="388"/>
      <c r="B41" s="388"/>
      <c r="C41" s="388"/>
      <c r="D41" s="389"/>
      <c r="E41" s="389"/>
      <c r="F41" s="389"/>
      <c r="G41" s="389"/>
      <c r="H41" s="389"/>
      <c r="I41" s="389"/>
      <c r="J41" s="389"/>
      <c r="K41" s="390"/>
      <c r="L41" s="390"/>
      <c r="M41" s="390"/>
      <c r="N41" s="390"/>
    </row>
    <row r="42" spans="1:14" ht="39">
      <c r="A42" s="157"/>
      <c r="B42" s="157"/>
      <c r="C42" s="157"/>
      <c r="D42" s="130"/>
      <c r="E42" s="130"/>
      <c r="F42" s="130"/>
      <c r="G42" s="130"/>
      <c r="H42" s="130"/>
      <c r="I42" s="130"/>
      <c r="J42" s="130"/>
      <c r="K42" s="377" t="s">
        <v>633</v>
      </c>
      <c r="L42" s="378" t="s">
        <v>341</v>
      </c>
      <c r="M42" s="378" t="s">
        <v>1059</v>
      </c>
      <c r="N42" s="379" t="s">
        <v>24</v>
      </c>
    </row>
    <row r="43" spans="1:14" ht="13.5">
      <c r="A43" s="1704" t="s">
        <v>953</v>
      </c>
      <c r="B43" s="1704"/>
      <c r="C43" s="380"/>
      <c r="D43" s="381"/>
      <c r="E43" s="381"/>
      <c r="F43" s="381"/>
      <c r="G43" s="381"/>
      <c r="H43" s="381"/>
      <c r="I43" s="381"/>
      <c r="J43" s="381"/>
      <c r="K43" s="382" t="s">
        <v>1048</v>
      </c>
      <c r="L43" s="382" t="s">
        <v>1048</v>
      </c>
      <c r="M43" s="382" t="s">
        <v>1048</v>
      </c>
      <c r="N43" s="382" t="s">
        <v>1048</v>
      </c>
    </row>
    <row r="44" spans="1:14" ht="13.5">
      <c r="A44" s="383" t="s">
        <v>129</v>
      </c>
      <c r="B44" s="157"/>
      <c r="C44" s="157"/>
      <c r="D44" s="130"/>
      <c r="E44" s="130"/>
      <c r="F44" s="130"/>
      <c r="G44" s="130"/>
      <c r="H44" s="130"/>
      <c r="I44" s="130"/>
      <c r="J44" s="130"/>
      <c r="K44" s="130"/>
      <c r="L44" s="130"/>
      <c r="M44" s="130"/>
      <c r="N44" s="130"/>
    </row>
    <row r="45" spans="1:14" ht="14.25" thickBot="1">
      <c r="A45" s="157" t="s">
        <v>1060</v>
      </c>
      <c r="B45" s="157"/>
      <c r="C45" s="157"/>
      <c r="D45" s="130"/>
      <c r="E45" s="130"/>
      <c r="F45" s="130"/>
      <c r="G45" s="130"/>
      <c r="H45" s="130"/>
      <c r="I45" s="130"/>
      <c r="J45" s="130"/>
      <c r="K45" s="384">
        <v>266</v>
      </c>
      <c r="L45" s="384">
        <v>259</v>
      </c>
      <c r="M45" s="384">
        <v>514</v>
      </c>
      <c r="N45" s="384">
        <f>SUM(K45:M45)</f>
        <v>1039</v>
      </c>
    </row>
    <row r="46" spans="1:14" ht="13.5">
      <c r="A46" s="157"/>
      <c r="B46" s="157"/>
      <c r="C46" s="157"/>
      <c r="D46" s="130"/>
      <c r="E46" s="130"/>
      <c r="F46" s="130"/>
      <c r="G46" s="130"/>
      <c r="H46" s="130"/>
      <c r="I46" s="130"/>
      <c r="J46" s="130"/>
      <c r="K46" s="385"/>
      <c r="L46" s="385"/>
      <c r="M46" s="385"/>
      <c r="N46" s="385"/>
    </row>
    <row r="47" spans="1:14" ht="13.5">
      <c r="A47" s="157" t="s">
        <v>1061</v>
      </c>
      <c r="B47" s="157"/>
      <c r="C47" s="157"/>
      <c r="D47" s="130"/>
      <c r="E47" s="130"/>
      <c r="F47" s="130"/>
      <c r="G47" s="130"/>
      <c r="H47" s="130"/>
      <c r="I47" s="130"/>
      <c r="J47" s="130"/>
      <c r="K47" s="386">
        <v>-46</v>
      </c>
      <c r="L47" s="386">
        <v>-28</v>
      </c>
      <c r="M47" s="386">
        <v>-56</v>
      </c>
      <c r="N47" s="386">
        <f>SUM(K47:M47)</f>
        <v>-130</v>
      </c>
    </row>
    <row r="48" spans="1:14" ht="13.5">
      <c r="A48" s="157" t="s">
        <v>1062</v>
      </c>
      <c r="B48" s="157"/>
      <c r="C48" s="157"/>
      <c r="D48" s="130"/>
      <c r="E48" s="130"/>
      <c r="F48" s="130"/>
      <c r="G48" s="130"/>
      <c r="H48" s="130"/>
      <c r="I48" s="130"/>
      <c r="J48" s="130"/>
      <c r="K48" s="386">
        <v>4</v>
      </c>
      <c r="L48" s="386">
        <v>3</v>
      </c>
      <c r="M48" s="386">
        <v>-9</v>
      </c>
      <c r="N48" s="386">
        <f>SUM(K48:M48)</f>
        <v>-2</v>
      </c>
    </row>
    <row r="49" spans="1:14" ht="13.5">
      <c r="A49" s="157" t="s">
        <v>1063</v>
      </c>
      <c r="B49" s="157"/>
      <c r="C49" s="157"/>
      <c r="D49" s="130"/>
      <c r="E49" s="130"/>
      <c r="F49" s="130"/>
      <c r="G49" s="130"/>
      <c r="H49" s="130"/>
      <c r="I49" s="130"/>
      <c r="J49" s="130"/>
      <c r="K49" s="386">
        <v>-11</v>
      </c>
      <c r="L49" s="386">
        <v>-17</v>
      </c>
      <c r="M49" s="386">
        <v>7</v>
      </c>
      <c r="N49" s="386">
        <f>SUM(K49:M49)</f>
        <v>-21</v>
      </c>
    </row>
    <row r="50" spans="1:14" ht="13.5">
      <c r="A50" s="157" t="s">
        <v>1064</v>
      </c>
      <c r="B50" s="157"/>
      <c r="C50" s="157"/>
      <c r="D50" s="130"/>
      <c r="E50" s="130"/>
      <c r="F50" s="130"/>
      <c r="G50" s="130"/>
      <c r="H50" s="130"/>
      <c r="I50" s="130"/>
      <c r="J50" s="130"/>
      <c r="K50" s="386">
        <v>16</v>
      </c>
      <c r="L50" s="386">
        <v>28</v>
      </c>
      <c r="M50" s="386">
        <v>23</v>
      </c>
      <c r="N50" s="386">
        <f>SUM(K50:M50)</f>
        <v>67</v>
      </c>
    </row>
    <row r="51" spans="1:14" ht="13.5">
      <c r="A51" s="157"/>
      <c r="B51" s="157"/>
      <c r="C51" s="157"/>
      <c r="D51" s="130"/>
      <c r="E51" s="130"/>
      <c r="F51" s="130"/>
      <c r="G51" s="130"/>
      <c r="H51" s="130"/>
      <c r="I51" s="130"/>
      <c r="J51" s="130"/>
      <c r="K51" s="385"/>
      <c r="L51" s="385"/>
      <c r="M51" s="385"/>
      <c r="N51" s="385"/>
    </row>
    <row r="52" spans="1:14" ht="13.5">
      <c r="A52" s="383" t="s">
        <v>130</v>
      </c>
      <c r="B52" s="157"/>
      <c r="C52" s="157"/>
      <c r="D52" s="130"/>
      <c r="E52" s="130"/>
      <c r="F52" s="130"/>
      <c r="G52" s="130"/>
      <c r="H52" s="130"/>
      <c r="I52" s="130"/>
      <c r="J52" s="130"/>
      <c r="K52" s="385"/>
      <c r="L52" s="385"/>
      <c r="M52" s="385"/>
      <c r="N52" s="385"/>
    </row>
    <row r="53" spans="1:14" ht="14.25" thickBot="1">
      <c r="A53" s="157" t="s">
        <v>1065</v>
      </c>
      <c r="B53" s="157"/>
      <c r="C53" s="157"/>
      <c r="D53" s="130"/>
      <c r="E53" s="130"/>
      <c r="F53" s="130"/>
      <c r="G53" s="130"/>
      <c r="H53" s="130"/>
      <c r="I53" s="130"/>
      <c r="J53" s="130"/>
      <c r="K53" s="384">
        <v>5813</v>
      </c>
      <c r="L53" s="384">
        <v>3303</v>
      </c>
      <c r="M53" s="384">
        <v>2548</v>
      </c>
      <c r="N53" s="384">
        <f>SUM(K53:M53)</f>
        <v>11664</v>
      </c>
    </row>
    <row r="54" spans="1:14" ht="13.5">
      <c r="A54" s="157"/>
      <c r="B54" s="157"/>
      <c r="C54" s="157"/>
      <c r="D54" s="130"/>
      <c r="E54" s="130"/>
      <c r="F54" s="130"/>
      <c r="G54" s="130"/>
      <c r="H54" s="130"/>
      <c r="I54" s="130"/>
      <c r="J54" s="130"/>
      <c r="K54" s="385"/>
      <c r="L54" s="385"/>
      <c r="M54" s="385"/>
      <c r="N54" s="385"/>
    </row>
    <row r="55" spans="1:14" ht="13.5">
      <c r="A55" s="157" t="s">
        <v>1061</v>
      </c>
      <c r="B55" s="157"/>
      <c r="C55" s="157"/>
      <c r="D55" s="130"/>
      <c r="E55" s="130"/>
      <c r="F55" s="130"/>
      <c r="G55" s="130"/>
      <c r="H55" s="130"/>
      <c r="I55" s="130"/>
      <c r="J55" s="130"/>
      <c r="K55" s="385">
        <v>-480</v>
      </c>
      <c r="L55" s="385">
        <v>-127</v>
      </c>
      <c r="M55" s="385">
        <v>-271</v>
      </c>
      <c r="N55" s="385">
        <f aca="true" t="shared" si="1" ref="N55:N60">SUM(K55:M55)</f>
        <v>-878</v>
      </c>
    </row>
    <row r="56" spans="1:14" ht="13.5">
      <c r="A56" s="157" t="s">
        <v>725</v>
      </c>
      <c r="B56" s="157"/>
      <c r="C56" s="157"/>
      <c r="D56" s="130"/>
      <c r="E56" s="130"/>
      <c r="F56" s="130"/>
      <c r="G56" s="130"/>
      <c r="H56" s="130"/>
      <c r="I56" s="130"/>
      <c r="J56" s="130"/>
      <c r="K56" s="385">
        <v>55</v>
      </c>
      <c r="L56" s="385">
        <v>-190</v>
      </c>
      <c r="M56" s="385">
        <v>42</v>
      </c>
      <c r="N56" s="385">
        <f t="shared" si="1"/>
        <v>-93</v>
      </c>
    </row>
    <row r="57" spans="1:14" ht="13.5">
      <c r="A57" s="157" t="s">
        <v>726</v>
      </c>
      <c r="B57" s="157"/>
      <c r="C57" s="157"/>
      <c r="D57" s="130"/>
      <c r="E57" s="130"/>
      <c r="F57" s="130"/>
      <c r="G57" s="130"/>
      <c r="H57" s="130"/>
      <c r="I57" s="130"/>
      <c r="J57" s="130"/>
      <c r="K57" s="385">
        <v>-70</v>
      </c>
      <c r="L57" s="385">
        <v>116</v>
      </c>
      <c r="M57" s="385">
        <v>-115</v>
      </c>
      <c r="N57" s="385">
        <f t="shared" si="1"/>
        <v>-69</v>
      </c>
    </row>
    <row r="58" spans="1:14" ht="13.5">
      <c r="A58" s="157" t="s">
        <v>1064</v>
      </c>
      <c r="B58" s="157"/>
      <c r="C58" s="157"/>
      <c r="D58" s="130"/>
      <c r="E58" s="130"/>
      <c r="F58" s="130"/>
      <c r="G58" s="130"/>
      <c r="H58" s="130"/>
      <c r="I58" s="130"/>
      <c r="J58" s="130"/>
      <c r="K58" s="385">
        <v>382</v>
      </c>
      <c r="L58" s="385">
        <v>46</v>
      </c>
      <c r="M58" s="385">
        <v>154</v>
      </c>
      <c r="N58" s="385">
        <f t="shared" si="1"/>
        <v>582</v>
      </c>
    </row>
    <row r="59" spans="1:14" ht="13.5">
      <c r="A59" s="157" t="s">
        <v>727</v>
      </c>
      <c r="B59" s="157"/>
      <c r="C59" s="157"/>
      <c r="D59" s="130"/>
      <c r="E59" s="130"/>
      <c r="F59" s="130"/>
      <c r="G59" s="130"/>
      <c r="H59" s="130"/>
      <c r="I59" s="130"/>
      <c r="J59" s="130"/>
      <c r="K59" s="385">
        <v>-502</v>
      </c>
      <c r="L59" s="385">
        <v>-58</v>
      </c>
      <c r="M59" s="385">
        <v>-99</v>
      </c>
      <c r="N59" s="385">
        <f t="shared" si="1"/>
        <v>-659</v>
      </c>
    </row>
    <row r="60" spans="1:14" ht="13.5">
      <c r="A60" s="380" t="s">
        <v>728</v>
      </c>
      <c r="B60" s="380"/>
      <c r="C60" s="380"/>
      <c r="D60" s="381"/>
      <c r="E60" s="381"/>
      <c r="F60" s="381"/>
      <c r="G60" s="381"/>
      <c r="H60" s="381"/>
      <c r="I60" s="381"/>
      <c r="J60" s="381"/>
      <c r="K60" s="387">
        <v>8</v>
      </c>
      <c r="L60" s="387">
        <v>82</v>
      </c>
      <c r="M60" s="387">
        <v>391</v>
      </c>
      <c r="N60" s="387">
        <f t="shared" si="1"/>
        <v>481</v>
      </c>
    </row>
    <row r="61" spans="1:13" ht="13.5">
      <c r="A61" s="388"/>
      <c r="B61" s="388"/>
      <c r="C61" s="388"/>
      <c r="D61" s="389"/>
      <c r="E61" s="389"/>
      <c r="F61" s="389"/>
      <c r="G61" s="389"/>
      <c r="H61" s="389"/>
      <c r="I61" s="389"/>
      <c r="J61" s="389"/>
      <c r="K61" s="390"/>
      <c r="L61" s="390"/>
      <c r="M61" s="373"/>
    </row>
    <row r="62" spans="1:13" s="270" customFormat="1" ht="13.5">
      <c r="A62" s="388"/>
      <c r="B62" s="388"/>
      <c r="C62" s="388"/>
      <c r="D62" s="389"/>
      <c r="E62" s="389"/>
      <c r="F62" s="389"/>
      <c r="G62" s="389"/>
      <c r="H62" s="390"/>
      <c r="I62" s="390"/>
      <c r="J62" s="390"/>
      <c r="K62" s="390"/>
      <c r="L62" s="391"/>
      <c r="M62" s="391"/>
    </row>
    <row r="63" spans="1:13" ht="13.5">
      <c r="A63" s="392" t="s">
        <v>1029</v>
      </c>
      <c r="B63" s="388"/>
      <c r="C63" s="388"/>
      <c r="D63" s="389"/>
      <c r="E63" s="389"/>
      <c r="F63" s="389"/>
      <c r="G63" s="389"/>
      <c r="H63" s="390"/>
      <c r="I63" s="390"/>
      <c r="J63" s="390"/>
      <c r="K63" s="390"/>
      <c r="L63" s="373"/>
      <c r="M63" s="373"/>
    </row>
    <row r="64" spans="1:13" ht="9" customHeight="1">
      <c r="A64" s="151"/>
      <c r="B64" s="152"/>
      <c r="C64" s="388"/>
      <c r="D64" s="389"/>
      <c r="E64" s="389"/>
      <c r="F64" s="389"/>
      <c r="G64" s="393"/>
      <c r="H64" s="1708"/>
      <c r="I64" s="1708"/>
      <c r="J64" s="1708"/>
      <c r="K64" s="1708"/>
      <c r="L64" s="373"/>
      <c r="M64" s="373"/>
    </row>
    <row r="65" spans="1:13" ht="13.5">
      <c r="A65" s="394" t="s">
        <v>730</v>
      </c>
      <c r="B65" s="394" t="s">
        <v>451</v>
      </c>
      <c r="C65" s="388"/>
      <c r="D65" s="389"/>
      <c r="E65" s="389"/>
      <c r="F65" s="389"/>
      <c r="G65" s="389"/>
      <c r="H65" s="395"/>
      <c r="I65" s="395"/>
      <c r="J65" s="395"/>
      <c r="K65" s="395"/>
      <c r="L65" s="373"/>
      <c r="M65" s="373"/>
    </row>
    <row r="66" spans="1:14" ht="13.5">
      <c r="A66" s="394"/>
      <c r="B66" s="152"/>
      <c r="C66" s="195"/>
      <c r="D66" s="654"/>
      <c r="E66" s="655"/>
      <c r="F66" s="654" t="s">
        <v>131</v>
      </c>
      <c r="G66" s="656"/>
      <c r="H66" s="163"/>
      <c r="J66" s="657"/>
      <c r="K66" s="381"/>
      <c r="L66" s="657" t="s">
        <v>132</v>
      </c>
      <c r="M66" s="154"/>
      <c r="N66" s="156"/>
    </row>
    <row r="67" spans="1:14" ht="13.5">
      <c r="A67" s="151"/>
      <c r="B67" s="152"/>
      <c r="D67" s="396" t="s">
        <v>586</v>
      </c>
      <c r="E67" s="658"/>
      <c r="F67" s="658"/>
      <c r="G67" s="659"/>
      <c r="H67" s="660"/>
      <c r="J67" s="661" t="s">
        <v>586</v>
      </c>
      <c r="K67" s="130"/>
      <c r="L67" s="130"/>
      <c r="M67" s="152"/>
      <c r="N67" s="112"/>
    </row>
    <row r="68" spans="1:14" ht="13.5">
      <c r="A68" s="152"/>
      <c r="B68" s="152"/>
      <c r="D68" s="242" t="s">
        <v>739</v>
      </c>
      <c r="E68" s="1705" t="s">
        <v>740</v>
      </c>
      <c r="F68" s="1705"/>
      <c r="G68" s="1705" t="s">
        <v>729</v>
      </c>
      <c r="H68" s="1705"/>
      <c r="I68" s="196"/>
      <c r="J68" s="131" t="s">
        <v>739</v>
      </c>
      <c r="K68" s="1706" t="s">
        <v>740</v>
      </c>
      <c r="L68" s="1706"/>
      <c r="M68" s="1706" t="s">
        <v>729</v>
      </c>
      <c r="N68" s="1706"/>
    </row>
    <row r="69" spans="1:14" ht="13.5">
      <c r="A69" s="152"/>
      <c r="B69" s="152"/>
      <c r="D69" s="242" t="s">
        <v>741</v>
      </c>
      <c r="E69" s="155" t="s">
        <v>731</v>
      </c>
      <c r="F69" s="242" t="s">
        <v>732</v>
      </c>
      <c r="G69" s="155" t="s">
        <v>731</v>
      </c>
      <c r="H69" s="242" t="s">
        <v>732</v>
      </c>
      <c r="I69" s="196"/>
      <c r="J69" s="131" t="s">
        <v>741</v>
      </c>
      <c r="K69" s="126" t="s">
        <v>731</v>
      </c>
      <c r="L69" s="131" t="s">
        <v>732</v>
      </c>
      <c r="M69" s="126" t="s">
        <v>731</v>
      </c>
      <c r="N69" s="131" t="s">
        <v>732</v>
      </c>
    </row>
    <row r="70" spans="1:14" ht="13.5">
      <c r="A70" s="154"/>
      <c r="B70" s="154"/>
      <c r="C70" s="195"/>
      <c r="D70" s="929" t="s">
        <v>1048</v>
      </c>
      <c r="E70" s="929" t="s">
        <v>1048</v>
      </c>
      <c r="F70" s="929" t="s">
        <v>1048</v>
      </c>
      <c r="G70" s="929" t="s">
        <v>632</v>
      </c>
      <c r="H70" s="929" t="s">
        <v>632</v>
      </c>
      <c r="I70" s="196"/>
      <c r="J70" s="930" t="s">
        <v>1048</v>
      </c>
      <c r="K70" s="930" t="s">
        <v>1048</v>
      </c>
      <c r="L70" s="930" t="s">
        <v>1048</v>
      </c>
      <c r="M70" s="930" t="s">
        <v>632</v>
      </c>
      <c r="N70" s="930" t="s">
        <v>632</v>
      </c>
    </row>
    <row r="71" spans="1:14" ht="6" customHeight="1">
      <c r="A71" s="394"/>
      <c r="B71" s="152"/>
      <c r="D71" s="650"/>
      <c r="E71" s="650"/>
      <c r="F71" s="649"/>
      <c r="G71" s="649"/>
      <c r="H71" s="649"/>
      <c r="J71" s="651"/>
      <c r="K71" s="651"/>
      <c r="L71" s="99"/>
      <c r="M71" s="99"/>
      <c r="N71" s="99"/>
    </row>
    <row r="72" spans="1:14" ht="13.5">
      <c r="A72" s="151" t="s">
        <v>733</v>
      </c>
      <c r="B72" s="152"/>
      <c r="D72" s="650">
        <v>2210</v>
      </c>
      <c r="E72" s="650">
        <v>-56</v>
      </c>
      <c r="F72" s="650">
        <v>45</v>
      </c>
      <c r="G72" s="1258">
        <v>-3</v>
      </c>
      <c r="H72" s="1258">
        <v>2</v>
      </c>
      <c r="J72" s="714">
        <v>2039</v>
      </c>
      <c r="K72" s="714">
        <v>-55</v>
      </c>
      <c r="L72" s="714">
        <v>45</v>
      </c>
      <c r="M72" s="1260">
        <v>-3</v>
      </c>
      <c r="N72" s="1260">
        <v>2</v>
      </c>
    </row>
    <row r="73" spans="1:14" ht="13.5">
      <c r="A73" s="151" t="s">
        <v>734</v>
      </c>
      <c r="B73" s="152"/>
      <c r="D73" s="650">
        <v>-157</v>
      </c>
      <c r="E73" s="650">
        <v>83</v>
      </c>
      <c r="F73" s="650">
        <v>-134</v>
      </c>
      <c r="G73" s="1258">
        <v>53</v>
      </c>
      <c r="H73" s="1258">
        <v>-85</v>
      </c>
      <c r="J73" s="714">
        <v>-216</v>
      </c>
      <c r="K73" s="714">
        <v>107</v>
      </c>
      <c r="L73" s="714">
        <v>-165</v>
      </c>
      <c r="M73" s="1260">
        <v>50</v>
      </c>
      <c r="N73" s="1260">
        <v>-76</v>
      </c>
    </row>
    <row r="74" spans="1:14" ht="13.5">
      <c r="A74" s="151" t="s">
        <v>1016</v>
      </c>
      <c r="B74" s="152"/>
      <c r="D74" s="650">
        <v>233</v>
      </c>
      <c r="E74" s="650">
        <v>-5</v>
      </c>
      <c r="F74" s="650">
        <v>5</v>
      </c>
      <c r="G74" s="1258">
        <v>-2</v>
      </c>
      <c r="H74" s="1258">
        <v>2</v>
      </c>
      <c r="J74" s="714">
        <v>191</v>
      </c>
      <c r="K74" s="714">
        <v>-5</v>
      </c>
      <c r="L74" s="714">
        <v>5</v>
      </c>
      <c r="M74" s="1260">
        <v>-3</v>
      </c>
      <c r="N74" s="1260">
        <v>3</v>
      </c>
    </row>
    <row r="75" spans="1:14" ht="13.5">
      <c r="A75" s="151" t="s">
        <v>1021</v>
      </c>
      <c r="B75" s="152"/>
      <c r="D75" s="650">
        <v>222</v>
      </c>
      <c r="E75" s="650">
        <v>-8</v>
      </c>
      <c r="F75" s="650">
        <v>2</v>
      </c>
      <c r="G75" s="1258">
        <v>-4</v>
      </c>
      <c r="H75" s="1258">
        <v>1</v>
      </c>
      <c r="J75" s="714">
        <v>198</v>
      </c>
      <c r="K75" s="714">
        <v>-1</v>
      </c>
      <c r="L75" s="714">
        <v>1</v>
      </c>
      <c r="M75" s="1260">
        <v>-1</v>
      </c>
      <c r="N75" s="1260">
        <v>1</v>
      </c>
    </row>
    <row r="76" spans="1:14" ht="13.5">
      <c r="A76" s="151" t="s">
        <v>999</v>
      </c>
      <c r="B76" s="152"/>
      <c r="D76" s="650">
        <v>397</v>
      </c>
      <c r="E76" s="650">
        <v>-4</v>
      </c>
      <c r="F76" s="650">
        <v>5</v>
      </c>
      <c r="G76" s="1258">
        <v>-1</v>
      </c>
      <c r="H76" s="1258">
        <v>1</v>
      </c>
      <c r="J76" s="714">
        <v>336</v>
      </c>
      <c r="K76" s="714">
        <v>-4</v>
      </c>
      <c r="L76" s="714">
        <v>-1</v>
      </c>
      <c r="M76" s="1260">
        <v>-1</v>
      </c>
      <c r="N76" s="1261">
        <v>0</v>
      </c>
    </row>
    <row r="77" spans="1:14" ht="13.5">
      <c r="A77" s="397" t="s">
        <v>587</v>
      </c>
      <c r="B77" s="398"/>
      <c r="C77" s="328"/>
      <c r="D77" s="652">
        <f>SUM(D72:D76)</f>
        <v>2905</v>
      </c>
      <c r="E77" s="652">
        <f>SUM(E72:E76)</f>
        <v>10</v>
      </c>
      <c r="F77" s="652">
        <f>SUM(F72:F76)</f>
        <v>-77</v>
      </c>
      <c r="G77" s="1259">
        <v>0</v>
      </c>
      <c r="H77" s="1258">
        <v>-3</v>
      </c>
      <c r="J77" s="653">
        <f>SUM(J72:J76)</f>
        <v>2548</v>
      </c>
      <c r="K77" s="653">
        <f>SUM(K72:K76)</f>
        <v>42</v>
      </c>
      <c r="L77" s="653">
        <f>SUM(L72:L76)</f>
        <v>-115</v>
      </c>
      <c r="M77" s="1260">
        <v>2</v>
      </c>
      <c r="N77" s="1260">
        <v>-5</v>
      </c>
    </row>
    <row r="78" spans="1:13" ht="13.5">
      <c r="A78" s="400"/>
      <c r="B78" s="388"/>
      <c r="C78" s="388"/>
      <c r="D78" s="389"/>
      <c r="E78" s="389"/>
      <c r="F78" s="389"/>
      <c r="G78" s="390"/>
      <c r="H78" s="390"/>
      <c r="I78" s="390"/>
      <c r="J78" s="399"/>
      <c r="K78" s="399"/>
      <c r="L78" s="373"/>
      <c r="M78" s="373"/>
    </row>
    <row r="79" spans="1:13" ht="23.25" customHeight="1">
      <c r="A79" s="401" t="s">
        <v>735</v>
      </c>
      <c r="B79" s="1709" t="s">
        <v>736</v>
      </c>
      <c r="C79" s="1669"/>
      <c r="D79" s="1669"/>
      <c r="E79" s="1669"/>
      <c r="F79" s="1669"/>
      <c r="G79" s="1669"/>
      <c r="H79" s="1669"/>
      <c r="I79" s="1669"/>
      <c r="J79" s="1669"/>
      <c r="K79" s="1669"/>
      <c r="L79" s="1669"/>
      <c r="M79" s="373"/>
    </row>
    <row r="80" spans="1:13" ht="28.5" customHeight="1">
      <c r="A80" s="639"/>
      <c r="B80" s="640"/>
      <c r="C80" s="640"/>
      <c r="D80" s="668"/>
      <c r="F80" s="675" t="s">
        <v>131</v>
      </c>
      <c r="G80" s="675"/>
      <c r="H80" s="675"/>
      <c r="I80" s="166"/>
      <c r="J80" s="676" t="s">
        <v>132</v>
      </c>
      <c r="K80" s="676"/>
      <c r="L80" s="673"/>
      <c r="M80" s="670"/>
    </row>
    <row r="81" spans="1:13" ht="52.5" customHeight="1">
      <c r="A81" s="639"/>
      <c r="B81" s="640"/>
      <c r="C81" s="640"/>
      <c r="D81" s="672"/>
      <c r="F81" s="664" t="s">
        <v>588</v>
      </c>
      <c r="G81" s="662" t="s">
        <v>659</v>
      </c>
      <c r="H81" s="666" t="s">
        <v>660</v>
      </c>
      <c r="J81" s="407" t="s">
        <v>589</v>
      </c>
      <c r="K81" s="663" t="s">
        <v>661</v>
      </c>
      <c r="L81" s="663" t="s">
        <v>662</v>
      </c>
      <c r="M81" s="671"/>
    </row>
    <row r="82" spans="1:13" ht="6" customHeight="1">
      <c r="A82" s="400"/>
      <c r="B82" s="388"/>
      <c r="C82" s="388"/>
      <c r="D82" s="665"/>
      <c r="E82" s="665"/>
      <c r="F82" s="665"/>
      <c r="G82" s="662"/>
      <c r="H82" s="667"/>
      <c r="J82" s="669"/>
      <c r="K82" s="663"/>
      <c r="L82" s="663"/>
      <c r="M82" s="671"/>
    </row>
    <row r="83" spans="1:13" ht="13.5">
      <c r="A83" s="403"/>
      <c r="B83" s="404"/>
      <c r="C83" s="404"/>
      <c r="D83" s="405"/>
      <c r="E83" s="405"/>
      <c r="F83" s="405"/>
      <c r="G83" s="406"/>
      <c r="J83" s="407"/>
      <c r="K83" s="408"/>
      <c r="L83" s="408"/>
      <c r="M83" s="402"/>
    </row>
    <row r="84" spans="1:13" ht="13.5">
      <c r="A84" s="400" t="s">
        <v>1011</v>
      </c>
      <c r="B84" s="388"/>
      <c r="C84" s="388"/>
      <c r="D84" s="389"/>
      <c r="E84" s="389"/>
      <c r="F84" s="658">
        <v>-157</v>
      </c>
      <c r="G84" s="658">
        <v>92</v>
      </c>
      <c r="H84" s="658">
        <v>-100</v>
      </c>
      <c r="J84" s="409">
        <v>-216</v>
      </c>
      <c r="K84" s="410">
        <v>116</v>
      </c>
      <c r="L84" s="410">
        <v>-125</v>
      </c>
      <c r="M84" s="410"/>
    </row>
    <row r="85" spans="1:13" ht="13.5">
      <c r="A85" s="153"/>
      <c r="B85" s="380"/>
      <c r="C85" s="380"/>
      <c r="D85" s="381"/>
      <c r="E85" s="381"/>
      <c r="F85" s="381"/>
      <c r="G85" s="387"/>
      <c r="H85" s="387"/>
      <c r="I85" s="390"/>
      <c r="J85" s="411"/>
      <c r="K85" s="411"/>
      <c r="L85" s="674"/>
      <c r="M85" s="228"/>
    </row>
    <row r="86" spans="1:13" ht="6.75" customHeight="1">
      <c r="A86" s="400"/>
      <c r="B86" s="388"/>
      <c r="C86" s="388"/>
      <c r="D86" s="389"/>
      <c r="E86" s="389"/>
      <c r="F86" s="389"/>
      <c r="G86" s="390"/>
      <c r="H86" s="390"/>
      <c r="I86" s="390"/>
      <c r="J86" s="399"/>
      <c r="K86" s="399"/>
      <c r="L86" s="228"/>
      <c r="M86" s="228"/>
    </row>
    <row r="87" spans="1:24" ht="35.25" customHeight="1">
      <c r="A87" s="1649" t="s">
        <v>551</v>
      </c>
      <c r="B87" s="1649"/>
      <c r="C87" s="1649"/>
      <c r="D87" s="1649"/>
      <c r="E87" s="1649"/>
      <c r="F87" s="1649"/>
      <c r="G87" s="1649"/>
      <c r="H87" s="1649"/>
      <c r="I87" s="1649"/>
      <c r="J87" s="1649"/>
      <c r="K87" s="1649"/>
      <c r="L87" s="1649"/>
      <c r="M87" s="1649"/>
      <c r="N87" s="1649"/>
      <c r="O87" s="164"/>
      <c r="P87" s="164"/>
      <c r="Q87" s="164"/>
      <c r="R87" s="164"/>
      <c r="S87" s="164"/>
      <c r="T87" s="164"/>
      <c r="U87" s="164"/>
      <c r="V87" s="164"/>
      <c r="W87" s="164"/>
      <c r="X87" s="164"/>
    </row>
    <row r="88" spans="1:14" ht="13.5">
      <c r="A88" s="21"/>
      <c r="B88" s="21"/>
      <c r="C88" s="21"/>
      <c r="D88" s="21"/>
      <c r="E88" s="21"/>
      <c r="F88" s="21"/>
      <c r="G88" s="21"/>
      <c r="H88" s="21"/>
      <c r="I88" s="21"/>
      <c r="J88" s="21"/>
      <c r="K88" s="21"/>
      <c r="L88" s="21"/>
      <c r="M88" s="21"/>
      <c r="N88" s="21"/>
    </row>
    <row r="90" ht="8.25" customHeight="1"/>
    <row r="91" ht="30" customHeight="1"/>
    <row r="92" ht="9" customHeight="1"/>
    <row r="93" ht="16.5" customHeight="1"/>
    <row r="94" ht="15.75" customHeight="1"/>
    <row r="95" ht="15.75" customHeight="1"/>
    <row r="96" ht="16.5" customHeight="1"/>
    <row r="119" spans="1:13" ht="13.5">
      <c r="A119" s="375"/>
      <c r="B119" s="375"/>
      <c r="C119" s="375"/>
      <c r="D119" s="375"/>
      <c r="E119" s="375"/>
      <c r="F119" s="375"/>
      <c r="G119" s="375"/>
      <c r="H119" s="375"/>
      <c r="I119" s="375"/>
      <c r="J119" s="152"/>
      <c r="K119" s="152"/>
      <c r="L119" s="373"/>
      <c r="M119" s="373"/>
    </row>
    <row r="120" spans="1:13" ht="13.5">
      <c r="A120" s="375"/>
      <c r="B120" s="375"/>
      <c r="C120" s="375"/>
      <c r="D120" s="375"/>
      <c r="E120" s="375"/>
      <c r="F120" s="375"/>
      <c r="G120" s="375"/>
      <c r="H120" s="375"/>
      <c r="I120" s="375"/>
      <c r="J120" s="152"/>
      <c r="K120" s="152"/>
      <c r="L120" s="373"/>
      <c r="M120" s="373"/>
    </row>
  </sheetData>
  <mergeCells count="15">
    <mergeCell ref="B79:L79"/>
    <mergeCell ref="M68:N68"/>
    <mergeCell ref="G68:H68"/>
    <mergeCell ref="A87:N87"/>
    <mergeCell ref="A43:B43"/>
    <mergeCell ref="E68:F68"/>
    <mergeCell ref="K68:L68"/>
    <mergeCell ref="A19:L19"/>
    <mergeCell ref="A22:B22"/>
    <mergeCell ref="H64:I64"/>
    <mergeCell ref="J64:K64"/>
    <mergeCell ref="J1:L1"/>
    <mergeCell ref="A15:G15"/>
    <mergeCell ref="A11:M11"/>
    <mergeCell ref="A14:N14"/>
  </mergeCells>
  <printOptions horizontalCentered="1"/>
  <pageMargins left="0.5" right="0.5" top="0.75" bottom="0.5" header="0.75" footer="0.5"/>
  <pageSetup fitToHeight="1" fitToWidth="1" horizontalDpi="600" verticalDpi="600" orientation="portrait" paperSize="9" scale="55" r:id="rId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70" zoomScaleNormal="75" zoomScaleSheetLayoutView="70" workbookViewId="0" topLeftCell="A1">
      <selection activeCell="B17" sqref="B17:Z17"/>
    </sheetView>
  </sheetViews>
  <sheetFormatPr defaultColWidth="9.00390625" defaultRowHeight="14.25"/>
  <cols>
    <col min="1" max="1" width="6.625" style="0" customWidth="1"/>
    <col min="2" max="2" width="79.625" style="0" customWidth="1"/>
    <col min="3" max="3" width="10.875" style="0" customWidth="1"/>
    <col min="4" max="4" width="10.00390625" style="0" customWidth="1"/>
    <col min="5" max="5" width="12.50390625" style="0" customWidth="1"/>
    <col min="6" max="6" width="11.75390625" style="0" customWidth="1"/>
    <col min="7" max="7" width="11.25390625" style="0" customWidth="1"/>
    <col min="8" max="8" width="10.50390625" style="0" customWidth="1"/>
    <col min="9" max="9" width="10.625" style="0" customWidth="1"/>
  </cols>
  <sheetData>
    <row r="1" spans="1:9" ht="13.5">
      <c r="A1" s="412" t="s">
        <v>789</v>
      </c>
      <c r="B1" s="2"/>
      <c r="C1" s="5"/>
      <c r="D1" s="5"/>
      <c r="E1" s="5"/>
      <c r="F1" s="5"/>
      <c r="G1" s="5"/>
      <c r="H1" s="1710" t="s">
        <v>737</v>
      </c>
      <c r="I1" s="1524"/>
    </row>
    <row r="2" spans="1:9" ht="13.5">
      <c r="A2" s="5"/>
      <c r="B2" s="5"/>
      <c r="C2" s="5"/>
      <c r="D2" s="5"/>
      <c r="E2" s="5"/>
      <c r="F2" s="5"/>
      <c r="G2" s="5"/>
      <c r="H2" s="5"/>
      <c r="I2" s="5"/>
    </row>
    <row r="3" spans="1:9" ht="15">
      <c r="A3" s="413" t="s">
        <v>951</v>
      </c>
      <c r="B3" s="5"/>
      <c r="C3" s="5"/>
      <c r="D3" s="5"/>
      <c r="E3" s="5"/>
      <c r="F3" s="5"/>
      <c r="G3" s="5"/>
      <c r="H3" s="5"/>
      <c r="I3" s="5"/>
    </row>
    <row r="4" spans="1:9" ht="15">
      <c r="A4" s="414"/>
      <c r="B4" s="5"/>
      <c r="C4" s="5"/>
      <c r="D4" s="5"/>
      <c r="E4" s="5"/>
      <c r="F4" s="5"/>
      <c r="G4" s="5"/>
      <c r="H4" s="5"/>
      <c r="I4" s="5"/>
    </row>
    <row r="5" spans="1:9" ht="15">
      <c r="A5" s="415" t="s">
        <v>478</v>
      </c>
      <c r="B5" s="5"/>
      <c r="C5" s="5"/>
      <c r="D5" s="5"/>
      <c r="E5" s="5"/>
      <c r="F5" s="5"/>
      <c r="G5" s="5"/>
      <c r="H5" s="5"/>
      <c r="I5" s="5"/>
    </row>
    <row r="6" spans="1:9" ht="15">
      <c r="A6" s="413"/>
      <c r="B6" s="5"/>
      <c r="C6" s="5"/>
      <c r="D6" s="1"/>
      <c r="E6" s="1"/>
      <c r="F6" s="1"/>
      <c r="G6" s="1"/>
      <c r="H6" s="1"/>
      <c r="I6" s="1"/>
    </row>
    <row r="7" spans="1:9" ht="15">
      <c r="A7" s="416" t="s">
        <v>133</v>
      </c>
      <c r="B7" s="5"/>
      <c r="C7" s="5"/>
      <c r="D7" s="193"/>
      <c r="E7" s="193"/>
      <c r="F7" s="193"/>
      <c r="G7" s="193"/>
      <c r="H7" s="5"/>
      <c r="I7" s="193"/>
    </row>
    <row r="8" spans="1:9" ht="15">
      <c r="A8" s="417"/>
      <c r="B8" s="5"/>
      <c r="C8" s="5"/>
      <c r="D8" s="1711"/>
      <c r="E8" s="1711"/>
      <c r="F8" s="1711"/>
      <c r="G8" s="1711"/>
      <c r="H8" s="1711"/>
      <c r="I8" s="1711"/>
    </row>
    <row r="9" spans="1:9" ht="13.5">
      <c r="A9" s="5"/>
      <c r="B9" s="5"/>
      <c r="C9" s="166"/>
      <c r="D9" s="193"/>
      <c r="E9" s="33"/>
      <c r="F9" s="193"/>
      <c r="G9" s="193"/>
      <c r="H9" s="193"/>
      <c r="I9" s="193"/>
    </row>
    <row r="10" spans="1:9" ht="66">
      <c r="A10" s="5"/>
      <c r="B10" s="5"/>
      <c r="C10" s="32" t="s">
        <v>1044</v>
      </c>
      <c r="D10" s="33" t="s">
        <v>257</v>
      </c>
      <c r="E10" s="33" t="s">
        <v>738</v>
      </c>
      <c r="F10" s="33" t="s">
        <v>222</v>
      </c>
      <c r="G10" s="32" t="s">
        <v>357</v>
      </c>
      <c r="H10" s="32" t="s">
        <v>221</v>
      </c>
      <c r="I10" s="32" t="s">
        <v>466</v>
      </c>
    </row>
    <row r="11" spans="1:9" ht="13.5">
      <c r="A11" s="216" t="s">
        <v>255</v>
      </c>
      <c r="B11" s="35"/>
      <c r="C11" s="748"/>
      <c r="D11" s="36" t="s">
        <v>1048</v>
      </c>
      <c r="E11" s="36" t="s">
        <v>1048</v>
      </c>
      <c r="F11" s="36" t="s">
        <v>1048</v>
      </c>
      <c r="G11" s="36" t="s">
        <v>1048</v>
      </c>
      <c r="H11" s="36" t="s">
        <v>1048</v>
      </c>
      <c r="I11" s="36" t="s">
        <v>1049</v>
      </c>
    </row>
    <row r="12" spans="1:9" ht="13.5">
      <c r="A12" s="5"/>
      <c r="B12" s="5"/>
      <c r="C12" s="5"/>
      <c r="D12" s="5"/>
      <c r="E12" s="5"/>
      <c r="F12" s="5"/>
      <c r="G12" s="5"/>
      <c r="H12" s="5"/>
      <c r="I12" s="5"/>
    </row>
    <row r="13" spans="1:9" ht="15" customHeight="1">
      <c r="A13" s="8" t="s">
        <v>1050</v>
      </c>
      <c r="B13" s="5"/>
      <c r="C13" s="5"/>
      <c r="D13" s="418"/>
      <c r="E13" s="418"/>
      <c r="F13" s="418"/>
      <c r="G13" s="418"/>
      <c r="H13" s="418"/>
      <c r="I13" s="418"/>
    </row>
    <row r="14" spans="1:9" ht="19.5" customHeight="1">
      <c r="A14" s="1680" t="s">
        <v>720</v>
      </c>
      <c r="B14" s="1681"/>
      <c r="C14" s="678"/>
      <c r="D14" s="419">
        <v>601</v>
      </c>
      <c r="E14" s="419">
        <v>-203</v>
      </c>
      <c r="F14" s="419">
        <f>SUM(D14:E14)</f>
        <v>398</v>
      </c>
      <c r="G14" s="419">
        <v>0</v>
      </c>
      <c r="H14" s="419">
        <f>SUM(F14:G14)</f>
        <v>398</v>
      </c>
      <c r="I14" s="420">
        <v>16.3</v>
      </c>
    </row>
    <row r="15" spans="1:9" ht="8.25" customHeight="1">
      <c r="A15" s="5"/>
      <c r="B15" s="17"/>
      <c r="C15" s="678"/>
      <c r="D15" s="419"/>
      <c r="E15" s="421"/>
      <c r="F15" s="419"/>
      <c r="G15" s="419"/>
      <c r="H15" s="419"/>
      <c r="I15" s="422"/>
    </row>
    <row r="16" spans="1:9" ht="21" customHeight="1">
      <c r="A16" s="17" t="s">
        <v>1051</v>
      </c>
      <c r="B16" s="5"/>
      <c r="C16" s="419">
        <v>15</v>
      </c>
      <c r="D16" s="419">
        <v>24</v>
      </c>
      <c r="E16" s="421">
        <v>-21</v>
      </c>
      <c r="F16" s="419">
        <f>SUM(D16:E16)</f>
        <v>3</v>
      </c>
      <c r="G16" s="419">
        <v>-1</v>
      </c>
      <c r="H16" s="419">
        <f>SUM(F16:G16)</f>
        <v>2</v>
      </c>
      <c r="I16" s="420">
        <v>0.1</v>
      </c>
    </row>
    <row r="17" spans="1:9" ht="9" customHeight="1">
      <c r="A17" s="17"/>
      <c r="B17" s="5"/>
      <c r="C17" s="678"/>
      <c r="D17" s="419"/>
      <c r="E17" s="421"/>
      <c r="F17" s="419"/>
      <c r="G17" s="419"/>
      <c r="H17" s="419"/>
      <c r="I17" s="420"/>
    </row>
    <row r="18" spans="1:9" ht="26.25" customHeight="1">
      <c r="A18" s="1590" t="s">
        <v>766</v>
      </c>
      <c r="B18" s="1669"/>
      <c r="C18" s="419">
        <v>18</v>
      </c>
      <c r="D18" s="419">
        <v>103</v>
      </c>
      <c r="E18" s="421">
        <v>-29</v>
      </c>
      <c r="F18" s="419">
        <f>SUM(D18:E18)</f>
        <v>74</v>
      </c>
      <c r="G18" s="423" t="s">
        <v>1032</v>
      </c>
      <c r="H18" s="419">
        <f>SUM(F18:G18)</f>
        <v>74</v>
      </c>
      <c r="I18" s="420">
        <v>3</v>
      </c>
    </row>
    <row r="19" spans="1:9" ht="13.5">
      <c r="A19" s="424"/>
      <c r="B19" s="5"/>
      <c r="C19" s="1"/>
      <c r="D19" s="419"/>
      <c r="E19" s="421"/>
      <c r="F19" s="419"/>
      <c r="G19" s="423"/>
      <c r="H19" s="419"/>
      <c r="I19" s="422"/>
    </row>
    <row r="20" spans="1:9" ht="7.5" customHeight="1">
      <c r="A20" s="425"/>
      <c r="B20" s="59"/>
      <c r="C20" s="760"/>
      <c r="D20" s="426"/>
      <c r="E20" s="427"/>
      <c r="F20" s="426"/>
      <c r="G20" s="428"/>
      <c r="H20" s="426"/>
      <c r="I20" s="429"/>
    </row>
    <row r="21" spans="1:9" ht="13.5">
      <c r="A21" s="315" t="s">
        <v>125</v>
      </c>
      <c r="B21" s="55"/>
      <c r="C21" s="214"/>
      <c r="D21" s="430">
        <f>SUM(D14:D18)</f>
        <v>728</v>
      </c>
      <c r="E21" s="430">
        <f>SUM(E14:E18)</f>
        <v>-253</v>
      </c>
      <c r="F21" s="430">
        <f>SUM(F14:F18)</f>
        <v>475</v>
      </c>
      <c r="G21" s="430">
        <f>SUM(G14:G18)</f>
        <v>-1</v>
      </c>
      <c r="H21" s="430">
        <f>SUM(H14:H18)</f>
        <v>474</v>
      </c>
      <c r="I21" s="420">
        <v>19.4</v>
      </c>
    </row>
    <row r="22" spans="1:9" ht="13.5">
      <c r="A22" s="315" t="s">
        <v>682</v>
      </c>
      <c r="B22" s="55"/>
      <c r="C22" s="419">
        <v>14</v>
      </c>
      <c r="D22" s="430">
        <v>222</v>
      </c>
      <c r="E22" s="430">
        <v>19</v>
      </c>
      <c r="F22" s="430">
        <f>SUM(D22:E22)</f>
        <v>241</v>
      </c>
      <c r="G22" s="430">
        <v>0</v>
      </c>
      <c r="H22" s="430">
        <f>SUM(F22:G22)</f>
        <v>241</v>
      </c>
      <c r="I22" s="420">
        <v>9.9</v>
      </c>
    </row>
    <row r="23" spans="1:9" ht="8.25" customHeight="1">
      <c r="A23" s="35"/>
      <c r="B23" s="35"/>
      <c r="C23" s="35"/>
      <c r="D23" s="431"/>
      <c r="E23" s="431"/>
      <c r="F23" s="431"/>
      <c r="G23" s="431"/>
      <c r="H23" s="431"/>
      <c r="I23" s="432"/>
    </row>
    <row r="24" spans="1:9" ht="20.25" customHeight="1">
      <c r="A24" s="17" t="s">
        <v>256</v>
      </c>
      <c r="B24" s="5"/>
      <c r="C24" s="5"/>
      <c r="D24" s="419">
        <f>SUM(D21:D22)</f>
        <v>950</v>
      </c>
      <c r="E24" s="419">
        <f>SUM(E21:E22)</f>
        <v>-234</v>
      </c>
      <c r="F24" s="419">
        <f>SUM(F21:F22)</f>
        <v>716</v>
      </c>
      <c r="G24" s="419">
        <f>SUM(G21:G22)</f>
        <v>-1</v>
      </c>
      <c r="H24" s="419">
        <f>SUM(H21:H22)</f>
        <v>715</v>
      </c>
      <c r="I24" s="420">
        <f>SUM(I21:I23)</f>
        <v>29.299999999999997</v>
      </c>
    </row>
    <row r="25" spans="1:9" ht="6.75" customHeight="1">
      <c r="A25" s="35"/>
      <c r="B25" s="35"/>
      <c r="C25" s="35"/>
      <c r="D25" s="35"/>
      <c r="E25" s="35"/>
      <c r="F25" s="35"/>
      <c r="G25" s="35"/>
      <c r="H25" s="35"/>
      <c r="I25" s="35"/>
    </row>
    <row r="26" spans="1:9" ht="24.75" customHeight="1">
      <c r="A26" s="8" t="s">
        <v>1029</v>
      </c>
      <c r="B26" s="5"/>
      <c r="C26" s="5"/>
      <c r="D26" s="5"/>
      <c r="E26" s="5"/>
      <c r="F26" s="5"/>
      <c r="G26" s="5"/>
      <c r="H26" s="5"/>
      <c r="I26" s="433"/>
    </row>
    <row r="27" spans="1:9" ht="8.25" customHeight="1">
      <c r="A27" s="1"/>
      <c r="B27" s="5"/>
      <c r="C27" s="5"/>
      <c r="D27" s="5"/>
      <c r="E27" s="5"/>
      <c r="F27" s="5"/>
      <c r="G27" s="5"/>
      <c r="H27" s="5"/>
      <c r="I27" s="433"/>
    </row>
    <row r="28" spans="1:9" ht="30.75" customHeight="1">
      <c r="A28" s="1051" t="s">
        <v>743</v>
      </c>
      <c r="B28" s="1598" t="s">
        <v>1071</v>
      </c>
      <c r="C28" s="1598"/>
      <c r="D28" s="1598"/>
      <c r="E28" s="1598"/>
      <c r="F28" s="1598"/>
      <c r="G28" s="1598"/>
      <c r="H28" s="1598"/>
      <c r="I28" s="1598"/>
    </row>
    <row r="29" spans="1:9" ht="8.25" customHeight="1">
      <c r="A29" s="1"/>
      <c r="B29" s="5"/>
      <c r="C29" s="5"/>
      <c r="D29" s="5"/>
      <c r="E29" s="5"/>
      <c r="F29" s="5"/>
      <c r="G29" s="5"/>
      <c r="H29" s="5"/>
      <c r="I29" s="5"/>
    </row>
    <row r="30" spans="1:9" ht="13.5">
      <c r="A30" s="1" t="s">
        <v>721</v>
      </c>
      <c r="B30" s="17" t="s">
        <v>812</v>
      </c>
      <c r="C30" s="5"/>
      <c r="D30" s="5"/>
      <c r="E30" s="5"/>
      <c r="F30" s="5"/>
      <c r="G30" s="5"/>
      <c r="H30" s="5"/>
      <c r="I30" s="5"/>
    </row>
    <row r="31" spans="1:9" ht="13.5">
      <c r="A31" s="5"/>
      <c r="B31" s="5"/>
      <c r="C31" s="5"/>
      <c r="D31" s="5"/>
      <c r="E31" s="5"/>
      <c r="F31" s="5"/>
      <c r="G31" s="5"/>
      <c r="H31" s="5"/>
      <c r="I31" s="5"/>
    </row>
  </sheetData>
  <mergeCells count="5">
    <mergeCell ref="B28:I28"/>
    <mergeCell ref="H1:I1"/>
    <mergeCell ref="D8:I8"/>
    <mergeCell ref="A14:B14"/>
    <mergeCell ref="A18:B18"/>
  </mergeCells>
  <printOptions horizontalCentered="1"/>
  <pageMargins left="0.75" right="0.75" top="0.75" bottom="0.5" header="0.75" footer="0.5"/>
  <pageSetup fitToHeight="1" fitToWidth="1"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I34"/>
  <sheetViews>
    <sheetView showGridLines="0" view="pageBreakPreview" zoomScale="70" zoomScaleNormal="75" zoomScaleSheetLayoutView="70" workbookViewId="0" topLeftCell="A1">
      <selection activeCell="B17" sqref="B17:Z17"/>
    </sheetView>
  </sheetViews>
  <sheetFormatPr defaultColWidth="9.00390625" defaultRowHeight="14.25"/>
  <cols>
    <col min="1" max="1" width="6.75390625" style="0" customWidth="1"/>
    <col min="2" max="2" width="78.125" style="0" customWidth="1"/>
    <col min="3" max="3" width="11.00390625" style="0" customWidth="1"/>
    <col min="4" max="4" width="11.625" style="0" customWidth="1"/>
    <col min="5" max="5" width="12.50390625" style="0" customWidth="1"/>
    <col min="6" max="6" width="11.125" style="0" customWidth="1"/>
    <col min="7" max="7" width="11.375" style="0" customWidth="1"/>
    <col min="8" max="8" width="11.125" style="0" customWidth="1"/>
    <col min="9" max="9" width="11.375" style="0" customWidth="1"/>
  </cols>
  <sheetData>
    <row r="1" spans="1:9" ht="13.5">
      <c r="A1" s="412" t="s">
        <v>789</v>
      </c>
      <c r="B1" s="2"/>
      <c r="C1" s="2"/>
      <c r="D1" s="5"/>
      <c r="E1" s="5"/>
      <c r="F1" s="5"/>
      <c r="G1" s="5"/>
      <c r="H1" s="1683" t="s">
        <v>744</v>
      </c>
      <c r="I1" s="1684"/>
    </row>
    <row r="2" spans="1:9" ht="13.5">
      <c r="A2" s="5"/>
      <c r="B2" s="5"/>
      <c r="C2" s="5"/>
      <c r="D2" s="5"/>
      <c r="E2" s="5"/>
      <c r="F2" s="5"/>
      <c r="G2" s="5"/>
      <c r="H2" s="5"/>
      <c r="I2" s="5"/>
    </row>
    <row r="3" spans="1:9" ht="24.75" customHeight="1">
      <c r="A3" s="413" t="s">
        <v>951</v>
      </c>
      <c r="B3" s="5"/>
      <c r="C3" s="5"/>
      <c r="D3" s="5"/>
      <c r="E3" s="5"/>
      <c r="F3" s="5"/>
      <c r="G3" s="5"/>
      <c r="H3" s="5"/>
      <c r="I3" s="5"/>
    </row>
    <row r="4" spans="1:9" ht="15">
      <c r="A4" s="414"/>
      <c r="B4" s="5"/>
      <c r="C4" s="5"/>
      <c r="D4" s="5"/>
      <c r="E4" s="5"/>
      <c r="F4" s="5"/>
      <c r="G4" s="5"/>
      <c r="H4" s="5"/>
      <c r="I4" s="5"/>
    </row>
    <row r="5" spans="1:9" ht="15">
      <c r="A5" s="415" t="s">
        <v>478</v>
      </c>
      <c r="B5" s="5"/>
      <c r="C5" s="5"/>
      <c r="D5" s="5"/>
      <c r="E5" s="5"/>
      <c r="F5" s="5"/>
      <c r="G5" s="5"/>
      <c r="H5" s="5"/>
      <c r="I5" s="5"/>
    </row>
    <row r="6" spans="1:9" ht="15">
      <c r="A6" s="413"/>
      <c r="B6" s="5"/>
      <c r="C6" s="5"/>
      <c r="D6" s="1"/>
      <c r="E6" s="1"/>
      <c r="F6" s="1"/>
      <c r="G6" s="1"/>
      <c r="H6" s="1"/>
      <c r="I6" s="1"/>
    </row>
    <row r="7" spans="1:9" ht="15">
      <c r="A7" s="417" t="s">
        <v>971</v>
      </c>
      <c r="B7" s="5"/>
      <c r="C7" s="5"/>
      <c r="D7" s="193"/>
      <c r="E7" s="193"/>
      <c r="F7" s="193"/>
      <c r="G7" s="193"/>
      <c r="H7" s="5"/>
      <c r="I7" s="193"/>
    </row>
    <row r="8" spans="1:9" ht="15">
      <c r="A8" s="417"/>
      <c r="B8" s="5"/>
      <c r="C8" s="5"/>
      <c r="D8" s="1711"/>
      <c r="E8" s="1711"/>
      <c r="F8" s="1711"/>
      <c r="G8" s="1711"/>
      <c r="H8" s="1711"/>
      <c r="I8" s="1711"/>
    </row>
    <row r="9" spans="1:9" ht="13.5">
      <c r="A9" s="5"/>
      <c r="B9" s="5"/>
      <c r="C9" s="5"/>
      <c r="D9" s="193"/>
      <c r="F9" s="193"/>
      <c r="G9" s="193"/>
      <c r="H9" s="193"/>
      <c r="I9" s="193"/>
    </row>
    <row r="10" spans="1:9" ht="54" customHeight="1">
      <c r="A10" s="5"/>
      <c r="B10" s="5"/>
      <c r="C10" s="32" t="s">
        <v>1044</v>
      </c>
      <c r="D10" s="33" t="s">
        <v>270</v>
      </c>
      <c r="E10" s="33" t="s">
        <v>738</v>
      </c>
      <c r="F10" s="33" t="s">
        <v>271</v>
      </c>
      <c r="G10" s="32" t="s">
        <v>357</v>
      </c>
      <c r="H10" s="32" t="s">
        <v>221</v>
      </c>
      <c r="I10" s="32" t="s">
        <v>466</v>
      </c>
    </row>
    <row r="11" spans="1:9" ht="13.5">
      <c r="A11" s="216" t="s">
        <v>258</v>
      </c>
      <c r="B11" s="35"/>
      <c r="C11" s="35"/>
      <c r="D11" s="36" t="s">
        <v>1048</v>
      </c>
      <c r="E11" s="36" t="s">
        <v>1048</v>
      </c>
      <c r="F11" s="36" t="s">
        <v>1048</v>
      </c>
      <c r="G11" s="36" t="s">
        <v>1048</v>
      </c>
      <c r="H11" s="36" t="s">
        <v>1048</v>
      </c>
      <c r="I11" s="36" t="s">
        <v>1049</v>
      </c>
    </row>
    <row r="12" spans="1:9" ht="18.75" customHeight="1">
      <c r="A12" s="5"/>
      <c r="B12" s="5"/>
      <c r="C12" s="5"/>
      <c r="D12" s="5"/>
      <c r="E12" s="5"/>
      <c r="F12" s="5"/>
      <c r="G12" s="5"/>
      <c r="H12" s="5"/>
      <c r="I12" s="5"/>
    </row>
    <row r="13" spans="1:9" ht="13.5">
      <c r="A13" s="8" t="s">
        <v>1050</v>
      </c>
      <c r="B13" s="5"/>
      <c r="C13" s="5"/>
      <c r="D13" s="418"/>
      <c r="E13" s="418"/>
      <c r="F13" s="418"/>
      <c r="G13" s="418"/>
      <c r="H13" s="418"/>
      <c r="I13" s="418"/>
    </row>
    <row r="14" spans="1:9" ht="6.75" customHeight="1">
      <c r="A14" s="5"/>
      <c r="B14" s="5"/>
      <c r="C14" s="5"/>
      <c r="D14" s="418"/>
      <c r="E14" s="418"/>
      <c r="F14" s="418"/>
      <c r="G14" s="418"/>
      <c r="H14" s="418"/>
      <c r="I14" s="418"/>
    </row>
    <row r="15" spans="1:9" ht="14.25" customHeight="1">
      <c r="A15" s="1680" t="s">
        <v>720</v>
      </c>
      <c r="B15" s="1681"/>
      <c r="C15" s="434"/>
      <c r="D15" s="434">
        <v>498</v>
      </c>
      <c r="E15" s="434">
        <v>-162</v>
      </c>
      <c r="F15" s="434">
        <f>SUM(D15:E15)</f>
        <v>336</v>
      </c>
      <c r="G15" s="434">
        <v>1</v>
      </c>
      <c r="H15" s="434">
        <f>SUM(F15:G15)</f>
        <v>337</v>
      </c>
      <c r="I15" s="435">
        <v>14</v>
      </c>
    </row>
    <row r="16" spans="1:9" ht="6.75" customHeight="1">
      <c r="A16" s="5"/>
      <c r="B16" s="17"/>
      <c r="C16" s="434"/>
      <c r="D16" s="434"/>
      <c r="E16" s="436"/>
      <c r="F16" s="434"/>
      <c r="G16" s="434"/>
      <c r="H16" s="434"/>
      <c r="I16" s="437"/>
    </row>
    <row r="17" spans="1:9" ht="13.5">
      <c r="A17" s="17" t="s">
        <v>1051</v>
      </c>
      <c r="B17" s="5"/>
      <c r="C17" s="434">
        <v>15</v>
      </c>
      <c r="D17" s="434">
        <v>39</v>
      </c>
      <c r="E17" s="436">
        <v>-31</v>
      </c>
      <c r="F17" s="434">
        <f>SUM(D17:E17)</f>
        <v>8</v>
      </c>
      <c r="G17" s="434">
        <v>-4</v>
      </c>
      <c r="H17" s="434">
        <f>SUM(F17:G17)</f>
        <v>4</v>
      </c>
      <c r="I17" s="435">
        <v>0.2</v>
      </c>
    </row>
    <row r="18" spans="1:9" ht="6.75" customHeight="1">
      <c r="A18" s="17"/>
      <c r="B18" s="5"/>
      <c r="C18" s="434"/>
      <c r="D18" s="434"/>
      <c r="E18" s="436"/>
      <c r="F18" s="434"/>
      <c r="G18" s="434"/>
      <c r="H18" s="434"/>
      <c r="I18" s="435"/>
    </row>
    <row r="19" spans="1:9" ht="26.25" customHeight="1">
      <c r="A19" s="1575" t="s">
        <v>766</v>
      </c>
      <c r="B19" s="1566"/>
      <c r="C19" s="434"/>
      <c r="D19" s="434">
        <v>200</v>
      </c>
      <c r="E19" s="436">
        <v>-60</v>
      </c>
      <c r="F19" s="434">
        <f>SUM(D19:E19)</f>
        <v>140</v>
      </c>
      <c r="G19" s="438" t="s">
        <v>1032</v>
      </c>
      <c r="H19" s="434">
        <f>SUM(F19:G19)</f>
        <v>140</v>
      </c>
      <c r="I19" s="435">
        <v>5.8</v>
      </c>
    </row>
    <row r="20" spans="1:9" ht="13.5">
      <c r="A20" s="321"/>
      <c r="B20" s="35"/>
      <c r="C20" s="35"/>
      <c r="D20" s="439"/>
      <c r="E20" s="440"/>
      <c r="F20" s="439"/>
      <c r="G20" s="439"/>
      <c r="H20" s="439"/>
      <c r="I20" s="441"/>
    </row>
    <row r="21" spans="1:9" ht="6.75" customHeight="1">
      <c r="A21" s="17"/>
      <c r="B21" s="5"/>
      <c r="C21" s="5"/>
      <c r="D21" s="434"/>
      <c r="E21" s="436"/>
      <c r="F21" s="434"/>
      <c r="G21" s="434"/>
      <c r="H21" s="434"/>
      <c r="I21" s="437"/>
    </row>
    <row r="22" spans="1:9" ht="13.5">
      <c r="A22" s="315" t="s">
        <v>125</v>
      </c>
      <c r="B22" s="55"/>
      <c r="C22" s="55"/>
      <c r="D22" s="442">
        <f aca="true" t="shared" si="0" ref="D22:I22">SUM(D15:D21)</f>
        <v>737</v>
      </c>
      <c r="E22" s="442">
        <f t="shared" si="0"/>
        <v>-253</v>
      </c>
      <c r="F22" s="442">
        <f t="shared" si="0"/>
        <v>484</v>
      </c>
      <c r="G22" s="442">
        <f t="shared" si="0"/>
        <v>-3</v>
      </c>
      <c r="H22" s="442">
        <f t="shared" si="0"/>
        <v>481</v>
      </c>
      <c r="I22" s="435">
        <f t="shared" si="0"/>
        <v>20</v>
      </c>
    </row>
    <row r="23" spans="1:9" ht="6" customHeight="1">
      <c r="A23" s="315"/>
      <c r="B23" s="55"/>
      <c r="C23" s="55"/>
      <c r="D23" s="442"/>
      <c r="E23" s="442"/>
      <c r="F23" s="442"/>
      <c r="G23" s="442"/>
      <c r="H23" s="442"/>
      <c r="I23" s="435"/>
    </row>
    <row r="24" spans="1:9" ht="13.5">
      <c r="A24" s="315" t="s">
        <v>681</v>
      </c>
      <c r="B24" s="55"/>
      <c r="C24" s="434">
        <v>14</v>
      </c>
      <c r="D24" s="442">
        <v>-45</v>
      </c>
      <c r="E24" s="442">
        <v>11</v>
      </c>
      <c r="F24" s="442">
        <v>-34</v>
      </c>
      <c r="G24" s="967">
        <v>2</v>
      </c>
      <c r="H24" s="442">
        <v>-32</v>
      </c>
      <c r="I24" s="435">
        <v>-1.3</v>
      </c>
    </row>
    <row r="25" spans="1:9" ht="6" customHeight="1">
      <c r="A25" s="55"/>
      <c r="B25" s="55"/>
      <c r="C25" s="55"/>
      <c r="D25" s="1006"/>
      <c r="E25" s="1006"/>
      <c r="F25" s="1006"/>
      <c r="G25" s="1006"/>
      <c r="H25" s="1006"/>
      <c r="I25" s="1007"/>
    </row>
    <row r="26" spans="1:9" ht="5.25" customHeight="1">
      <c r="A26" s="5"/>
      <c r="B26" s="5"/>
      <c r="C26" s="5"/>
      <c r="D26" s="5"/>
      <c r="E26" s="5"/>
      <c r="F26" s="5"/>
      <c r="G26" s="5"/>
      <c r="H26" s="5"/>
      <c r="I26" s="433"/>
    </row>
    <row r="27" spans="1:9" ht="12" customHeight="1">
      <c r="A27" s="425" t="s">
        <v>256</v>
      </c>
      <c r="B27" s="1010"/>
      <c r="C27" s="59"/>
      <c r="D27" s="463">
        <f aca="true" t="shared" si="1" ref="D27:I27">SUM(D22:D24)</f>
        <v>692</v>
      </c>
      <c r="E27" s="463">
        <f t="shared" si="1"/>
        <v>-242</v>
      </c>
      <c r="F27" s="463">
        <f t="shared" si="1"/>
        <v>450</v>
      </c>
      <c r="G27" s="463">
        <f t="shared" si="1"/>
        <v>-1</v>
      </c>
      <c r="H27" s="463">
        <f t="shared" si="1"/>
        <v>449</v>
      </c>
      <c r="I27" s="1011">
        <f t="shared" si="1"/>
        <v>18.7</v>
      </c>
    </row>
    <row r="28" spans="1:9" ht="5.25" customHeight="1">
      <c r="A28" s="972"/>
      <c r="B28" s="35"/>
      <c r="C28" s="35"/>
      <c r="D28" s="35"/>
      <c r="E28" s="35"/>
      <c r="F28" s="35"/>
      <c r="G28" s="35"/>
      <c r="H28" s="35"/>
      <c r="I28" s="973"/>
    </row>
    <row r="29" spans="1:9" ht="12" customHeight="1">
      <c r="A29" s="424"/>
      <c r="B29" s="5"/>
      <c r="C29" s="5"/>
      <c r="D29" s="5"/>
      <c r="E29" s="5"/>
      <c r="F29" s="5"/>
      <c r="G29" s="5"/>
      <c r="H29" s="5"/>
      <c r="I29" s="433"/>
    </row>
    <row r="30" spans="1:9" ht="12" customHeight="1">
      <c r="A30" s="8" t="s">
        <v>1029</v>
      </c>
      <c r="B30" s="5"/>
      <c r="C30" s="5"/>
      <c r="D30" s="5"/>
      <c r="E30" s="5"/>
      <c r="F30" s="5"/>
      <c r="G30" s="5"/>
      <c r="H30" s="5"/>
      <c r="I30" s="433"/>
    </row>
    <row r="31" spans="1:9" ht="25.5" customHeight="1">
      <c r="A31" s="1051" t="s">
        <v>745</v>
      </c>
      <c r="B31" s="1598" t="s">
        <v>948</v>
      </c>
      <c r="C31" s="1598"/>
      <c r="D31" s="1598"/>
      <c r="E31" s="1598"/>
      <c r="F31" s="1598"/>
      <c r="G31" s="1598"/>
      <c r="H31" s="1598"/>
      <c r="I31" s="1598"/>
    </row>
    <row r="32" spans="1:9" ht="12" customHeight="1">
      <c r="A32" s="5"/>
      <c r="B32" s="5"/>
      <c r="C32" s="5"/>
      <c r="D32" s="5"/>
      <c r="E32" s="5"/>
      <c r="F32" s="5"/>
      <c r="G32" s="5"/>
      <c r="H32" s="5"/>
      <c r="I32" s="5"/>
    </row>
    <row r="33" spans="1:2" ht="29.25" customHeight="1">
      <c r="A33" s="1047" t="s">
        <v>722</v>
      </c>
      <c r="B33" s="112" t="s">
        <v>570</v>
      </c>
    </row>
    <row r="34" spans="1:9" ht="13.5">
      <c r="A34" s="5"/>
      <c r="B34" s="5"/>
      <c r="C34" s="5"/>
      <c r="D34" s="5"/>
      <c r="E34" s="5"/>
      <c r="F34" s="5"/>
      <c r="G34" s="5"/>
      <c r="H34" s="5"/>
      <c r="I34" s="5"/>
    </row>
  </sheetData>
  <mergeCells count="5">
    <mergeCell ref="B31:I31"/>
    <mergeCell ref="H1:I1"/>
    <mergeCell ref="D8:I8"/>
    <mergeCell ref="A15:B15"/>
    <mergeCell ref="A19:B19"/>
  </mergeCells>
  <printOptions horizontalCentered="1"/>
  <pageMargins left="0.75" right="0.75" top="0.75" bottom="0.5" header="0.75" footer="0.5"/>
  <pageSetup fitToHeight="1"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I35"/>
  <sheetViews>
    <sheetView showGridLines="0" zoomScale="75" zoomScaleNormal="75" zoomScaleSheetLayoutView="70" workbookViewId="0" topLeftCell="B4">
      <selection activeCell="B17" sqref="B17:Z17"/>
    </sheetView>
  </sheetViews>
  <sheetFormatPr defaultColWidth="9.00390625" defaultRowHeight="14.25"/>
  <cols>
    <col min="1" max="1" width="6.75390625" style="0" customWidth="1"/>
    <col min="2" max="2" width="79.25390625" style="0" customWidth="1"/>
    <col min="3" max="3" width="11.875" style="0" customWidth="1"/>
    <col min="4" max="4" width="11.625" style="0" customWidth="1"/>
    <col min="5" max="5" width="12.50390625" style="0" customWidth="1"/>
    <col min="6" max="6" width="11.125" style="0" customWidth="1"/>
    <col min="7" max="7" width="11.375" style="0" customWidth="1"/>
    <col min="8" max="8" width="11.125" style="0" customWidth="1"/>
    <col min="9" max="9" width="11.375" style="0" customWidth="1"/>
  </cols>
  <sheetData>
    <row r="1" spans="1:9" ht="13.5">
      <c r="A1" s="412" t="s">
        <v>789</v>
      </c>
      <c r="B1" s="2"/>
      <c r="C1" s="2"/>
      <c r="D1" s="5"/>
      <c r="E1" s="5"/>
      <c r="F1" s="5"/>
      <c r="G1" s="5"/>
      <c r="H1" s="1683" t="s">
        <v>746</v>
      </c>
      <c r="I1" s="1684"/>
    </row>
    <row r="2" spans="1:9" ht="13.5">
      <c r="A2" s="5"/>
      <c r="B2" s="5"/>
      <c r="C2" s="5"/>
      <c r="D2" s="5"/>
      <c r="E2" s="5"/>
      <c r="F2" s="5"/>
      <c r="G2" s="5"/>
      <c r="H2" s="5"/>
      <c r="I2" s="5"/>
    </row>
    <row r="3" spans="1:9" ht="15">
      <c r="A3" s="413" t="s">
        <v>951</v>
      </c>
      <c r="B3" s="5"/>
      <c r="C3" s="5"/>
      <c r="D3" s="5"/>
      <c r="E3" s="5"/>
      <c r="F3" s="5"/>
      <c r="G3" s="5"/>
      <c r="H3" s="5"/>
      <c r="I3" s="5"/>
    </row>
    <row r="4" spans="1:9" ht="15">
      <c r="A4" s="414"/>
      <c r="B4" s="5"/>
      <c r="C4" s="5"/>
      <c r="D4" s="5"/>
      <c r="E4" s="5"/>
      <c r="F4" s="5"/>
      <c r="G4" s="5"/>
      <c r="H4" s="5"/>
      <c r="I4" s="5"/>
    </row>
    <row r="5" spans="1:9" ht="15">
      <c r="A5" s="415" t="s">
        <v>478</v>
      </c>
      <c r="B5" s="5"/>
      <c r="C5" s="5"/>
      <c r="D5" s="5"/>
      <c r="E5" s="5"/>
      <c r="F5" s="5"/>
      <c r="G5" s="5"/>
      <c r="H5" s="5"/>
      <c r="I5" s="5"/>
    </row>
    <row r="6" spans="1:9" ht="15">
      <c r="A6" s="413"/>
      <c r="B6" s="5"/>
      <c r="C6" s="5"/>
      <c r="D6" s="1"/>
      <c r="E6" s="1"/>
      <c r="F6" s="1"/>
      <c r="G6" s="1"/>
      <c r="H6" s="1"/>
      <c r="I6" s="1"/>
    </row>
    <row r="7" spans="1:9" ht="15">
      <c r="A7" s="417" t="s">
        <v>134</v>
      </c>
      <c r="B7" s="5"/>
      <c r="C7" s="5"/>
      <c r="D7" s="193"/>
      <c r="E7" s="193"/>
      <c r="F7" s="193"/>
      <c r="G7" s="193"/>
      <c r="H7" s="5"/>
      <c r="I7" s="193"/>
    </row>
    <row r="8" spans="1:9" ht="15">
      <c r="A8" s="417"/>
      <c r="B8" s="5"/>
      <c r="C8" s="5"/>
      <c r="D8" s="193"/>
      <c r="E8" s="193"/>
      <c r="F8" s="193"/>
      <c r="G8" s="193"/>
      <c r="H8" s="5"/>
      <c r="I8" s="193"/>
    </row>
    <row r="9" spans="1:9" ht="15">
      <c r="A9" s="417"/>
      <c r="B9" s="5"/>
      <c r="C9" s="5"/>
      <c r="D9" s="1711"/>
      <c r="E9" s="1711"/>
      <c r="F9" s="1711"/>
      <c r="G9" s="1711"/>
      <c r="H9" s="1711"/>
      <c r="I9" s="1711"/>
    </row>
    <row r="10" spans="1:9" ht="52.5">
      <c r="A10" s="5"/>
      <c r="B10" s="5"/>
      <c r="C10" s="32" t="s">
        <v>1044</v>
      </c>
      <c r="D10" s="33" t="s">
        <v>270</v>
      </c>
      <c r="E10" s="33" t="s">
        <v>738</v>
      </c>
      <c r="F10" s="33" t="s">
        <v>222</v>
      </c>
      <c r="G10" s="32" t="s">
        <v>357</v>
      </c>
      <c r="H10" s="32" t="s">
        <v>221</v>
      </c>
      <c r="I10" s="32" t="s">
        <v>466</v>
      </c>
    </row>
    <row r="11" spans="1:9" ht="13.5">
      <c r="A11" s="216" t="s">
        <v>259</v>
      </c>
      <c r="B11" s="35"/>
      <c r="C11" s="35"/>
      <c r="D11" s="36" t="s">
        <v>1048</v>
      </c>
      <c r="E11" s="36" t="s">
        <v>1048</v>
      </c>
      <c r="F11" s="36" t="s">
        <v>1048</v>
      </c>
      <c r="G11" s="36" t="s">
        <v>1048</v>
      </c>
      <c r="H11" s="36" t="s">
        <v>1048</v>
      </c>
      <c r="I11" s="36" t="s">
        <v>1049</v>
      </c>
    </row>
    <row r="12" spans="1:9" ht="6.75" customHeight="1">
      <c r="A12" s="5"/>
      <c r="B12" s="5"/>
      <c r="C12" s="5"/>
      <c r="D12" s="5"/>
      <c r="E12" s="5"/>
      <c r="F12" s="5"/>
      <c r="G12" s="5"/>
      <c r="H12" s="5"/>
      <c r="I12" s="5"/>
    </row>
    <row r="13" spans="1:9" ht="13.5">
      <c r="A13" s="8" t="s">
        <v>1050</v>
      </c>
      <c r="B13" s="5"/>
      <c r="C13" s="5"/>
      <c r="D13" s="434"/>
      <c r="E13" s="418"/>
      <c r="F13" s="418"/>
      <c r="G13" s="418"/>
      <c r="H13" s="418"/>
      <c r="I13" s="418"/>
    </row>
    <row r="14" spans="1:9" ht="6.75" customHeight="1">
      <c r="A14" s="5"/>
      <c r="B14" s="5"/>
      <c r="C14" s="5"/>
      <c r="D14" s="418"/>
      <c r="E14" s="418"/>
      <c r="F14" s="418"/>
      <c r="G14" s="418"/>
      <c r="H14" s="418"/>
      <c r="I14" s="418"/>
    </row>
    <row r="15" spans="1:9" ht="14.25" customHeight="1">
      <c r="A15" s="1680" t="s">
        <v>720</v>
      </c>
      <c r="B15" s="1681"/>
      <c r="C15" s="21"/>
      <c r="D15" s="434">
        <v>1050</v>
      </c>
      <c r="E15" s="434">
        <v>-304</v>
      </c>
      <c r="F15" s="434">
        <f>SUM(D15:E15)</f>
        <v>746</v>
      </c>
      <c r="G15" s="434">
        <v>-1</v>
      </c>
      <c r="H15" s="434">
        <f>SUM(F15:G15)</f>
        <v>745</v>
      </c>
      <c r="I15" s="435">
        <v>30.9</v>
      </c>
    </row>
    <row r="16" spans="1:9" ht="13.5">
      <c r="A16" s="5"/>
      <c r="B16" s="17"/>
      <c r="C16" s="17"/>
      <c r="D16" s="434"/>
      <c r="E16" s="436"/>
      <c r="F16" s="434"/>
      <c r="G16" s="434"/>
      <c r="H16" s="434"/>
      <c r="I16" s="437"/>
    </row>
    <row r="17" spans="1:9" ht="13.5">
      <c r="A17" s="17" t="s">
        <v>1051</v>
      </c>
      <c r="B17" s="5"/>
      <c r="C17" s="434">
        <v>15</v>
      </c>
      <c r="D17" s="434">
        <v>155</v>
      </c>
      <c r="E17" s="436">
        <v>-38</v>
      </c>
      <c r="F17" s="434">
        <f>SUM(D17:E17)</f>
        <v>117</v>
      </c>
      <c r="G17" s="434">
        <v>-2</v>
      </c>
      <c r="H17" s="434">
        <f>SUM(F17:G17)</f>
        <v>115</v>
      </c>
      <c r="I17" s="435">
        <v>4.8</v>
      </c>
    </row>
    <row r="18" spans="1:9" ht="11.25" customHeight="1">
      <c r="A18" s="17"/>
      <c r="B18" s="5"/>
      <c r="C18" s="5"/>
      <c r="D18" s="434"/>
      <c r="E18" s="436"/>
      <c r="F18" s="434"/>
      <c r="G18" s="434"/>
      <c r="H18" s="434"/>
      <c r="I18" s="435"/>
    </row>
    <row r="19" spans="1:9" ht="27" customHeight="1">
      <c r="A19" s="1590" t="s">
        <v>742</v>
      </c>
      <c r="B19" s="1669"/>
      <c r="C19" s="5"/>
      <c r="D19" s="434">
        <v>167</v>
      </c>
      <c r="E19" s="436">
        <v>-50</v>
      </c>
      <c r="F19" s="434">
        <f>SUM(D19:E19)</f>
        <v>117</v>
      </c>
      <c r="G19" s="438" t="s">
        <v>1032</v>
      </c>
      <c r="H19" s="434">
        <f>SUM(F19:G19)</f>
        <v>117</v>
      </c>
      <c r="I19" s="435">
        <v>4.8</v>
      </c>
    </row>
    <row r="20" spans="1:9" ht="13.5">
      <c r="A20" s="321"/>
      <c r="B20" s="35"/>
      <c r="C20" s="35"/>
      <c r="D20" s="439"/>
      <c r="E20" s="440"/>
      <c r="F20" s="439"/>
      <c r="G20" s="439"/>
      <c r="H20" s="439"/>
      <c r="I20" s="441"/>
    </row>
    <row r="21" spans="1:9" ht="6.75" customHeight="1">
      <c r="A21" s="17"/>
      <c r="B21" s="5"/>
      <c r="C21" s="5"/>
      <c r="D21" s="434"/>
      <c r="E21" s="436"/>
      <c r="F21" s="434"/>
      <c r="G21" s="434"/>
      <c r="H21" s="434"/>
      <c r="I21" s="437"/>
    </row>
    <row r="22" spans="1:9" ht="13.5">
      <c r="A22" s="315" t="s">
        <v>573</v>
      </c>
      <c r="B22" s="55"/>
      <c r="C22" s="55"/>
      <c r="D22" s="442">
        <f aca="true" t="shared" si="0" ref="D22:I22">SUM(D15:D21)</f>
        <v>1372</v>
      </c>
      <c r="E22" s="442">
        <f t="shared" si="0"/>
        <v>-392</v>
      </c>
      <c r="F22" s="442">
        <f t="shared" si="0"/>
        <v>980</v>
      </c>
      <c r="G22" s="442">
        <f t="shared" si="0"/>
        <v>-3</v>
      </c>
      <c r="H22" s="442">
        <f t="shared" si="0"/>
        <v>977</v>
      </c>
      <c r="I22" s="435">
        <f t="shared" si="0"/>
        <v>40.49999999999999</v>
      </c>
    </row>
    <row r="23" spans="1:9" ht="6" customHeight="1">
      <c r="A23" s="315"/>
      <c r="B23" s="55"/>
      <c r="C23" s="55"/>
      <c r="D23" s="442"/>
      <c r="E23" s="442"/>
      <c r="F23" s="442"/>
      <c r="G23" s="442"/>
      <c r="H23" s="442"/>
      <c r="I23" s="435"/>
    </row>
    <row r="24" spans="1:9" ht="13.5">
      <c r="A24" s="315" t="s">
        <v>680</v>
      </c>
      <c r="B24" s="55"/>
      <c r="C24" s="434">
        <v>14</v>
      </c>
      <c r="D24" s="442">
        <v>-150</v>
      </c>
      <c r="E24" s="442">
        <v>45</v>
      </c>
      <c r="F24" s="442">
        <f>SUM(D24:E24)</f>
        <v>-105</v>
      </c>
      <c r="G24" s="967">
        <v>2</v>
      </c>
      <c r="H24" s="442">
        <f>SUM(F24:G24)</f>
        <v>-103</v>
      </c>
      <c r="I24" s="435">
        <v>-4.3</v>
      </c>
    </row>
    <row r="25" spans="1:9" ht="6.75" customHeight="1">
      <c r="A25" s="55"/>
      <c r="B25" s="55"/>
      <c r="C25" s="55"/>
      <c r="D25" s="1006"/>
      <c r="E25" s="1006"/>
      <c r="F25" s="1006"/>
      <c r="G25" s="1006"/>
      <c r="H25" s="1006"/>
      <c r="I25" s="1007"/>
    </row>
    <row r="26" spans="1:9" ht="8.25" customHeight="1">
      <c r="A26" s="5"/>
      <c r="B26" s="5"/>
      <c r="C26" s="5"/>
      <c r="D26" s="5"/>
      <c r="E26" s="5"/>
      <c r="F26" s="5"/>
      <c r="G26" s="5"/>
      <c r="H26" s="5"/>
      <c r="I26" s="5"/>
    </row>
    <row r="27" spans="1:9" ht="14.25" customHeight="1">
      <c r="A27" s="425" t="s">
        <v>260</v>
      </c>
      <c r="B27" s="59"/>
      <c r="C27" s="59"/>
      <c r="D27" s="463">
        <f aca="true" t="shared" si="1" ref="D27:I27">SUM(D22:D24)</f>
        <v>1222</v>
      </c>
      <c r="E27" s="463">
        <f t="shared" si="1"/>
        <v>-347</v>
      </c>
      <c r="F27" s="463">
        <f t="shared" si="1"/>
        <v>875</v>
      </c>
      <c r="G27" s="463">
        <f t="shared" si="1"/>
        <v>-1</v>
      </c>
      <c r="H27" s="463">
        <f t="shared" si="1"/>
        <v>874</v>
      </c>
      <c r="I27" s="1011">
        <f t="shared" si="1"/>
        <v>36.199999999999996</v>
      </c>
    </row>
    <row r="28" spans="1:9" ht="8.25" customHeight="1">
      <c r="A28" s="35"/>
      <c r="B28" s="35"/>
      <c r="C28" s="35"/>
      <c r="D28" s="35"/>
      <c r="E28" s="35"/>
      <c r="F28" s="35"/>
      <c r="G28" s="35"/>
      <c r="H28" s="35"/>
      <c r="I28" s="35"/>
    </row>
    <row r="29" spans="1:9" ht="9" customHeight="1">
      <c r="A29" s="5"/>
      <c r="B29" s="5"/>
      <c r="C29" s="5"/>
      <c r="D29" s="5"/>
      <c r="E29" s="5"/>
      <c r="F29" s="5"/>
      <c r="G29" s="5"/>
      <c r="H29" s="5"/>
      <c r="I29" s="5"/>
    </row>
    <row r="30" spans="1:9" ht="13.5">
      <c r="A30" s="8" t="s">
        <v>1029</v>
      </c>
      <c r="B30" s="5"/>
      <c r="C30" s="5"/>
      <c r="D30" s="5"/>
      <c r="E30" s="5"/>
      <c r="F30" s="5"/>
      <c r="G30" s="5"/>
      <c r="H30" s="5"/>
      <c r="I30" s="433"/>
    </row>
    <row r="31" spans="1:9" ht="6.75" customHeight="1">
      <c r="A31" s="1"/>
      <c r="B31" s="5"/>
      <c r="C31" s="5"/>
      <c r="D31" s="5"/>
      <c r="E31" s="5"/>
      <c r="F31" s="5"/>
      <c r="G31" s="5"/>
      <c r="H31" s="5"/>
      <c r="I31" s="433"/>
    </row>
    <row r="32" spans="1:9" ht="25.5" customHeight="1">
      <c r="A32" s="1051" t="s">
        <v>974</v>
      </c>
      <c r="B32" s="1598" t="s">
        <v>135</v>
      </c>
      <c r="C32" s="1598"/>
      <c r="D32" s="1598"/>
      <c r="E32" s="1598"/>
      <c r="F32" s="1598"/>
      <c r="G32" s="1598"/>
      <c r="H32" s="1598"/>
      <c r="I32" s="1598"/>
    </row>
    <row r="33" spans="1:9" ht="6.75" customHeight="1">
      <c r="A33" s="1"/>
      <c r="B33" s="5"/>
      <c r="C33" s="5"/>
      <c r="D33" s="5"/>
      <c r="E33" s="5"/>
      <c r="F33" s="5"/>
      <c r="G33" s="5"/>
      <c r="H33" s="5"/>
      <c r="I33" s="433"/>
    </row>
    <row r="34" spans="1:9" ht="32.25" customHeight="1">
      <c r="A34" s="1051" t="s">
        <v>813</v>
      </c>
      <c r="B34" s="1598" t="s">
        <v>812</v>
      </c>
      <c r="C34" s="1598"/>
      <c r="D34" s="1598"/>
      <c r="E34" s="1598"/>
      <c r="F34" s="1598"/>
      <c r="G34" s="1598"/>
      <c r="H34" s="1598"/>
      <c r="I34" s="1598"/>
    </row>
    <row r="35" spans="1:9" ht="4.5" customHeight="1">
      <c r="A35" s="5"/>
      <c r="B35" s="5"/>
      <c r="C35" s="5"/>
      <c r="D35" s="5"/>
      <c r="E35" s="5"/>
      <c r="F35" s="5"/>
      <c r="G35" s="5"/>
      <c r="H35" s="5"/>
      <c r="I35" s="5"/>
    </row>
  </sheetData>
  <mergeCells count="6">
    <mergeCell ref="B34:I34"/>
    <mergeCell ref="H1:I1"/>
    <mergeCell ref="D9:I9"/>
    <mergeCell ref="A15:B15"/>
    <mergeCell ref="A19:B19"/>
    <mergeCell ref="B32:I32"/>
  </mergeCells>
  <printOptions horizontalCentered="1"/>
  <pageMargins left="0.75" right="0.75" top="0.75" bottom="0.25" header="0.75" footer="0.25"/>
  <pageSetup fitToHeight="1" fitToWidth="1" horizontalDpi="600" verticalDpi="600" orientation="landscape"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A1:Z44"/>
  <sheetViews>
    <sheetView showGridLines="0" zoomScale="75" zoomScaleNormal="75" zoomScaleSheetLayoutView="75" workbookViewId="0" topLeftCell="A3">
      <selection activeCell="B17" sqref="B17:Z17"/>
    </sheetView>
  </sheetViews>
  <sheetFormatPr defaultColWidth="9.00390625" defaultRowHeight="14.25"/>
  <cols>
    <col min="1" max="1" width="5.25390625" style="5" customWidth="1"/>
    <col min="2" max="2" width="23.50390625" style="5" customWidth="1"/>
    <col min="3" max="3" width="56.50390625" style="5" customWidth="1"/>
    <col min="4" max="4" width="10.25390625" style="5" customWidth="1"/>
    <col min="5" max="5" width="3.25390625" style="5" customWidth="1"/>
    <col min="6" max="6" width="9.125" style="5" customWidth="1"/>
    <col min="7" max="7" width="3.125" style="5" customWidth="1"/>
    <col min="8" max="8" width="9.75390625" style="5" customWidth="1"/>
    <col min="9" max="9" width="2.875" style="5" customWidth="1"/>
    <col min="10" max="10" width="11.25390625" style="5" customWidth="1"/>
    <col min="11" max="11" width="2.125" style="5" customWidth="1"/>
    <col min="12" max="12" width="10.25390625" style="5" customWidth="1"/>
    <col min="13" max="13" width="3.25390625" style="5" customWidth="1"/>
    <col min="14" max="14" width="9.375" style="5" customWidth="1"/>
    <col min="15" max="15" width="3.25390625" style="5" customWidth="1"/>
    <col min="16" max="16" width="14.375" style="5" customWidth="1"/>
    <col min="17" max="16384" width="9.00390625" style="5" customWidth="1"/>
  </cols>
  <sheetData>
    <row r="1" spans="1:14" ht="13.5">
      <c r="A1" s="412" t="s">
        <v>789</v>
      </c>
      <c r="B1" s="2"/>
      <c r="C1" s="2"/>
      <c r="D1" s="2"/>
      <c r="K1" s="1683" t="s">
        <v>747</v>
      </c>
      <c r="L1" s="1683"/>
      <c r="M1" s="1683"/>
      <c r="N1" s="1684"/>
    </row>
    <row r="3" ht="15">
      <c r="A3" s="413" t="s">
        <v>951</v>
      </c>
    </row>
    <row r="4" ht="15">
      <c r="A4" s="414"/>
    </row>
    <row r="5" ht="15">
      <c r="A5" s="415" t="s">
        <v>478</v>
      </c>
    </row>
    <row r="6" spans="1:17" ht="15">
      <c r="A6" s="417"/>
      <c r="H6" s="193"/>
      <c r="I6" s="193"/>
      <c r="J6" s="193"/>
      <c r="K6" s="193"/>
      <c r="L6" s="193"/>
      <c r="M6" s="193"/>
      <c r="N6" s="193"/>
      <c r="O6" s="193"/>
      <c r="Q6" s="193"/>
    </row>
    <row r="7" spans="4:14" ht="27.75" customHeight="1">
      <c r="D7" s="33" t="s">
        <v>768</v>
      </c>
      <c r="E7" s="33"/>
      <c r="F7" s="1422" t="s">
        <v>769</v>
      </c>
      <c r="G7" s="1422"/>
      <c r="H7" s="1422" t="s">
        <v>770</v>
      </c>
      <c r="I7" s="33"/>
      <c r="J7" s="33" t="s">
        <v>768</v>
      </c>
      <c r="K7" s="33"/>
      <c r="L7" s="1422" t="s">
        <v>769</v>
      </c>
      <c r="M7" s="1422"/>
      <c r="N7" s="1422" t="s">
        <v>770</v>
      </c>
    </row>
    <row r="8" spans="1:14" ht="12.75">
      <c r="A8" s="216" t="s">
        <v>748</v>
      </c>
      <c r="B8" s="35"/>
      <c r="C8" s="35"/>
      <c r="D8" s="36" t="s">
        <v>749</v>
      </c>
      <c r="E8" s="36"/>
      <c r="F8" s="260" t="s">
        <v>749</v>
      </c>
      <c r="G8" s="260"/>
      <c r="H8" s="260" t="s">
        <v>749</v>
      </c>
      <c r="I8" s="36"/>
      <c r="J8" s="36" t="s">
        <v>1048</v>
      </c>
      <c r="K8" s="36"/>
      <c r="L8" s="260" t="s">
        <v>1048</v>
      </c>
      <c r="M8" s="260"/>
      <c r="N8" s="260" t="s">
        <v>1048</v>
      </c>
    </row>
    <row r="9" ht="8.25" customHeight="1">
      <c r="D9" s="1"/>
    </row>
    <row r="10" spans="1:14" ht="12.75">
      <c r="A10" s="17" t="s">
        <v>832</v>
      </c>
      <c r="B10" s="17"/>
      <c r="D10" s="443"/>
      <c r="E10" s="418"/>
      <c r="F10" s="418"/>
      <c r="G10" s="418"/>
      <c r="J10" s="1"/>
      <c r="K10" s="418"/>
      <c r="L10" s="418"/>
      <c r="M10" s="418"/>
      <c r="N10" s="418"/>
    </row>
    <row r="11" spans="2:14" ht="12.75">
      <c r="B11" s="17" t="s">
        <v>101</v>
      </c>
      <c r="C11" s="17"/>
      <c r="D11" s="339">
        <v>430</v>
      </c>
      <c r="E11" s="217"/>
      <c r="F11" s="1268">
        <v>399</v>
      </c>
      <c r="G11" s="217"/>
      <c r="H11" s="42">
        <v>732</v>
      </c>
      <c r="I11" s="42"/>
      <c r="J11" s="287">
        <v>218</v>
      </c>
      <c r="K11" s="217"/>
      <c r="L11" s="217">
        <v>223</v>
      </c>
      <c r="M11" s="217"/>
      <c r="N11" s="1268">
        <v>398</v>
      </c>
    </row>
    <row r="12" spans="1:14" ht="12.75">
      <c r="A12" s="17"/>
      <c r="B12" s="17" t="s">
        <v>750</v>
      </c>
      <c r="C12" s="17"/>
      <c r="D12" s="339">
        <v>18</v>
      </c>
      <c r="E12" s="217"/>
      <c r="F12" s="1268">
        <v>14</v>
      </c>
      <c r="G12" s="217"/>
      <c r="H12" s="42">
        <v>33</v>
      </c>
      <c r="I12" s="42"/>
      <c r="J12" s="287">
        <v>9</v>
      </c>
      <c r="K12" s="217"/>
      <c r="L12" s="217">
        <v>8</v>
      </c>
      <c r="M12" s="217"/>
      <c r="N12" s="1268">
        <v>18</v>
      </c>
    </row>
    <row r="13" spans="1:14" ht="12.75">
      <c r="A13" s="17"/>
      <c r="B13" s="17" t="s">
        <v>351</v>
      </c>
      <c r="C13" s="17"/>
      <c r="D13" s="339">
        <v>-4</v>
      </c>
      <c r="E13" s="217"/>
      <c r="F13" s="1268">
        <v>-7</v>
      </c>
      <c r="G13" s="217"/>
      <c r="H13" s="42">
        <v>-14</v>
      </c>
      <c r="I13" s="42"/>
      <c r="J13" s="287">
        <v>-2</v>
      </c>
      <c r="K13" s="217"/>
      <c r="L13" s="217">
        <v>-4</v>
      </c>
      <c r="M13" s="217"/>
      <c r="N13" s="1268">
        <v>-8</v>
      </c>
    </row>
    <row r="14" spans="1:14" ht="8.25" customHeight="1">
      <c r="A14" s="17"/>
      <c r="D14" s="339"/>
      <c r="E14" s="217"/>
      <c r="F14" s="217"/>
      <c r="G14" s="217"/>
      <c r="H14" s="217"/>
      <c r="I14" s="217"/>
      <c r="J14" s="287"/>
      <c r="K14" s="217"/>
      <c r="L14" s="217"/>
      <c r="M14" s="217"/>
      <c r="N14" s="1268"/>
    </row>
    <row r="15" spans="1:14" ht="8.25" customHeight="1">
      <c r="A15" s="59"/>
      <c r="B15" s="59"/>
      <c r="C15" s="59"/>
      <c r="D15" s="1269"/>
      <c r="E15" s="1270"/>
      <c r="F15" s="1270"/>
      <c r="G15" s="1270"/>
      <c r="H15" s="1270"/>
      <c r="I15" s="1270"/>
      <c r="J15" s="329"/>
      <c r="K15" s="1270"/>
      <c r="L15" s="1270"/>
      <c r="M15" s="1270"/>
      <c r="N15" s="1271"/>
    </row>
    <row r="16" spans="1:14" ht="12.75">
      <c r="A16" s="315" t="s">
        <v>105</v>
      </c>
      <c r="B16" s="55"/>
      <c r="C16" s="55"/>
      <c r="D16" s="322">
        <f>D11+D12+D13</f>
        <v>444</v>
      </c>
      <c r="E16" s="1095"/>
      <c r="F16" s="1095">
        <f>F11+F12+F13</f>
        <v>406</v>
      </c>
      <c r="G16" s="1095"/>
      <c r="H16" s="1095">
        <f>H11+H12+H13</f>
        <v>751</v>
      </c>
      <c r="I16" s="1095"/>
      <c r="J16" s="322">
        <f>J11+J12+J13</f>
        <v>225</v>
      </c>
      <c r="K16" s="1095"/>
      <c r="L16" s="1095">
        <f>L11+L12+L13</f>
        <v>227</v>
      </c>
      <c r="M16" s="1095"/>
      <c r="N16" s="1095">
        <f>N11+N12+N13</f>
        <v>408</v>
      </c>
    </row>
    <row r="17" spans="1:14" ht="8.25" customHeight="1">
      <c r="A17" s="321"/>
      <c r="B17" s="35"/>
      <c r="C17" s="35"/>
      <c r="D17" s="359"/>
      <c r="E17" s="1091"/>
      <c r="F17" s="1091"/>
      <c r="G17" s="1091"/>
      <c r="H17" s="1091"/>
      <c r="I17" s="1091"/>
      <c r="J17" s="308"/>
      <c r="K17" s="1091"/>
      <c r="L17" s="1091"/>
      <c r="M17" s="1091"/>
      <c r="N17" s="346"/>
    </row>
    <row r="18" spans="1:14" ht="27" customHeight="1">
      <c r="A18" s="17"/>
      <c r="D18" s="339"/>
      <c r="K18" s="446"/>
      <c r="L18" s="446"/>
      <c r="M18" s="446"/>
      <c r="N18" s="339"/>
    </row>
    <row r="19" spans="1:14" ht="12.75">
      <c r="A19" s="23" t="s">
        <v>689</v>
      </c>
      <c r="D19" s="447"/>
      <c r="J19" s="1">
        <v>1.97</v>
      </c>
      <c r="K19" s="448"/>
      <c r="L19" s="448">
        <v>1.79</v>
      </c>
      <c r="M19" s="448"/>
      <c r="N19" s="447">
        <v>1.84</v>
      </c>
    </row>
    <row r="20" ht="25.5" customHeight="1"/>
    <row r="21" ht="12.75">
      <c r="A21" s="8" t="s">
        <v>1029</v>
      </c>
    </row>
    <row r="22" ht="8.25" customHeight="1">
      <c r="A22" s="1"/>
    </row>
    <row r="23" ht="8.25" customHeight="1">
      <c r="A23" s="1"/>
    </row>
    <row r="24" spans="1:4" ht="12.75">
      <c r="A24" s="1" t="s">
        <v>751</v>
      </c>
      <c r="B24" s="17" t="s">
        <v>897</v>
      </c>
      <c r="C24" s="17"/>
      <c r="D24" s="17"/>
    </row>
    <row r="25" spans="1:4" ht="8.25" customHeight="1">
      <c r="A25" s="1"/>
      <c r="B25" s="17"/>
      <c r="C25" s="17"/>
      <c r="D25" s="17"/>
    </row>
    <row r="26" spans="1:14" ht="27.75" customHeight="1">
      <c r="A26" s="1"/>
      <c r="B26" s="17"/>
      <c r="C26" s="17"/>
      <c r="D26" s="33" t="s">
        <v>768</v>
      </c>
      <c r="E26" s="33"/>
      <c r="F26" s="1422" t="s">
        <v>769</v>
      </c>
      <c r="G26" s="1422"/>
      <c r="H26" s="1422" t="s">
        <v>770</v>
      </c>
      <c r="J26" s="33" t="s">
        <v>768</v>
      </c>
      <c r="K26" s="33"/>
      <c r="L26" s="1422" t="s">
        <v>769</v>
      </c>
      <c r="M26" s="1422"/>
      <c r="N26" s="1422" t="s">
        <v>770</v>
      </c>
    </row>
    <row r="27" spans="1:14" ht="12.75">
      <c r="A27" s="1"/>
      <c r="B27" s="449"/>
      <c r="C27" s="450"/>
      <c r="D27" s="36" t="s">
        <v>749</v>
      </c>
      <c r="E27" s="36"/>
      <c r="F27" s="260" t="s">
        <v>749</v>
      </c>
      <c r="G27" s="260"/>
      <c r="H27" s="260" t="s">
        <v>749</v>
      </c>
      <c r="I27" s="36"/>
      <c r="J27" s="36" t="s">
        <v>1048</v>
      </c>
      <c r="K27" s="36"/>
      <c r="L27" s="260" t="s">
        <v>1048</v>
      </c>
      <c r="M27" s="260"/>
      <c r="N27" s="260" t="s">
        <v>1048</v>
      </c>
    </row>
    <row r="28" spans="1:4" ht="12" customHeight="1">
      <c r="A28" s="1"/>
      <c r="B28" s="17" t="s">
        <v>690</v>
      </c>
      <c r="C28" s="450"/>
      <c r="D28" s="450"/>
    </row>
    <row r="29" spans="1:14" ht="12.75">
      <c r="A29" s="1"/>
      <c r="B29" s="1272" t="s">
        <v>691</v>
      </c>
      <c r="C29" s="451"/>
      <c r="D29" s="444">
        <v>29</v>
      </c>
      <c r="E29" s="458"/>
      <c r="F29" s="445">
        <v>35</v>
      </c>
      <c r="G29" s="458"/>
      <c r="H29" s="706">
        <v>70</v>
      </c>
      <c r="I29" s="706"/>
      <c r="J29" s="462">
        <v>15</v>
      </c>
      <c r="K29" s="458"/>
      <c r="L29" s="696">
        <v>19</v>
      </c>
      <c r="M29" s="458"/>
      <c r="N29" s="458">
        <v>38</v>
      </c>
    </row>
    <row r="30" spans="1:14" ht="3" customHeight="1">
      <c r="A30" s="1"/>
      <c r="C30" s="451"/>
      <c r="D30" s="707"/>
      <c r="E30" s="458"/>
      <c r="F30" s="946"/>
      <c r="G30" s="458"/>
      <c r="H30" s="706"/>
      <c r="I30" s="706"/>
      <c r="J30" s="462"/>
      <c r="K30" s="458"/>
      <c r="L30" s="696"/>
      <c r="M30" s="458"/>
      <c r="N30" s="458"/>
    </row>
    <row r="31" spans="1:16" ht="12.75">
      <c r="A31" s="1"/>
      <c r="B31" s="1272" t="s">
        <v>898</v>
      </c>
      <c r="C31" s="451"/>
      <c r="D31" s="702">
        <v>-35</v>
      </c>
      <c r="E31" s="703"/>
      <c r="F31" s="699">
        <v>-40</v>
      </c>
      <c r="G31" s="703"/>
      <c r="H31" s="703">
        <v>-81</v>
      </c>
      <c r="I31" s="703"/>
      <c r="J31" s="702">
        <v>-18</v>
      </c>
      <c r="K31" s="703"/>
      <c r="L31" s="699">
        <v>-22</v>
      </c>
      <c r="M31" s="703"/>
      <c r="N31" s="703">
        <v>-44</v>
      </c>
      <c r="O31" s="452"/>
      <c r="P31" s="452"/>
    </row>
    <row r="32" spans="1:16" ht="12.75">
      <c r="A32" s="1"/>
      <c r="B32" s="17" t="s">
        <v>402</v>
      </c>
      <c r="C32" s="451"/>
      <c r="D32" s="704">
        <f>SUM(D29:D31)</f>
        <v>-6</v>
      </c>
      <c r="E32" s="705"/>
      <c r="F32" s="693">
        <f>SUM(F29:F31)</f>
        <v>-5</v>
      </c>
      <c r="G32" s="705"/>
      <c r="H32" s="705">
        <f>SUM(H29:H31)</f>
        <v>-11</v>
      </c>
      <c r="I32" s="705"/>
      <c r="J32" s="704">
        <f>SUM(J29:J31)</f>
        <v>-3</v>
      </c>
      <c r="K32" s="705"/>
      <c r="L32" s="693">
        <f>SUM(L29:L31)</f>
        <v>-3</v>
      </c>
      <c r="M32" s="705"/>
      <c r="N32" s="705">
        <f>SUM(N29:N31)</f>
        <v>-6</v>
      </c>
      <c r="O32" s="452"/>
      <c r="P32" s="452"/>
    </row>
    <row r="33" spans="1:16" ht="8.25" customHeight="1">
      <c r="A33" s="1"/>
      <c r="B33" s="17"/>
      <c r="C33" s="454"/>
      <c r="D33" s="444"/>
      <c r="E33" s="458"/>
      <c r="F33" s="445"/>
      <c r="G33" s="458"/>
      <c r="H33" s="458"/>
      <c r="I33" s="458"/>
      <c r="J33" s="444"/>
      <c r="K33" s="458"/>
      <c r="L33" s="445"/>
      <c r="M33" s="458"/>
      <c r="N33" s="458"/>
      <c r="O33" s="455"/>
      <c r="P33" s="455"/>
    </row>
    <row r="34" spans="1:16" ht="8.25" customHeight="1">
      <c r="A34" s="1"/>
      <c r="B34" s="17"/>
      <c r="C34" s="454"/>
      <c r="D34" s="444"/>
      <c r="E34" s="458"/>
      <c r="F34" s="445"/>
      <c r="G34" s="458"/>
      <c r="H34" s="458"/>
      <c r="I34" s="458"/>
      <c r="J34" s="444"/>
      <c r="K34" s="458"/>
      <c r="L34" s="445"/>
      <c r="M34" s="458"/>
      <c r="N34" s="458"/>
      <c r="O34" s="455"/>
      <c r="P34" s="455"/>
    </row>
    <row r="35" spans="1:16" ht="48.75" customHeight="1">
      <c r="A35" s="1"/>
      <c r="B35" s="1564" t="s">
        <v>261</v>
      </c>
      <c r="C35" s="1580"/>
      <c r="D35" s="1580"/>
      <c r="E35" s="1580"/>
      <c r="F35" s="1580"/>
      <c r="G35" s="1580"/>
      <c r="H35" s="1580"/>
      <c r="I35" s="1580"/>
      <c r="J35" s="1580"/>
      <c r="K35" s="1580"/>
      <c r="L35" s="1580"/>
      <c r="M35" s="1580"/>
      <c r="O35" s="55"/>
      <c r="P35" s="55"/>
    </row>
    <row r="36" spans="1:16" ht="12" customHeight="1">
      <c r="A36" s="1" t="s">
        <v>752</v>
      </c>
      <c r="B36" s="1712" t="s">
        <v>20</v>
      </c>
      <c r="C36" s="1712"/>
      <c r="D36" s="1712"/>
      <c r="E36" s="1712"/>
      <c r="F36" s="1712"/>
      <c r="G36" s="1712"/>
      <c r="H36" s="1712"/>
      <c r="I36" s="1712"/>
      <c r="J36" s="1712"/>
      <c r="K36" s="1712"/>
      <c r="L36" s="1712"/>
      <c r="M36" s="1712"/>
      <c r="N36" s="1712"/>
      <c r="O36" s="1711"/>
      <c r="P36" s="1711"/>
    </row>
    <row r="37" spans="4:16" ht="12.75">
      <c r="D37" s="276"/>
      <c r="E37" s="276"/>
      <c r="F37" s="276"/>
      <c r="G37" s="276"/>
      <c r="H37" s="276"/>
      <c r="I37" s="276"/>
      <c r="J37" s="276"/>
      <c r="K37" s="276"/>
      <c r="L37" s="276"/>
      <c r="M37" s="276"/>
      <c r="N37" s="276"/>
      <c r="O37" s="276"/>
      <c r="P37" s="276"/>
    </row>
    <row r="38" spans="3:14" ht="12.75">
      <c r="C38" s="17"/>
      <c r="D38" s="55"/>
      <c r="E38" s="55"/>
      <c r="F38" s="55"/>
      <c r="G38" s="55"/>
      <c r="H38" s="456"/>
      <c r="I38" s="456"/>
      <c r="J38" s="452"/>
      <c r="K38" s="55"/>
      <c r="L38" s="55"/>
      <c r="M38" s="55"/>
      <c r="N38" s="55"/>
    </row>
    <row r="39" spans="3:14" ht="12.75">
      <c r="C39" s="17"/>
      <c r="D39" s="55"/>
      <c r="E39" s="55"/>
      <c r="F39" s="55"/>
      <c r="G39" s="55"/>
      <c r="H39" s="457"/>
      <c r="I39" s="457"/>
      <c r="J39" s="55"/>
      <c r="K39" s="55"/>
      <c r="L39" s="55"/>
      <c r="M39" s="55"/>
      <c r="N39" s="457"/>
    </row>
    <row r="40" spans="3:26" ht="12.75">
      <c r="C40" s="17"/>
      <c r="D40" s="72"/>
      <c r="E40" s="72"/>
      <c r="F40" s="72"/>
      <c r="G40" s="72"/>
      <c r="H40" s="72"/>
      <c r="I40" s="72"/>
      <c r="J40" s="72"/>
      <c r="K40" s="72"/>
      <c r="L40" s="72"/>
      <c r="M40" s="72"/>
      <c r="N40" s="72"/>
      <c r="O40" s="72"/>
      <c r="P40" s="72"/>
      <c r="Q40" s="72"/>
      <c r="R40" s="72"/>
      <c r="S40" s="72"/>
      <c r="T40" s="72"/>
      <c r="U40" s="72"/>
      <c r="V40" s="72"/>
      <c r="W40" s="72"/>
      <c r="X40" s="72"/>
      <c r="Y40" s="72"/>
      <c r="Z40" s="72"/>
    </row>
    <row r="41" spans="3:26" ht="12.75">
      <c r="C41" s="17"/>
      <c r="D41" s="72"/>
      <c r="E41" s="72"/>
      <c r="F41" s="72"/>
      <c r="G41" s="72"/>
      <c r="H41" s="72"/>
      <c r="I41" s="72"/>
      <c r="J41" s="72"/>
      <c r="K41" s="72"/>
      <c r="L41" s="72"/>
      <c r="M41" s="72"/>
      <c r="N41" s="72"/>
      <c r="O41" s="72"/>
      <c r="P41" s="72"/>
      <c r="Q41" s="72"/>
      <c r="R41" s="72"/>
      <c r="S41" s="72"/>
      <c r="T41" s="72"/>
      <c r="U41" s="72"/>
      <c r="V41" s="72"/>
      <c r="W41" s="72"/>
      <c r="X41" s="72"/>
      <c r="Y41" s="72"/>
      <c r="Z41" s="72"/>
    </row>
    <row r="42" spans="3:26" ht="12.75">
      <c r="C42" s="17"/>
      <c r="D42" s="300"/>
      <c r="E42" s="300"/>
      <c r="F42" s="300"/>
      <c r="G42" s="300"/>
      <c r="H42" s="300"/>
      <c r="I42" s="300"/>
      <c r="J42" s="300"/>
      <c r="K42" s="300"/>
      <c r="L42" s="300"/>
      <c r="M42" s="300"/>
      <c r="N42" s="300"/>
      <c r="O42" s="72"/>
      <c r="P42" s="72"/>
      <c r="Q42" s="72"/>
      <c r="R42" s="72"/>
      <c r="S42" s="72"/>
      <c r="T42" s="72"/>
      <c r="U42" s="72"/>
      <c r="V42" s="72"/>
      <c r="W42" s="72"/>
      <c r="X42" s="72"/>
      <c r="Y42" s="72"/>
      <c r="Z42" s="72"/>
    </row>
    <row r="43" spans="4:26" ht="12.75">
      <c r="D43" s="72"/>
      <c r="E43" s="72"/>
      <c r="F43" s="72"/>
      <c r="G43" s="72"/>
      <c r="H43" s="72"/>
      <c r="I43" s="72"/>
      <c r="J43" s="72"/>
      <c r="K43" s="72"/>
      <c r="L43" s="72"/>
      <c r="M43" s="72"/>
      <c r="N43" s="72"/>
      <c r="O43" s="72"/>
      <c r="P43" s="72"/>
      <c r="Q43" s="72"/>
      <c r="R43" s="72"/>
      <c r="S43" s="72"/>
      <c r="T43" s="72"/>
      <c r="U43" s="72"/>
      <c r="V43" s="72"/>
      <c r="W43" s="72"/>
      <c r="X43" s="72"/>
      <c r="Y43" s="72"/>
      <c r="Z43" s="72"/>
    </row>
    <row r="44" spans="4:26" ht="12.75">
      <c r="D44" s="72"/>
      <c r="E44" s="72"/>
      <c r="F44" s="72"/>
      <c r="G44" s="72"/>
      <c r="H44" s="72"/>
      <c r="I44" s="72"/>
      <c r="J44" s="72"/>
      <c r="K44" s="72"/>
      <c r="L44" s="72"/>
      <c r="M44" s="72"/>
      <c r="N44" s="72"/>
      <c r="O44" s="72"/>
      <c r="P44" s="72"/>
      <c r="Q44" s="72"/>
      <c r="R44" s="72"/>
      <c r="S44" s="72"/>
      <c r="T44" s="72"/>
      <c r="U44" s="72"/>
      <c r="V44" s="72"/>
      <c r="W44" s="72"/>
      <c r="X44" s="72"/>
      <c r="Y44" s="72"/>
      <c r="Z44" s="72"/>
    </row>
  </sheetData>
  <mergeCells count="4">
    <mergeCell ref="K1:N1"/>
    <mergeCell ref="B36:N36"/>
    <mergeCell ref="O36:P36"/>
    <mergeCell ref="B35:M35"/>
  </mergeCells>
  <printOptions horizontalCentered="1"/>
  <pageMargins left="0.5" right="0.5" top="0.75" bottom="0.5" header="0.75" footer="0.5"/>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J24"/>
  <sheetViews>
    <sheetView showGridLines="0" zoomScale="75" zoomScaleNormal="75" zoomScaleSheetLayoutView="75" workbookViewId="0" topLeftCell="A1">
      <selection activeCell="B17" sqref="B17:Z17"/>
    </sheetView>
  </sheetViews>
  <sheetFormatPr defaultColWidth="9.00390625" defaultRowHeight="14.25"/>
  <cols>
    <col min="1" max="1" width="40.50390625" style="5" customWidth="1"/>
    <col min="2" max="2" width="11.125" style="5" customWidth="1"/>
    <col min="3" max="3" width="4.125" style="5" customWidth="1"/>
    <col min="4" max="4" width="11.125" style="5" customWidth="1"/>
    <col min="5" max="5" width="4.125" style="5" customWidth="1"/>
    <col min="6" max="6" width="10.875" style="5" customWidth="1"/>
    <col min="7" max="7" width="3.75390625" style="5" customWidth="1"/>
    <col min="8" max="8" width="10.125" style="5" customWidth="1"/>
    <col min="9" max="9" width="3.00390625" style="5" customWidth="1"/>
    <col min="10" max="16384" width="9.00390625" style="5" customWidth="1"/>
  </cols>
  <sheetData>
    <row r="1" spans="1:10" ht="13.5">
      <c r="A1" s="412" t="s">
        <v>789</v>
      </c>
      <c r="G1" s="1683" t="s">
        <v>794</v>
      </c>
      <c r="H1" s="1683"/>
      <c r="I1" s="1683"/>
      <c r="J1" s="1684"/>
    </row>
    <row r="2" ht="12" customHeight="1"/>
    <row r="3" ht="15">
      <c r="A3" s="413" t="s">
        <v>951</v>
      </c>
    </row>
    <row r="4" ht="15">
      <c r="A4" s="414"/>
    </row>
    <row r="5" ht="15">
      <c r="A5" s="415" t="s">
        <v>478</v>
      </c>
    </row>
    <row r="6" spans="2:9" ht="12.75">
      <c r="B6" s="193"/>
      <c r="C6" s="193"/>
      <c r="D6" s="193"/>
      <c r="E6" s="193"/>
      <c r="F6" s="193"/>
      <c r="G6" s="193"/>
      <c r="I6" s="193"/>
    </row>
    <row r="7" spans="2:10" ht="27.75" customHeight="1">
      <c r="B7" s="391"/>
      <c r="C7" s="1060"/>
      <c r="D7" s="1060"/>
      <c r="E7" s="1060"/>
      <c r="F7" s="1060"/>
      <c r="G7" s="1060"/>
      <c r="H7" s="1060"/>
      <c r="I7" s="1061"/>
      <c r="J7" s="1062"/>
    </row>
    <row r="8" spans="1:10" ht="26.25">
      <c r="A8" s="1059" t="s">
        <v>123</v>
      </c>
      <c r="B8" s="391"/>
      <c r="C8" s="1063"/>
      <c r="D8" s="1063"/>
      <c r="E8" s="1063"/>
      <c r="F8" s="1064" t="s">
        <v>768</v>
      </c>
      <c r="G8" s="1063"/>
      <c r="H8" s="1065" t="s">
        <v>769</v>
      </c>
      <c r="I8" s="1066"/>
      <c r="J8" s="1067" t="s">
        <v>770</v>
      </c>
    </row>
    <row r="9" spans="1:10" ht="16.5" customHeight="1">
      <c r="A9" s="368"/>
      <c r="B9" s="360"/>
      <c r="C9" s="1068"/>
      <c r="D9" s="1068"/>
      <c r="E9" s="1068"/>
      <c r="F9" s="1069" t="s">
        <v>1048</v>
      </c>
      <c r="G9" s="1068"/>
      <c r="H9" s="1070" t="s">
        <v>1048</v>
      </c>
      <c r="I9" s="1071"/>
      <c r="J9" s="1070" t="s">
        <v>1048</v>
      </c>
    </row>
    <row r="10" spans="1:10" ht="19.5" customHeight="1">
      <c r="A10" s="391" t="s">
        <v>723</v>
      </c>
      <c r="B10" s="391"/>
      <c r="C10" s="1063"/>
      <c r="D10" s="1063"/>
      <c r="E10" s="1063"/>
      <c r="F10" s="347"/>
      <c r="G10" s="1063"/>
      <c r="H10" s="341"/>
      <c r="I10" s="1066"/>
      <c r="J10" s="341"/>
    </row>
    <row r="11" spans="1:10" ht="19.5" customHeight="1">
      <c r="A11" s="1072" t="s">
        <v>790</v>
      </c>
      <c r="B11" s="391"/>
      <c r="C11" s="1063"/>
      <c r="D11" s="1063"/>
      <c r="E11" s="1063"/>
      <c r="F11" s="347"/>
      <c r="G11" s="1063"/>
      <c r="H11" s="341"/>
      <c r="I11" s="1066"/>
      <c r="J11" s="341"/>
    </row>
    <row r="12" spans="1:10" ht="19.5" customHeight="1">
      <c r="A12" s="1073" t="s">
        <v>262</v>
      </c>
      <c r="B12" s="23"/>
      <c r="C12" s="1063"/>
      <c r="D12" s="1063"/>
      <c r="E12" s="1063"/>
      <c r="F12" s="1074">
        <v>-68</v>
      </c>
      <c r="G12" s="1063"/>
      <c r="H12" s="1075">
        <v>-45</v>
      </c>
      <c r="I12" s="1066"/>
      <c r="J12" s="1075">
        <v>-157</v>
      </c>
    </row>
    <row r="13" spans="1:10" ht="19.5" customHeight="1">
      <c r="A13" s="1073" t="s">
        <v>480</v>
      </c>
      <c r="B13" s="23"/>
      <c r="C13" s="1063"/>
      <c r="D13" s="1063"/>
      <c r="E13" s="1063"/>
      <c r="F13" s="496" t="s">
        <v>1032</v>
      </c>
      <c r="G13" s="1063"/>
      <c r="H13" s="496" t="s">
        <v>1032</v>
      </c>
      <c r="I13" s="1066"/>
      <c r="J13" s="1075">
        <v>7</v>
      </c>
    </row>
    <row r="14" spans="1:10" ht="19.5" customHeight="1">
      <c r="A14" s="1072" t="s">
        <v>677</v>
      </c>
      <c r="B14" s="391"/>
      <c r="C14" s="1063"/>
      <c r="D14" s="1063"/>
      <c r="E14" s="1063"/>
      <c r="F14" s="1074">
        <v>290</v>
      </c>
      <c r="G14" s="1063"/>
      <c r="H14" s="496" t="s">
        <v>1032</v>
      </c>
      <c r="I14" s="1066"/>
      <c r="J14" s="496" t="s">
        <v>1032</v>
      </c>
    </row>
    <row r="15" spans="1:10" ht="19.5" customHeight="1">
      <c r="A15" s="1076" t="s">
        <v>402</v>
      </c>
      <c r="B15" s="1077"/>
      <c r="C15" s="1078"/>
      <c r="D15" s="1078"/>
      <c r="E15" s="1078"/>
      <c r="F15" s="1079">
        <f>SUM(F12:F14)</f>
        <v>222</v>
      </c>
      <c r="G15" s="1078"/>
      <c r="H15" s="1080">
        <v>-45</v>
      </c>
      <c r="I15" s="1081"/>
      <c r="J15" s="1080">
        <v>-150</v>
      </c>
    </row>
    <row r="16" spans="1:10" ht="19.5" customHeight="1">
      <c r="A16" s="391" t="s">
        <v>157</v>
      </c>
      <c r="B16" s="391" t="s">
        <v>825</v>
      </c>
      <c r="C16" s="1063"/>
      <c r="D16" s="1063"/>
      <c r="E16" s="1063"/>
      <c r="F16" s="347"/>
      <c r="G16" s="1063"/>
      <c r="H16" s="341"/>
      <c r="I16" s="1066"/>
      <c r="J16" s="1075"/>
    </row>
    <row r="17" spans="1:10" ht="19.5" customHeight="1">
      <c r="A17" s="1072" t="s">
        <v>791</v>
      </c>
      <c r="B17" s="391"/>
      <c r="C17" s="1063"/>
      <c r="D17" s="1063"/>
      <c r="E17" s="1063"/>
      <c r="F17" s="347"/>
      <c r="G17" s="1063"/>
      <c r="H17" s="341"/>
      <c r="I17" s="1066"/>
      <c r="J17" s="1075"/>
    </row>
    <row r="18" spans="1:10" ht="19.5" customHeight="1">
      <c r="A18" s="1073" t="s">
        <v>262</v>
      </c>
      <c r="B18" s="23"/>
      <c r="C18" s="1063"/>
      <c r="D18" s="1063"/>
      <c r="E18" s="1063"/>
      <c r="F18" s="1074">
        <v>19</v>
      </c>
      <c r="G18" s="1063"/>
      <c r="H18" s="1075">
        <v>11</v>
      </c>
      <c r="I18" s="1066"/>
      <c r="J18" s="1075">
        <v>47</v>
      </c>
    </row>
    <row r="19" spans="1:10" ht="19.5" customHeight="1">
      <c r="A19" s="1073" t="s">
        <v>480</v>
      </c>
      <c r="B19" s="23"/>
      <c r="C19" s="1063"/>
      <c r="D19" s="1063"/>
      <c r="E19" s="1063"/>
      <c r="F19" s="496" t="s">
        <v>1032</v>
      </c>
      <c r="G19" s="1063"/>
      <c r="H19" s="496" t="s">
        <v>1032</v>
      </c>
      <c r="I19" s="1066"/>
      <c r="J19" s="1075">
        <v>-2</v>
      </c>
    </row>
    <row r="20" spans="1:10" ht="19.5" customHeight="1">
      <c r="A20" s="1072" t="s">
        <v>462</v>
      </c>
      <c r="B20" s="391"/>
      <c r="C20" s="1063"/>
      <c r="D20" s="1063"/>
      <c r="E20" s="1063"/>
      <c r="F20" s="1074">
        <v>0</v>
      </c>
      <c r="G20" s="1063"/>
      <c r="H20" s="496" t="s">
        <v>1032</v>
      </c>
      <c r="I20" s="1066"/>
      <c r="J20" s="496" t="s">
        <v>1032</v>
      </c>
    </row>
    <row r="21" spans="1:10" ht="19.5" customHeight="1">
      <c r="A21" s="1076" t="s">
        <v>402</v>
      </c>
      <c r="B21" s="1077"/>
      <c r="C21" s="1078"/>
      <c r="D21" s="1078"/>
      <c r="E21" s="1078"/>
      <c r="F21" s="1079">
        <v>19</v>
      </c>
      <c r="G21" s="1078"/>
      <c r="H21" s="1080">
        <v>11</v>
      </c>
      <c r="I21" s="1081"/>
      <c r="J21" s="1080">
        <v>45</v>
      </c>
    </row>
    <row r="22" spans="1:10" ht="19.5" customHeight="1" thickBot="1">
      <c r="A22" s="369" t="s">
        <v>793</v>
      </c>
      <c r="B22" s="369"/>
      <c r="C22" s="1082"/>
      <c r="D22" s="1082"/>
      <c r="E22" s="1082"/>
      <c r="F22" s="1083">
        <f>F21+F15</f>
        <v>241</v>
      </c>
      <c r="G22" s="1082"/>
      <c r="H22" s="1084">
        <v>-34</v>
      </c>
      <c r="I22" s="1085"/>
      <c r="J22" s="1086">
        <v>-105</v>
      </c>
    </row>
    <row r="23" spans="1:10" ht="19.5" customHeight="1">
      <c r="A23" s="373"/>
      <c r="B23" s="373"/>
      <c r="C23" s="373"/>
      <c r="D23" s="373"/>
      <c r="E23" s="373"/>
      <c r="F23" s="373"/>
      <c r="G23" s="373"/>
      <c r="H23" s="373"/>
      <c r="I23" s="373"/>
      <c r="J23" s="373"/>
    </row>
    <row r="24" spans="1:10" ht="32.25" customHeight="1">
      <c r="A24" s="1596" t="s">
        <v>231</v>
      </c>
      <c r="B24" s="1596"/>
      <c r="C24" s="1596"/>
      <c r="D24" s="1596"/>
      <c r="E24" s="1596"/>
      <c r="F24" s="1596"/>
      <c r="G24" s="1596"/>
      <c r="H24" s="1596"/>
      <c r="I24" s="1596"/>
      <c r="J24" s="1596"/>
    </row>
  </sheetData>
  <mergeCells count="2">
    <mergeCell ref="G1:J1"/>
    <mergeCell ref="A24:J24"/>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GW35"/>
  <sheetViews>
    <sheetView showGridLines="0" view="pageBreakPreview" zoomScale="75" zoomScaleNormal="75" zoomScaleSheetLayoutView="75" workbookViewId="0" topLeftCell="A1">
      <selection activeCell="B17" sqref="B17:Z17"/>
    </sheetView>
  </sheetViews>
  <sheetFormatPr defaultColWidth="9.00390625" defaultRowHeight="14.25"/>
  <cols>
    <col min="1" max="1" width="4.75390625" style="11" customWidth="1"/>
    <col min="2" max="2" width="64.75390625" style="5" customWidth="1"/>
    <col min="3" max="9" width="11.625" style="5" customWidth="1"/>
    <col min="10" max="10" width="3.25390625" style="55" customWidth="1"/>
    <col min="11" max="13" width="11.75390625" style="55" customWidth="1"/>
    <col min="14" max="14" width="12.125" style="55" customWidth="1"/>
    <col min="15" max="15" width="13.25390625" style="55" customWidth="1"/>
    <col min="16" max="205" width="9.00390625" style="55" customWidth="1"/>
    <col min="206" max="16384" width="9.00390625" style="5" customWidth="1"/>
  </cols>
  <sheetData>
    <row r="1" spans="1:9" ht="13.5">
      <c r="A1" s="24" t="s">
        <v>789</v>
      </c>
      <c r="H1" s="1683" t="s">
        <v>1042</v>
      </c>
      <c r="I1" s="1684"/>
    </row>
    <row r="2" spans="1:9" ht="12.75">
      <c r="A2" s="24"/>
      <c r="I2" s="25"/>
    </row>
    <row r="3" spans="1:205" ht="15">
      <c r="A3" s="27" t="s">
        <v>951</v>
      </c>
      <c r="B3" s="23"/>
      <c r="C3" s="23"/>
      <c r="D3" s="23"/>
      <c r="E3" s="23"/>
      <c r="F3" s="28"/>
      <c r="G3" s="28"/>
      <c r="H3" s="28"/>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c r="GH3" s="196"/>
      <c r="GI3" s="196"/>
      <c r="GJ3" s="196"/>
      <c r="GK3" s="196"/>
      <c r="GL3" s="196"/>
      <c r="GM3" s="196"/>
      <c r="GN3" s="196"/>
      <c r="GO3" s="196"/>
      <c r="GP3" s="196"/>
      <c r="GQ3" s="196"/>
      <c r="GR3" s="196"/>
      <c r="GS3" s="196"/>
      <c r="GT3" s="196"/>
      <c r="GU3" s="196"/>
      <c r="GV3" s="196"/>
      <c r="GW3" s="196"/>
    </row>
    <row r="4" spans="1:205" ht="13.5">
      <c r="A4" s="29"/>
      <c r="B4" s="23"/>
      <c r="C4" s="23"/>
      <c r="D4" s="23"/>
      <c r="E4" s="23"/>
      <c r="F4" s="28"/>
      <c r="G4" s="28"/>
      <c r="H4" s="28"/>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row>
    <row r="5" ht="15" customHeight="1">
      <c r="A5" s="30" t="s">
        <v>1043</v>
      </c>
    </row>
    <row r="6" ht="12.75">
      <c r="A6" s="31"/>
    </row>
    <row r="7" spans="1:2" ht="15">
      <c r="A7" s="1685" t="s">
        <v>952</v>
      </c>
      <c r="B7" s="1685"/>
    </row>
    <row r="9" spans="3:9" ht="52.5">
      <c r="C9" s="32" t="s">
        <v>1044</v>
      </c>
      <c r="D9" s="33" t="s">
        <v>303</v>
      </c>
      <c r="E9" s="33" t="s">
        <v>1045</v>
      </c>
      <c r="F9" s="33" t="s">
        <v>271</v>
      </c>
      <c r="G9" s="33" t="s">
        <v>1047</v>
      </c>
      <c r="H9" s="33" t="s">
        <v>304</v>
      </c>
      <c r="I9" s="33" t="s">
        <v>466</v>
      </c>
    </row>
    <row r="10" spans="1:9" ht="12" customHeight="1">
      <c r="A10" s="34" t="s">
        <v>302</v>
      </c>
      <c r="B10" s="35"/>
      <c r="C10" s="35"/>
      <c r="D10" s="36" t="s">
        <v>1048</v>
      </c>
      <c r="E10" s="36" t="s">
        <v>1048</v>
      </c>
      <c r="F10" s="36" t="s">
        <v>1048</v>
      </c>
      <c r="G10" s="36" t="s">
        <v>1048</v>
      </c>
      <c r="H10" s="36" t="s">
        <v>1048</v>
      </c>
      <c r="I10" s="36" t="s">
        <v>1049</v>
      </c>
    </row>
    <row r="11" spans="1:9" ht="18.75" customHeight="1">
      <c r="A11" s="306" t="s">
        <v>1050</v>
      </c>
      <c r="C11" s="23"/>
      <c r="D11" s="1036"/>
      <c r="E11" s="1036"/>
      <c r="F11" s="1036"/>
      <c r="G11" s="1036"/>
      <c r="H11" s="1036"/>
      <c r="I11" s="23"/>
    </row>
    <row r="12" spans="1:9" ht="28.5" customHeight="1">
      <c r="A12" s="1682" t="s">
        <v>124</v>
      </c>
      <c r="B12" s="1681"/>
      <c r="C12" s="41">
        <v>3</v>
      </c>
      <c r="D12" s="42">
        <v>1326</v>
      </c>
      <c r="E12" s="43">
        <v>-365</v>
      </c>
      <c r="F12" s="42">
        <f>SUM(D12:E12)</f>
        <v>961</v>
      </c>
      <c r="G12" s="47">
        <v>0</v>
      </c>
      <c r="H12" s="42">
        <f>+F12</f>
        <v>961</v>
      </c>
      <c r="I12" s="75">
        <v>39.4</v>
      </c>
    </row>
    <row r="13" spans="1:9" ht="8.25" customHeight="1">
      <c r="A13" s="708"/>
      <c r="B13" s="21"/>
      <c r="C13" s="41"/>
      <c r="D13" s="537"/>
      <c r="E13" s="537"/>
      <c r="F13" s="537"/>
      <c r="G13" s="537"/>
      <c r="H13" s="537"/>
      <c r="I13" s="537"/>
    </row>
    <row r="14" spans="1:9" ht="23.25" customHeight="1">
      <c r="A14" s="1682" t="s">
        <v>136</v>
      </c>
      <c r="B14" s="1681"/>
      <c r="C14" s="41">
        <v>6</v>
      </c>
      <c r="D14" s="42">
        <v>241</v>
      </c>
      <c r="E14" s="43">
        <v>-69</v>
      </c>
      <c r="F14" s="42">
        <f>SUM(D14:E14)</f>
        <v>172</v>
      </c>
      <c r="G14" s="42">
        <v>-1</v>
      </c>
      <c r="H14" s="42">
        <f>+F14+G14</f>
        <v>171</v>
      </c>
      <c r="I14" s="75">
        <v>7</v>
      </c>
    </row>
    <row r="15" spans="1:9" ht="7.5" customHeight="1">
      <c r="A15" s="1682"/>
      <c r="B15" s="1681"/>
      <c r="C15" s="41"/>
      <c r="D15" s="42"/>
      <c r="E15" s="43"/>
      <c r="F15" s="42"/>
      <c r="G15" s="42"/>
      <c r="H15" s="42"/>
      <c r="I15" s="48"/>
    </row>
    <row r="16" spans="1:9" ht="14.25" customHeight="1">
      <c r="A16" s="1682" t="s">
        <v>435</v>
      </c>
      <c r="B16" s="1681"/>
      <c r="C16" s="1037">
        <v>6</v>
      </c>
      <c r="D16" s="537">
        <v>113</v>
      </c>
      <c r="E16" s="47" t="s">
        <v>1032</v>
      </c>
      <c r="F16" s="537">
        <f>SUM(D16:E16)</f>
        <v>113</v>
      </c>
      <c r="G16" s="47" t="s">
        <v>1032</v>
      </c>
      <c r="H16" s="537">
        <f>+F16</f>
        <v>113</v>
      </c>
      <c r="I16" s="1301">
        <v>4.6</v>
      </c>
    </row>
    <row r="17" spans="1:9" ht="9.75" customHeight="1">
      <c r="A17" s="708"/>
      <c r="B17" s="21"/>
      <c r="C17" s="41"/>
      <c r="D17" s="42"/>
      <c r="E17" s="43"/>
      <c r="F17" s="42"/>
      <c r="G17" s="42"/>
      <c r="H17" s="42"/>
      <c r="I17" s="48"/>
    </row>
    <row r="18" spans="1:9" ht="25.5" customHeight="1">
      <c r="A18" s="1682" t="s">
        <v>949</v>
      </c>
      <c r="B18" s="1681"/>
      <c r="C18" s="41">
        <v>6</v>
      </c>
      <c r="D18" s="42">
        <v>125</v>
      </c>
      <c r="E18" s="43">
        <v>-35</v>
      </c>
      <c r="F18" s="42">
        <f>SUM(D18:E18)</f>
        <v>90</v>
      </c>
      <c r="G18" s="47" t="s">
        <v>1032</v>
      </c>
      <c r="H18" s="42">
        <f>+F18</f>
        <v>90</v>
      </c>
      <c r="I18" s="75">
        <v>3.7</v>
      </c>
    </row>
    <row r="19" spans="1:9" ht="7.5" customHeight="1">
      <c r="A19" s="1682"/>
      <c r="B19" s="1681"/>
      <c r="C19" s="41"/>
      <c r="D19" s="42"/>
      <c r="E19" s="43"/>
      <c r="F19" s="42"/>
      <c r="G19" s="42"/>
      <c r="H19" s="42"/>
      <c r="I19" s="48"/>
    </row>
    <row r="20" spans="1:9" ht="24.75" customHeight="1">
      <c r="A20" s="1682" t="s">
        <v>824</v>
      </c>
      <c r="B20" s="1681"/>
      <c r="C20" s="79">
        <v>6</v>
      </c>
      <c r="D20" s="52">
        <v>275</v>
      </c>
      <c r="E20" s="53">
        <v>-76</v>
      </c>
      <c r="F20" s="42">
        <f>SUM(D20:E20)</f>
        <v>199</v>
      </c>
      <c r="G20" s="47" t="s">
        <v>1032</v>
      </c>
      <c r="H20" s="42">
        <f>+F20</f>
        <v>199</v>
      </c>
      <c r="I20" s="75">
        <v>8.2</v>
      </c>
    </row>
    <row r="21" spans="1:9" ht="7.5" customHeight="1">
      <c r="A21" s="353"/>
      <c r="B21" s="223"/>
      <c r="C21" s="79"/>
      <c r="D21" s="52"/>
      <c r="E21" s="53"/>
      <c r="F21" s="52"/>
      <c r="G21" s="56"/>
      <c r="H21" s="52"/>
      <c r="I21" s="57"/>
    </row>
    <row r="22" spans="1:9" ht="7.5" customHeight="1">
      <c r="A22" s="221"/>
      <c r="B22" s="680"/>
      <c r="C22" s="81"/>
      <c r="D22" s="61"/>
      <c r="E22" s="62"/>
      <c r="F22" s="61"/>
      <c r="G22" s="63"/>
      <c r="H22" s="61"/>
      <c r="I22" s="64"/>
    </row>
    <row r="23" spans="1:9" ht="15.75" customHeight="1">
      <c r="A23" s="353" t="s">
        <v>125</v>
      </c>
      <c r="B23" s="223"/>
      <c r="C23" s="79"/>
      <c r="D23" s="52">
        <f aca="true" t="shared" si="0" ref="D23:I23">SUM(D12:D20)</f>
        <v>2080</v>
      </c>
      <c r="E23" s="52">
        <f t="shared" si="0"/>
        <v>-545</v>
      </c>
      <c r="F23" s="52">
        <f t="shared" si="0"/>
        <v>1535</v>
      </c>
      <c r="G23" s="52">
        <f t="shared" si="0"/>
        <v>-1</v>
      </c>
      <c r="H23" s="52">
        <f t="shared" si="0"/>
        <v>1534</v>
      </c>
      <c r="I23" s="1038">
        <f t="shared" si="0"/>
        <v>62.900000000000006</v>
      </c>
    </row>
    <row r="24" spans="1:9" ht="13.5" customHeight="1">
      <c r="A24" s="223" t="s">
        <v>819</v>
      </c>
      <c r="B24" s="223"/>
      <c r="C24" s="79">
        <v>14</v>
      </c>
      <c r="D24" s="52">
        <v>222</v>
      </c>
      <c r="E24" s="52">
        <v>19</v>
      </c>
      <c r="F24" s="52">
        <f>SUM(D24:E24)</f>
        <v>241</v>
      </c>
      <c r="G24" s="47" t="s">
        <v>1032</v>
      </c>
      <c r="H24" s="52">
        <v>241</v>
      </c>
      <c r="I24" s="1038">
        <v>9.9</v>
      </c>
    </row>
    <row r="25" spans="1:9" ht="5.25" customHeight="1">
      <c r="A25" s="34"/>
      <c r="B25" s="216"/>
      <c r="C25" s="82"/>
      <c r="D25" s="68"/>
      <c r="E25" s="69"/>
      <c r="F25" s="68"/>
      <c r="G25" s="70"/>
      <c r="H25" s="68"/>
      <c r="I25" s="71"/>
    </row>
    <row r="26" spans="1:15" ht="20.25" customHeight="1">
      <c r="A26" s="220" t="s">
        <v>256</v>
      </c>
      <c r="B26" s="1"/>
      <c r="C26" s="83"/>
      <c r="D26" s="42">
        <f>SUM(D23:D25)</f>
        <v>2302</v>
      </c>
      <c r="E26" s="42">
        <f>SUM(E23:E25)</f>
        <v>-526</v>
      </c>
      <c r="F26" s="42">
        <f>SUM(F23:F25)</f>
        <v>1776</v>
      </c>
      <c r="G26" s="42">
        <f>SUM(G23:G25)</f>
        <v>-1</v>
      </c>
      <c r="H26" s="42">
        <f>SUM(H23:H25)</f>
        <v>1775</v>
      </c>
      <c r="I26" s="1039">
        <v>72.8</v>
      </c>
      <c r="J26" s="300"/>
      <c r="K26" s="300"/>
      <c r="L26" s="300"/>
      <c r="M26" s="300"/>
      <c r="N26" s="300"/>
      <c r="O26" s="300"/>
    </row>
    <row r="27" spans="1:205" s="35" customFormat="1" ht="2.25" customHeight="1">
      <c r="A27" s="34"/>
      <c r="B27" s="216"/>
      <c r="C27" s="969"/>
      <c r="D27" s="470"/>
      <c r="E27" s="470"/>
      <c r="F27" s="470"/>
      <c r="G27" s="470"/>
      <c r="H27" s="470"/>
      <c r="I27" s="970"/>
      <c r="J27" s="300"/>
      <c r="K27" s="300"/>
      <c r="L27" s="300"/>
      <c r="M27" s="300"/>
      <c r="N27" s="300"/>
      <c r="O27" s="300"/>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row>
    <row r="28" spans="1:15" ht="7.5" customHeight="1">
      <c r="A28" s="10"/>
      <c r="B28" s="1"/>
      <c r="C28" s="678"/>
      <c r="D28" s="280"/>
      <c r="E28" s="280"/>
      <c r="F28" s="280"/>
      <c r="G28" s="280"/>
      <c r="H28" s="280"/>
      <c r="I28" s="679"/>
      <c r="J28" s="300"/>
      <c r="K28" s="300"/>
      <c r="L28" s="300"/>
      <c r="M28" s="300"/>
      <c r="N28" s="300"/>
      <c r="O28" s="300"/>
    </row>
    <row r="29" spans="1:15" ht="12.75">
      <c r="A29" s="306" t="s">
        <v>1029</v>
      </c>
      <c r="J29" s="300"/>
      <c r="K29" s="300"/>
      <c r="L29" s="300"/>
      <c r="M29" s="300"/>
      <c r="N29" s="300"/>
      <c r="O29" s="1035"/>
    </row>
    <row r="30" ht="12.75">
      <c r="A30" s="306"/>
    </row>
    <row r="31" spans="1:9" ht="36" customHeight="1">
      <c r="A31" s="1044" t="s">
        <v>1030</v>
      </c>
      <c r="B31" s="1686" t="s">
        <v>1071</v>
      </c>
      <c r="C31" s="1687"/>
      <c r="D31" s="1687"/>
      <c r="E31" s="1687"/>
      <c r="F31" s="1687"/>
      <c r="G31" s="1687"/>
      <c r="H31" s="1687"/>
      <c r="I31" s="1687"/>
    </row>
    <row r="32" spans="1:2" ht="6" customHeight="1">
      <c r="A32" s="1043"/>
      <c r="B32" s="17"/>
    </row>
    <row r="33" spans="1:9" ht="39.75" customHeight="1">
      <c r="A33" s="1045" t="s">
        <v>653</v>
      </c>
      <c r="B33" s="1686" t="s">
        <v>959</v>
      </c>
      <c r="C33" s="1687"/>
      <c r="D33" s="1687"/>
      <c r="E33" s="1687"/>
      <c r="F33" s="1687"/>
      <c r="G33" s="1687"/>
      <c r="H33" s="1687"/>
      <c r="I33" s="1687"/>
    </row>
    <row r="34" spans="1:2" ht="6" customHeight="1">
      <c r="A34" s="1043"/>
      <c r="B34" s="17"/>
    </row>
    <row r="35" spans="1:9" ht="39.75" customHeight="1">
      <c r="A35" s="1045" t="s">
        <v>569</v>
      </c>
      <c r="B35" s="1686" t="s">
        <v>570</v>
      </c>
      <c r="C35" s="1687"/>
      <c r="D35" s="1687"/>
      <c r="E35" s="1687"/>
      <c r="F35" s="1687"/>
      <c r="G35" s="1687"/>
      <c r="H35" s="1687"/>
      <c r="I35" s="1687"/>
    </row>
  </sheetData>
  <mergeCells count="12">
    <mergeCell ref="B35:I35"/>
    <mergeCell ref="B33:I33"/>
    <mergeCell ref="A16:B16"/>
    <mergeCell ref="A18:B18"/>
    <mergeCell ref="A20:B20"/>
    <mergeCell ref="B31:I31"/>
    <mergeCell ref="A15:B15"/>
    <mergeCell ref="A19:B19"/>
    <mergeCell ref="H1:I1"/>
    <mergeCell ref="A7:B7"/>
    <mergeCell ref="A12:B12"/>
    <mergeCell ref="A14:B14"/>
  </mergeCells>
  <printOptions/>
  <pageMargins left="0.75" right="0.75" top="1" bottom="1" header="0.5" footer="0.5"/>
  <pageSetup fitToHeight="1" fitToWidth="1"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pageSetUpPr fitToPage="1"/>
  </sheetPr>
  <dimension ref="A1:K55"/>
  <sheetViews>
    <sheetView showGridLines="0" zoomScale="75" zoomScaleNormal="75" zoomScaleSheetLayoutView="75" workbookViewId="0" topLeftCell="A1">
      <selection activeCell="B17" sqref="B17:Z17"/>
    </sheetView>
  </sheetViews>
  <sheetFormatPr defaultColWidth="9.00390625" defaultRowHeight="14.25"/>
  <cols>
    <col min="1" max="1" width="5.25390625" style="5" customWidth="1"/>
    <col min="2" max="2" width="65.875" style="5" customWidth="1"/>
    <col min="3" max="3" width="10.875" style="5" customWidth="1"/>
    <col min="4" max="4" width="13.125" style="5" customWidth="1"/>
    <col min="5" max="5" width="3.625" style="5" customWidth="1"/>
    <col min="6" max="6" width="12.50390625" style="5" customWidth="1"/>
    <col min="7" max="7" width="2.50390625" style="5" customWidth="1"/>
    <col min="8" max="8" width="11.875" style="5" customWidth="1"/>
    <col min="9" max="9" width="2.50390625" style="5" customWidth="1"/>
    <col min="10" max="11" width="14.375" style="5" customWidth="1"/>
    <col min="12" max="16384" width="9.00390625" style="5" customWidth="1"/>
  </cols>
  <sheetData>
    <row r="1" spans="1:8" ht="12.75">
      <c r="A1" s="412" t="s">
        <v>789</v>
      </c>
      <c r="B1" s="2"/>
      <c r="C1" s="2"/>
      <c r="D1" s="2"/>
      <c r="E1" s="2"/>
      <c r="F1" s="2"/>
      <c r="H1" s="25" t="s">
        <v>753</v>
      </c>
    </row>
    <row r="3" ht="15">
      <c r="A3" s="413" t="s">
        <v>951</v>
      </c>
    </row>
    <row r="4" ht="15">
      <c r="A4" s="414"/>
    </row>
    <row r="5" s="23" customFormat="1" ht="12.75">
      <c r="A5" s="229" t="s">
        <v>478</v>
      </c>
    </row>
    <row r="6" spans="1:11" s="23" customFormat="1" ht="12.75">
      <c r="A6" s="8"/>
      <c r="D6" s="276" t="s">
        <v>602</v>
      </c>
      <c r="E6" s="276"/>
      <c r="F6" s="304" t="s">
        <v>602</v>
      </c>
      <c r="G6" s="304"/>
      <c r="H6" s="304" t="s">
        <v>455</v>
      </c>
      <c r="I6" s="193"/>
      <c r="K6" s="193"/>
    </row>
    <row r="7" spans="4:8" s="23" customFormat="1" ht="14.25" customHeight="1">
      <c r="D7" s="193">
        <v>2007</v>
      </c>
      <c r="E7" s="193"/>
      <c r="F7" s="261">
        <v>2006</v>
      </c>
      <c r="G7" s="261"/>
      <c r="H7" s="261">
        <v>2006</v>
      </c>
    </row>
    <row r="8" spans="1:8" s="23" customFormat="1" ht="12.75">
      <c r="A8" s="216" t="s">
        <v>480</v>
      </c>
      <c r="B8" s="84"/>
      <c r="C8" s="84"/>
      <c r="D8" s="36" t="s">
        <v>1048</v>
      </c>
      <c r="E8" s="36"/>
      <c r="F8" s="260" t="s">
        <v>1048</v>
      </c>
      <c r="G8" s="260"/>
      <c r="H8" s="260" t="s">
        <v>1048</v>
      </c>
    </row>
    <row r="9" s="23" customFormat="1" ht="6.75" customHeight="1"/>
    <row r="10" s="23" customFormat="1" ht="12.75">
      <c r="A10" s="23" t="s">
        <v>754</v>
      </c>
    </row>
    <row r="11" spans="2:8" s="23" customFormat="1" ht="12.75">
      <c r="B11" s="23" t="s">
        <v>200</v>
      </c>
      <c r="D11" s="287">
        <v>-48</v>
      </c>
      <c r="E11" s="1087"/>
      <c r="F11" s="217">
        <v>-45</v>
      </c>
      <c r="G11" s="434"/>
      <c r="H11" s="434">
        <v>-43</v>
      </c>
    </row>
    <row r="12" spans="2:8" s="23" customFormat="1" ht="12.75">
      <c r="B12" s="23" t="s">
        <v>201</v>
      </c>
      <c r="D12" s="287">
        <v>60</v>
      </c>
      <c r="E12" s="1087"/>
      <c r="F12" s="217">
        <v>100</v>
      </c>
      <c r="G12" s="434"/>
      <c r="H12" s="434">
        <v>53</v>
      </c>
    </row>
    <row r="13" spans="2:8" s="23" customFormat="1" ht="12.75">
      <c r="B13" s="23" t="s">
        <v>202</v>
      </c>
      <c r="D13" s="287">
        <v>-10</v>
      </c>
      <c r="E13" s="1087"/>
      <c r="F13" s="217">
        <v>-36</v>
      </c>
      <c r="G13" s="434"/>
      <c r="H13" s="434">
        <v>134</v>
      </c>
    </row>
    <row r="14" spans="4:8" s="23" customFormat="1" ht="13.5" customHeight="1">
      <c r="D14" s="287"/>
      <c r="E14" s="1087"/>
      <c r="F14" s="217"/>
      <c r="G14" s="434"/>
      <c r="H14" s="434"/>
    </row>
    <row r="15" spans="1:8" s="23" customFormat="1" ht="12.75">
      <c r="A15" s="23" t="s">
        <v>755</v>
      </c>
      <c r="D15" s="287"/>
      <c r="E15" s="1087"/>
      <c r="F15" s="217"/>
      <c r="G15" s="434"/>
      <c r="H15" s="434"/>
    </row>
    <row r="16" spans="1:8" s="23" customFormat="1" ht="12.75">
      <c r="A16" s="23" t="s">
        <v>756</v>
      </c>
      <c r="D16" s="287">
        <v>1</v>
      </c>
      <c r="E16" s="1087"/>
      <c r="F16" s="217">
        <v>2</v>
      </c>
      <c r="G16" s="434"/>
      <c r="H16" s="434">
        <v>1</v>
      </c>
    </row>
    <row r="17" spans="4:8" s="23" customFormat="1" ht="6.75" customHeight="1">
      <c r="D17" s="287"/>
      <c r="E17" s="1087"/>
      <c r="F17" s="217"/>
      <c r="G17" s="434"/>
      <c r="H17" s="434"/>
    </row>
    <row r="18" spans="1:8" s="23" customFormat="1" ht="12.75">
      <c r="A18" s="23" t="s">
        <v>757</v>
      </c>
      <c r="D18" s="287"/>
      <c r="E18" s="1087"/>
      <c r="F18" s="217"/>
      <c r="G18" s="434"/>
      <c r="H18" s="434"/>
    </row>
    <row r="19" spans="1:8" s="23" customFormat="1" ht="12.75">
      <c r="A19" s="23" t="s">
        <v>758</v>
      </c>
      <c r="D19" s="287">
        <v>1</v>
      </c>
      <c r="E19" s="1087"/>
      <c r="F19" s="217">
        <v>3</v>
      </c>
      <c r="G19" s="434"/>
      <c r="H19" s="434">
        <v>0</v>
      </c>
    </row>
    <row r="20" spans="4:8" s="23" customFormat="1" ht="6.75" customHeight="1">
      <c r="D20" s="287"/>
      <c r="E20" s="1087"/>
      <c r="F20" s="217"/>
      <c r="G20" s="434"/>
      <c r="H20" s="434"/>
    </row>
    <row r="21" spans="1:8" s="23" customFormat="1" ht="12.75">
      <c r="A21" s="23" t="s">
        <v>552</v>
      </c>
      <c r="D21" s="287">
        <v>20</v>
      </c>
      <c r="E21" s="1088"/>
      <c r="F21" s="217">
        <v>15</v>
      </c>
      <c r="G21" s="434"/>
      <c r="H21" s="434">
        <v>10</v>
      </c>
    </row>
    <row r="22" spans="4:8" s="23" customFormat="1" ht="11.25" customHeight="1">
      <c r="D22" s="287"/>
      <c r="E22" s="1087"/>
      <c r="F22" s="419"/>
      <c r="G22" s="421"/>
      <c r="H22" s="419"/>
    </row>
    <row r="23" spans="1:8" s="23" customFormat="1" ht="6.75" customHeight="1">
      <c r="A23" s="680"/>
      <c r="B23" s="680"/>
      <c r="C23" s="680"/>
      <c r="D23" s="329"/>
      <c r="E23" s="1089"/>
      <c r="F23" s="426"/>
      <c r="G23" s="427"/>
      <c r="H23" s="426"/>
    </row>
    <row r="24" spans="1:8" s="23" customFormat="1" ht="12.75">
      <c r="A24" s="223" t="s">
        <v>203</v>
      </c>
      <c r="B24" s="223"/>
      <c r="C24" s="223"/>
      <c r="D24" s="322">
        <f>SUM(D11:D23)</f>
        <v>24</v>
      </c>
      <c r="E24" s="1090"/>
      <c r="F24" s="459">
        <f>SUM(F11:F21)</f>
        <v>39</v>
      </c>
      <c r="G24" s="459"/>
      <c r="H24" s="459">
        <f>SUM(H11:H21)</f>
        <v>155</v>
      </c>
    </row>
    <row r="25" spans="1:8" s="23" customFormat="1" ht="6.75" customHeight="1">
      <c r="A25" s="84"/>
      <c r="B25" s="84"/>
      <c r="C25" s="84"/>
      <c r="D25" s="1091"/>
      <c r="E25" s="1092"/>
      <c r="F25" s="1093"/>
      <c r="G25" s="1094"/>
      <c r="H25" s="1093"/>
    </row>
    <row r="26" spans="1:8" s="23" customFormat="1" ht="24" customHeight="1">
      <c r="A26" s="223"/>
      <c r="B26" s="223"/>
      <c r="C26" s="223"/>
      <c r="D26" s="1095"/>
      <c r="E26" s="1096"/>
      <c r="F26" s="430"/>
      <c r="G26" s="1097"/>
      <c r="H26" s="430"/>
    </row>
    <row r="27" spans="1:8" s="23" customFormat="1" ht="12.75">
      <c r="A27" s="8" t="s">
        <v>1029</v>
      </c>
      <c r="B27" s="1"/>
      <c r="D27" s="217"/>
      <c r="G27" s="339"/>
      <c r="H27" s="448"/>
    </row>
    <row r="28" spans="1:4" s="23" customFormat="1" ht="6.75" customHeight="1">
      <c r="A28" s="1"/>
      <c r="B28" s="1"/>
      <c r="D28" s="217"/>
    </row>
    <row r="29" spans="1:4" s="23" customFormat="1" ht="12" customHeight="1">
      <c r="A29" s="1" t="s">
        <v>760</v>
      </c>
      <c r="B29" s="1" t="s">
        <v>633</v>
      </c>
      <c r="D29" s="217"/>
    </row>
    <row r="30" spans="1:8" s="23" customFormat="1" ht="26.25" customHeight="1">
      <c r="A30" s="1"/>
      <c r="B30" s="1604" t="s">
        <v>771</v>
      </c>
      <c r="C30" s="1571"/>
      <c r="D30" s="1571"/>
      <c r="E30" s="1571"/>
      <c r="F30" s="1571"/>
      <c r="G30" s="1571"/>
      <c r="H30" s="1571"/>
    </row>
    <row r="31" spans="1:4" s="23" customFormat="1" ht="6.75" customHeight="1">
      <c r="A31" s="1"/>
      <c r="B31" s="1"/>
      <c r="D31" s="217"/>
    </row>
    <row r="32" spans="1:4" s="23" customFormat="1" ht="12.75">
      <c r="A32" s="1" t="s">
        <v>795</v>
      </c>
      <c r="B32" s="1" t="s">
        <v>940</v>
      </c>
      <c r="D32" s="217"/>
    </row>
    <row r="33" s="23" customFormat="1" ht="7.5" customHeight="1">
      <c r="D33" s="217"/>
    </row>
    <row r="34" spans="2:8" s="23" customFormat="1" ht="33" customHeight="1">
      <c r="B34" s="1713" t="s">
        <v>205</v>
      </c>
      <c r="C34" s="1639"/>
      <c r="D34" s="1639"/>
      <c r="E34" s="1639"/>
      <c r="F34" s="1639"/>
      <c r="G34" s="1639"/>
      <c r="H34" s="1639"/>
    </row>
    <row r="35" s="23" customFormat="1" ht="6" customHeight="1">
      <c r="D35" s="217"/>
    </row>
    <row r="36" spans="1:11" s="23" customFormat="1" ht="12.75">
      <c r="A36" s="8"/>
      <c r="D36" s="267" t="s">
        <v>602</v>
      </c>
      <c r="E36" s="276"/>
      <c r="F36" s="304" t="s">
        <v>602</v>
      </c>
      <c r="G36" s="304"/>
      <c r="H36" s="304" t="s">
        <v>455</v>
      </c>
      <c r="I36" s="193"/>
      <c r="K36" s="193"/>
    </row>
    <row r="37" spans="4:8" s="23" customFormat="1" ht="12.75">
      <c r="D37" s="193">
        <v>2007</v>
      </c>
      <c r="E37" s="193"/>
      <c r="F37" s="261">
        <v>2006</v>
      </c>
      <c r="G37" s="261"/>
      <c r="H37" s="261">
        <v>2006</v>
      </c>
    </row>
    <row r="38" spans="4:8" s="23" customFormat="1" ht="12.75">
      <c r="D38" s="1098" t="s">
        <v>1048</v>
      </c>
      <c r="E38" s="36"/>
      <c r="F38" s="260" t="s">
        <v>1048</v>
      </c>
      <c r="G38" s="260"/>
      <c r="H38" s="260" t="s">
        <v>1048</v>
      </c>
    </row>
    <row r="39" s="23" customFormat="1" ht="6.75" customHeight="1">
      <c r="D39" s="217"/>
    </row>
    <row r="40" spans="2:8" s="23" customFormat="1" ht="24" customHeight="1">
      <c r="B40" s="1604" t="s">
        <v>206</v>
      </c>
      <c r="C40" s="1604"/>
      <c r="D40" s="287">
        <v>36</v>
      </c>
      <c r="E40" s="1087"/>
      <c r="F40" s="217">
        <v>93</v>
      </c>
      <c r="G40" s="434"/>
      <c r="H40" s="434">
        <v>34</v>
      </c>
    </row>
    <row r="41" spans="2:8" s="23" customFormat="1" ht="27.75" customHeight="1">
      <c r="B41" s="1604" t="s">
        <v>207</v>
      </c>
      <c r="C41" s="1604"/>
      <c r="D41" s="287">
        <v>-6</v>
      </c>
      <c r="E41" s="1087"/>
      <c r="F41" s="217">
        <v>4</v>
      </c>
      <c r="G41" s="434"/>
      <c r="H41" s="434">
        <v>-25</v>
      </c>
    </row>
    <row r="42" spans="2:8" s="23" customFormat="1" ht="15.75" customHeight="1">
      <c r="B42" s="23" t="s">
        <v>263</v>
      </c>
      <c r="D42" s="287">
        <v>34</v>
      </c>
      <c r="E42" s="1087"/>
      <c r="F42" s="217">
        <v>0</v>
      </c>
      <c r="G42" s="434"/>
      <c r="H42" s="434">
        <v>21</v>
      </c>
    </row>
    <row r="43" spans="2:8" s="23" customFormat="1" ht="15.75" customHeight="1">
      <c r="B43" s="23" t="s">
        <v>999</v>
      </c>
      <c r="D43" s="287">
        <v>-4</v>
      </c>
      <c r="E43" s="1088"/>
      <c r="F43" s="217">
        <v>3</v>
      </c>
      <c r="G43" s="434"/>
      <c r="H43" s="434">
        <v>23</v>
      </c>
    </row>
    <row r="44" spans="4:8" s="23" customFormat="1" ht="6.75" customHeight="1">
      <c r="D44" s="287"/>
      <c r="E44" s="1087"/>
      <c r="F44" s="434"/>
      <c r="G44" s="434"/>
      <c r="H44" s="434"/>
    </row>
    <row r="45" spans="4:8" s="23" customFormat="1" ht="12.75">
      <c r="D45" s="307">
        <f>SUM(D40:D44)</f>
        <v>60</v>
      </c>
      <c r="E45" s="1099"/>
      <c r="F45" s="1100">
        <f>SUM(F40:F44)</f>
        <v>100</v>
      </c>
      <c r="G45" s="1100"/>
      <c r="H45" s="1100">
        <f>SUM(H40:H44)</f>
        <v>53</v>
      </c>
    </row>
    <row r="46" spans="1:8" ht="11.25" customHeight="1">
      <c r="A46" s="190"/>
      <c r="B46" s="190"/>
      <c r="C46" s="190"/>
      <c r="D46" s="190"/>
      <c r="E46" s="190"/>
      <c r="F46" s="190"/>
      <c r="G46" s="190"/>
      <c r="H46" s="190"/>
    </row>
    <row r="47" spans="1:8" ht="15.75" customHeight="1">
      <c r="A47" s="1050" t="s">
        <v>772</v>
      </c>
      <c r="B47" s="1" t="s">
        <v>451</v>
      </c>
      <c r="C47" s="190"/>
      <c r="D47" s="190"/>
      <c r="E47" s="190"/>
      <c r="F47" s="190"/>
      <c r="G47" s="190"/>
      <c r="H47" s="190"/>
    </row>
    <row r="48" spans="1:8" ht="39" customHeight="1">
      <c r="A48" s="1050"/>
      <c r="B48" s="1604" t="s">
        <v>901</v>
      </c>
      <c r="C48" s="1571"/>
      <c r="D48" s="1571"/>
      <c r="E48" s="1571"/>
      <c r="F48" s="1571"/>
      <c r="G48" s="1571"/>
      <c r="H48" s="1571"/>
    </row>
    <row r="49" spans="1:8" ht="13.5" customHeight="1">
      <c r="A49" s="1050"/>
      <c r="B49" s="1"/>
      <c r="C49" s="190"/>
      <c r="D49" s="190"/>
      <c r="E49" s="190"/>
      <c r="F49" s="190"/>
      <c r="G49" s="190"/>
      <c r="H49" s="190"/>
    </row>
    <row r="50" spans="1:8" ht="15.75" customHeight="1">
      <c r="A50" s="1050" t="s">
        <v>773</v>
      </c>
      <c r="B50" s="1" t="s">
        <v>888</v>
      </c>
      <c r="C50" s="190"/>
      <c r="D50" s="190"/>
      <c r="E50" s="190"/>
      <c r="F50" s="190"/>
      <c r="G50" s="190"/>
      <c r="H50" s="190"/>
    </row>
    <row r="51" spans="1:8" ht="15.75" customHeight="1">
      <c r="A51" s="1050"/>
      <c r="B51" s="1604" t="s">
        <v>264</v>
      </c>
      <c r="C51" s="1571"/>
      <c r="D51" s="1571"/>
      <c r="E51" s="1571"/>
      <c r="F51" s="1571"/>
      <c r="G51" s="1571"/>
      <c r="H51" s="1571"/>
    </row>
    <row r="52" spans="1:8" ht="11.25" customHeight="1">
      <c r="A52" s="190"/>
      <c r="B52" s="190"/>
      <c r="C52" s="190"/>
      <c r="D52" s="190"/>
      <c r="E52" s="190"/>
      <c r="F52" s="190"/>
      <c r="G52" s="190"/>
      <c r="H52" s="190"/>
    </row>
    <row r="53" spans="1:8" ht="27" customHeight="1">
      <c r="A53" s="1050" t="s">
        <v>204</v>
      </c>
      <c r="B53" s="1714" t="s">
        <v>900</v>
      </c>
      <c r="C53" s="1639"/>
      <c r="D53" s="1639"/>
      <c r="E53" s="1639"/>
      <c r="F53" s="1639"/>
      <c r="G53" s="1639"/>
      <c r="H53" s="1639"/>
    </row>
    <row r="54" ht="6.75" customHeight="1"/>
    <row r="55" spans="2:6" ht="12.75">
      <c r="B55" s="17"/>
      <c r="C55" s="17"/>
      <c r="D55" s="17"/>
      <c r="E55" s="17"/>
      <c r="F55" s="17"/>
    </row>
  </sheetData>
  <mergeCells count="7">
    <mergeCell ref="B34:H34"/>
    <mergeCell ref="B53:H53"/>
    <mergeCell ref="B41:C41"/>
    <mergeCell ref="B30:H30"/>
    <mergeCell ref="B48:H48"/>
    <mergeCell ref="B51:H51"/>
    <mergeCell ref="B40:C40"/>
  </mergeCells>
  <printOptions/>
  <pageMargins left="0.75" right="0.75" top="1" bottom="1" header="0.5" footer="0.5"/>
  <pageSetup fitToHeight="1" fitToWidth="1" horizontalDpi="600" verticalDpi="600" orientation="portrait" paperSize="9" scale="63" r:id="rId1"/>
</worksheet>
</file>

<file path=xl/worksheets/sheet21.xml><?xml version="1.0" encoding="utf-8"?>
<worksheet xmlns="http://schemas.openxmlformats.org/spreadsheetml/2006/main" xmlns:r="http://schemas.openxmlformats.org/officeDocument/2006/relationships">
  <dimension ref="A1:K141"/>
  <sheetViews>
    <sheetView showGridLines="0" zoomScale="75" zoomScaleNormal="75" zoomScaleSheetLayoutView="75" workbookViewId="0" topLeftCell="A48">
      <selection activeCell="B17" sqref="B17:Z17"/>
    </sheetView>
  </sheetViews>
  <sheetFormatPr defaultColWidth="9.00390625" defaultRowHeight="14.25"/>
  <cols>
    <col min="1" max="1" width="4.625" style="5" customWidth="1"/>
    <col min="2" max="2" width="54.125" style="5" customWidth="1"/>
    <col min="3" max="3" width="11.25390625" style="5" customWidth="1"/>
    <col min="4" max="4" width="1.37890625" style="5" customWidth="1"/>
    <col min="5" max="5" width="12.125" style="5" customWidth="1"/>
    <col min="6" max="6" width="2.50390625" style="5" customWidth="1"/>
    <col min="7" max="7" width="11.50390625" style="5" customWidth="1"/>
    <col min="8" max="8" width="2.25390625" style="5" customWidth="1"/>
    <col min="9" max="9" width="10.875" style="5" customWidth="1"/>
    <col min="10" max="10" width="2.25390625" style="5" customWidth="1"/>
    <col min="11" max="11" width="10.50390625" style="5" customWidth="1"/>
    <col min="12" max="16384" width="9.00390625" style="5" customWidth="1"/>
  </cols>
  <sheetData>
    <row r="1" spans="1:11" ht="12.75">
      <c r="A1" s="412" t="s">
        <v>789</v>
      </c>
      <c r="B1" s="2"/>
      <c r="C1" s="2"/>
      <c r="D1" s="2"/>
      <c r="E1" s="2"/>
      <c r="F1" s="2"/>
      <c r="K1" s="25" t="s">
        <v>174</v>
      </c>
    </row>
    <row r="3" ht="15">
      <c r="A3" s="413" t="s">
        <v>951</v>
      </c>
    </row>
    <row r="4" ht="15">
      <c r="A4" s="414"/>
    </row>
    <row r="5" ht="15">
      <c r="A5" s="415" t="s">
        <v>478</v>
      </c>
    </row>
    <row r="6" spans="1:7" ht="15">
      <c r="A6" s="413" t="s">
        <v>422</v>
      </c>
      <c r="G6" s="1"/>
    </row>
    <row r="7" spans="1:8" s="461" customFormat="1" ht="12.75">
      <c r="A7" s="1715"/>
      <c r="B7" s="1715"/>
      <c r="C7" s="276"/>
      <c r="D7" s="276"/>
      <c r="E7" s="276"/>
      <c r="F7" s="215"/>
      <c r="G7" s="276" t="s">
        <v>943</v>
      </c>
      <c r="H7" s="5"/>
    </row>
    <row r="8" spans="1:7" ht="12.75">
      <c r="A8" s="947"/>
      <c r="B8" s="947"/>
      <c r="C8" s="276" t="s">
        <v>605</v>
      </c>
      <c r="D8" s="276"/>
      <c r="E8" s="276"/>
      <c r="F8" s="276"/>
      <c r="G8" s="276" t="s">
        <v>941</v>
      </c>
    </row>
    <row r="9" spans="1:11" ht="12.75">
      <c r="A9" s="214"/>
      <c r="B9" s="55"/>
      <c r="C9" s="276" t="s">
        <v>942</v>
      </c>
      <c r="D9" s="276"/>
      <c r="E9" s="276"/>
      <c r="F9" s="276"/>
      <c r="G9" s="276" t="s">
        <v>944</v>
      </c>
      <c r="I9" s="193" t="s">
        <v>999</v>
      </c>
      <c r="K9" s="193" t="s">
        <v>402</v>
      </c>
    </row>
    <row r="10" spans="1:11" ht="12.75">
      <c r="A10" s="55"/>
      <c r="B10" s="55"/>
      <c r="C10" s="276" t="s">
        <v>946</v>
      </c>
      <c r="D10" s="55"/>
      <c r="E10" s="276" t="s">
        <v>940</v>
      </c>
      <c r="F10" s="55"/>
      <c r="G10" s="276" t="s">
        <v>946</v>
      </c>
      <c r="I10" s="193" t="s">
        <v>946</v>
      </c>
      <c r="K10" s="495" t="s">
        <v>833</v>
      </c>
    </row>
    <row r="11" spans="1:11" ht="12.75">
      <c r="A11" s="214" t="s">
        <v>768</v>
      </c>
      <c r="B11" s="55"/>
      <c r="C11" s="276" t="s">
        <v>1048</v>
      </c>
      <c r="D11" s="55"/>
      <c r="E11" s="276" t="s">
        <v>1048</v>
      </c>
      <c r="F11" s="55"/>
      <c r="G11" s="276" t="s">
        <v>1048</v>
      </c>
      <c r="I11" s="276" t="s">
        <v>1048</v>
      </c>
      <c r="K11" s="276" t="s">
        <v>1048</v>
      </c>
    </row>
    <row r="12" spans="1:11" ht="2.25" customHeight="1">
      <c r="A12" s="35"/>
      <c r="B12" s="321"/>
      <c r="C12" s="321"/>
      <c r="D12" s="321"/>
      <c r="E12" s="949"/>
      <c r="F12" s="321"/>
      <c r="G12" s="949"/>
      <c r="H12" s="35"/>
      <c r="I12" s="35"/>
      <c r="J12" s="35"/>
      <c r="K12" s="35"/>
    </row>
    <row r="13" spans="1:7" ht="12.75">
      <c r="A13" s="223" t="s">
        <v>143</v>
      </c>
      <c r="B13" s="315"/>
      <c r="C13" s="315"/>
      <c r="D13" s="315"/>
      <c r="E13" s="948"/>
      <c r="F13" s="315"/>
      <c r="G13" s="948"/>
    </row>
    <row r="14" ht="17.25" customHeight="1">
      <c r="A14" s="1101" t="s">
        <v>33</v>
      </c>
    </row>
    <row r="15" spans="1:11" ht="10.5" customHeight="1">
      <c r="A15" s="467" t="s">
        <v>144</v>
      </c>
      <c r="C15" s="214">
        <v>251</v>
      </c>
      <c r="D15" s="214"/>
      <c r="E15" s="948">
        <v>218</v>
      </c>
      <c r="F15" s="214"/>
      <c r="G15" s="948">
        <v>70</v>
      </c>
      <c r="H15" s="1"/>
      <c r="I15" s="1">
        <v>62</v>
      </c>
      <c r="J15" s="1"/>
      <c r="K15" s="1">
        <f>SUM(C15:I15)</f>
        <v>601</v>
      </c>
    </row>
    <row r="16" spans="1:11" ht="15.75" customHeight="1">
      <c r="A16" s="1101" t="s">
        <v>73</v>
      </c>
      <c r="C16" s="462">
        <v>-47</v>
      </c>
      <c r="D16" s="462"/>
      <c r="E16" s="462">
        <v>60</v>
      </c>
      <c r="F16" s="462"/>
      <c r="G16" s="462">
        <v>-10</v>
      </c>
      <c r="H16" s="1"/>
      <c r="I16" s="1">
        <v>21</v>
      </c>
      <c r="J16" s="1"/>
      <c r="K16" s="462">
        <f>SUM(C16:I16)</f>
        <v>24</v>
      </c>
    </row>
    <row r="17" spans="1:11" ht="15.75" customHeight="1">
      <c r="A17" s="1101" t="s">
        <v>506</v>
      </c>
      <c r="C17" s="462"/>
      <c r="D17" s="462"/>
      <c r="E17" s="462"/>
      <c r="F17" s="462"/>
      <c r="G17" s="462"/>
      <c r="H17" s="1"/>
      <c r="I17" s="1"/>
      <c r="J17" s="1"/>
      <c r="K17" s="462"/>
    </row>
    <row r="18" spans="1:11" ht="14.25" customHeight="1">
      <c r="A18" s="1105" t="s">
        <v>836</v>
      </c>
      <c r="C18" s="496" t="s">
        <v>1032</v>
      </c>
      <c r="D18" s="702"/>
      <c r="E18" s="496" t="s">
        <v>1032</v>
      </c>
      <c r="F18" s="496"/>
      <c r="G18" s="269">
        <v>0</v>
      </c>
      <c r="H18" s="496"/>
      <c r="I18" s="1487">
        <v>103</v>
      </c>
      <c r="J18" s="496"/>
      <c r="K18" s="1">
        <f>SUM(C18:I18)</f>
        <v>103</v>
      </c>
    </row>
    <row r="19" spans="1:11" ht="13.5" customHeight="1">
      <c r="A19" s="1102" t="s">
        <v>402</v>
      </c>
      <c r="B19" s="264"/>
      <c r="C19" s="704">
        <f>SUM(C15:C18)</f>
        <v>204</v>
      </c>
      <c r="D19" s="704"/>
      <c r="E19" s="704">
        <f>SUM(E15:E18)</f>
        <v>278</v>
      </c>
      <c r="F19" s="704"/>
      <c r="G19" s="704">
        <f>SUM(G15:G18)</f>
        <v>60</v>
      </c>
      <c r="H19" s="1488"/>
      <c r="I19" s="704">
        <f>SUM(I15:I18)</f>
        <v>186</v>
      </c>
      <c r="J19" s="1488"/>
      <c r="K19" s="704">
        <f>SUM(K15:K18)</f>
        <v>728</v>
      </c>
    </row>
    <row r="20" spans="1:11" ht="12.75">
      <c r="A20" s="315" t="s">
        <v>834</v>
      </c>
      <c r="C20" s="462"/>
      <c r="D20" s="462"/>
      <c r="E20" s="462"/>
      <c r="F20" s="462"/>
      <c r="G20" s="462"/>
      <c r="H20" s="1"/>
      <c r="I20" s="1"/>
      <c r="J20" s="1"/>
      <c r="K20" s="1"/>
    </row>
    <row r="21" spans="1:11" ht="12.75">
      <c r="A21" s="1101" t="s">
        <v>105</v>
      </c>
      <c r="C21" s="1489">
        <v>0.3</v>
      </c>
      <c r="D21" s="1027"/>
      <c r="E21" s="1027">
        <v>0.35</v>
      </c>
      <c r="F21" s="1027"/>
      <c r="G21" s="1027">
        <v>0.21</v>
      </c>
      <c r="H21" s="1490"/>
      <c r="I21" s="1490">
        <v>0.3</v>
      </c>
      <c r="J21" s="1490"/>
      <c r="K21" s="1490">
        <v>0.31</v>
      </c>
    </row>
    <row r="22" spans="1:11" ht="12.75">
      <c r="A22" s="1101" t="s">
        <v>480</v>
      </c>
      <c r="C22" s="1489">
        <v>0.3</v>
      </c>
      <c r="D22" s="1027"/>
      <c r="E22" s="1027">
        <v>0.35</v>
      </c>
      <c r="F22" s="1027"/>
      <c r="G22" s="1027">
        <v>0.21</v>
      </c>
      <c r="H22" s="1490"/>
      <c r="I22" s="1490">
        <v>0.3</v>
      </c>
      <c r="J22" s="1490"/>
      <c r="K22" s="1490">
        <v>0.46</v>
      </c>
    </row>
    <row r="23" spans="1:11" ht="12.75">
      <c r="A23" s="1101" t="s">
        <v>506</v>
      </c>
      <c r="C23" s="1489"/>
      <c r="D23" s="1027"/>
      <c r="E23" s="1027"/>
      <c r="F23" s="1027"/>
      <c r="G23" s="1027"/>
      <c r="H23" s="1027"/>
      <c r="I23" s="1027"/>
      <c r="J23" s="1027"/>
      <c r="K23" s="1027"/>
    </row>
    <row r="24" spans="1:11" ht="10.5" customHeight="1">
      <c r="A24" s="1105" t="s">
        <v>145</v>
      </c>
      <c r="C24" s="496" t="s">
        <v>1032</v>
      </c>
      <c r="D24" s="1027"/>
      <c r="E24" s="496" t="s">
        <v>1032</v>
      </c>
      <c r="F24" s="1491"/>
      <c r="G24" s="1491">
        <v>0.25</v>
      </c>
      <c r="H24" s="1491"/>
      <c r="I24" s="1491">
        <v>0.28</v>
      </c>
      <c r="J24" s="1491"/>
      <c r="K24" s="1491">
        <v>0.28</v>
      </c>
    </row>
    <row r="25" spans="1:11" ht="12.75">
      <c r="A25" s="1102" t="s">
        <v>402</v>
      </c>
      <c r="B25" s="264"/>
      <c r="C25" s="1492">
        <v>0.3</v>
      </c>
      <c r="D25" s="704"/>
      <c r="E25" s="1030">
        <v>0.35</v>
      </c>
      <c r="F25" s="704"/>
      <c r="G25" s="1491">
        <v>0.21</v>
      </c>
      <c r="H25" s="1488"/>
      <c r="I25" s="1491">
        <v>0.29</v>
      </c>
      <c r="J25" s="1488"/>
      <c r="K25" s="1030">
        <v>0.31</v>
      </c>
    </row>
    <row r="26" spans="1:11" ht="12.75">
      <c r="A26" s="315" t="s">
        <v>146</v>
      </c>
      <c r="B26" s="55"/>
      <c r="C26" s="462"/>
      <c r="D26" s="462"/>
      <c r="E26" s="462"/>
      <c r="F26" s="462"/>
      <c r="G26" s="462"/>
      <c r="H26" s="1"/>
      <c r="I26" s="1"/>
      <c r="J26" s="1"/>
      <c r="K26" s="1"/>
    </row>
    <row r="27" spans="1:11" ht="12.75">
      <c r="A27" s="1101" t="s">
        <v>105</v>
      </c>
      <c r="C27" s="462">
        <v>-75</v>
      </c>
      <c r="D27" s="462"/>
      <c r="E27" s="462">
        <v>-76</v>
      </c>
      <c r="F27" s="462"/>
      <c r="G27" s="462">
        <v>-15</v>
      </c>
      <c r="H27" s="1"/>
      <c r="I27" s="218">
        <v>-19</v>
      </c>
      <c r="J27" s="1"/>
      <c r="K27" s="462">
        <f>SUM(C27:I27)</f>
        <v>-185</v>
      </c>
    </row>
    <row r="28" spans="1:11" ht="12.75">
      <c r="A28" s="1101" t="s">
        <v>480</v>
      </c>
      <c r="C28" s="462">
        <v>14</v>
      </c>
      <c r="D28" s="462"/>
      <c r="E28" s="462">
        <v>-21</v>
      </c>
      <c r="F28" s="462"/>
      <c r="G28" s="462">
        <v>2</v>
      </c>
      <c r="H28" s="1"/>
      <c r="I28" s="218">
        <v>-6</v>
      </c>
      <c r="J28" s="1"/>
      <c r="K28" s="462">
        <f>SUM(C28:I28)</f>
        <v>-11</v>
      </c>
    </row>
    <row r="29" spans="1:11" ht="12.75">
      <c r="A29" s="1101" t="s">
        <v>506</v>
      </c>
      <c r="C29" s="462"/>
      <c r="D29" s="462"/>
      <c r="E29" s="462"/>
      <c r="F29" s="462"/>
      <c r="G29" s="462"/>
      <c r="H29" s="1"/>
      <c r="I29" s="1"/>
      <c r="J29" s="1"/>
      <c r="K29" s="462"/>
    </row>
    <row r="30" spans="1:11" ht="10.5" customHeight="1">
      <c r="A30" s="1105" t="s">
        <v>145</v>
      </c>
      <c r="C30" s="496" t="s">
        <v>1032</v>
      </c>
      <c r="D30" s="702"/>
      <c r="E30" s="496" t="s">
        <v>1032</v>
      </c>
      <c r="F30" s="702"/>
      <c r="G30" s="269">
        <v>0</v>
      </c>
      <c r="H30" s="216"/>
      <c r="I30" s="218">
        <v>-29</v>
      </c>
      <c r="J30" s="216"/>
      <c r="K30" s="462">
        <f>SUM(C30:I30)</f>
        <v>-29</v>
      </c>
    </row>
    <row r="31" spans="1:11" ht="12.75">
      <c r="A31" s="1102" t="s">
        <v>402</v>
      </c>
      <c r="B31" s="264"/>
      <c r="C31" s="704">
        <f>SUM(C27:C30)</f>
        <v>-61</v>
      </c>
      <c r="D31" s="704"/>
      <c r="E31" s="704">
        <f>SUM(E27:E30)</f>
        <v>-97</v>
      </c>
      <c r="F31" s="704"/>
      <c r="G31" s="704">
        <f>SUM(G27:G30)</f>
        <v>-13</v>
      </c>
      <c r="H31" s="1488"/>
      <c r="I31" s="704">
        <f>SUM(I27:I30)</f>
        <v>-54</v>
      </c>
      <c r="J31" s="1488"/>
      <c r="K31" s="704">
        <f>SUM(K26:K30)</f>
        <v>-225</v>
      </c>
    </row>
    <row r="32" spans="1:11" ht="12.75">
      <c r="A32" s="315" t="s">
        <v>835</v>
      </c>
      <c r="B32" s="55"/>
      <c r="C32" s="462"/>
      <c r="D32" s="462"/>
      <c r="E32" s="462"/>
      <c r="F32" s="462"/>
      <c r="G32" s="462"/>
      <c r="H32" s="1"/>
      <c r="I32" s="1"/>
      <c r="J32" s="1"/>
      <c r="K32" s="1"/>
    </row>
    <row r="33" spans="1:11" ht="12.75">
      <c r="A33" s="1101" t="s">
        <v>105</v>
      </c>
      <c r="C33" s="462">
        <v>-2</v>
      </c>
      <c r="D33" s="462"/>
      <c r="E33" s="1493">
        <v>4</v>
      </c>
      <c r="F33" s="462"/>
      <c r="G33" s="462">
        <v>-12</v>
      </c>
      <c r="H33" s="1"/>
      <c r="I33" s="1493">
        <v>-8</v>
      </c>
      <c r="J33" s="1"/>
      <c r="K33" s="462">
        <f>SUM(C33:I33)</f>
        <v>-18</v>
      </c>
    </row>
    <row r="34" spans="1:11" ht="12.75">
      <c r="A34" s="1101" t="s">
        <v>480</v>
      </c>
      <c r="C34" s="462">
        <v>-2</v>
      </c>
      <c r="D34" s="462"/>
      <c r="E34" s="496" t="s">
        <v>1032</v>
      </c>
      <c r="F34" s="462"/>
      <c r="G34" s="462">
        <v>-9</v>
      </c>
      <c r="H34" s="1"/>
      <c r="I34" s="462">
        <v>1</v>
      </c>
      <c r="J34" s="1"/>
      <c r="K34" s="462">
        <f>SUM(C34:I34)</f>
        <v>-10</v>
      </c>
    </row>
    <row r="35" spans="1:11" ht="12.75">
      <c r="A35" s="1101" t="s">
        <v>506</v>
      </c>
      <c r="C35" s="462"/>
      <c r="D35" s="462"/>
      <c r="E35" s="462"/>
      <c r="F35" s="462"/>
      <c r="G35" s="496"/>
      <c r="H35" s="214"/>
      <c r="I35" s="214"/>
      <c r="J35" s="214"/>
      <c r="K35" s="462"/>
    </row>
    <row r="36" spans="1:11" ht="11.25" customHeight="1">
      <c r="A36" s="1105" t="s">
        <v>145</v>
      </c>
      <c r="C36" s="496" t="s">
        <v>1032</v>
      </c>
      <c r="D36" s="702"/>
      <c r="E36" s="496" t="s">
        <v>1032</v>
      </c>
      <c r="F36" s="702"/>
      <c r="G36" s="269">
        <v>0</v>
      </c>
      <c r="H36" s="216"/>
      <c r="I36" s="462">
        <v>0</v>
      </c>
      <c r="J36" s="216"/>
      <c r="K36" s="444">
        <f>SUM(C36:I36)</f>
        <v>0</v>
      </c>
    </row>
    <row r="37" spans="1:11" ht="12.75">
      <c r="A37" s="1102" t="s">
        <v>402</v>
      </c>
      <c r="B37" s="264"/>
      <c r="C37" s="704">
        <f>SUM(C33:C36)</f>
        <v>-4</v>
      </c>
      <c r="D37" s="704"/>
      <c r="E37" s="1494">
        <f>SUM(E33:E36)</f>
        <v>4</v>
      </c>
      <c r="F37" s="704"/>
      <c r="G37" s="704">
        <f>SUM(G33:G36)</f>
        <v>-21</v>
      </c>
      <c r="H37" s="704"/>
      <c r="I37" s="704">
        <f>SUM(I33:I36)</f>
        <v>-7</v>
      </c>
      <c r="J37" s="704"/>
      <c r="K37" s="704">
        <f>SUM(K33:K36)</f>
        <v>-28</v>
      </c>
    </row>
    <row r="38" spans="1:11" ht="12.75">
      <c r="A38" s="315" t="s">
        <v>147</v>
      </c>
      <c r="B38" s="55"/>
      <c r="C38" s="462"/>
      <c r="D38" s="462"/>
      <c r="E38" s="462"/>
      <c r="F38" s="462"/>
      <c r="G38" s="462"/>
      <c r="H38" s="1"/>
      <c r="I38" s="1"/>
      <c r="J38" s="1"/>
      <c r="K38" s="1"/>
    </row>
    <row r="39" spans="1:11" ht="12.75">
      <c r="A39" s="1101" t="s">
        <v>105</v>
      </c>
      <c r="C39" s="462">
        <v>-77</v>
      </c>
      <c r="D39" s="462"/>
      <c r="E39" s="1493">
        <v>-72</v>
      </c>
      <c r="F39" s="462"/>
      <c r="G39" s="462">
        <v>-27</v>
      </c>
      <c r="H39" s="1"/>
      <c r="I39" s="1495">
        <v>-27</v>
      </c>
      <c r="J39" s="1"/>
      <c r="K39" s="1493">
        <f>SUM(C39:J39)</f>
        <v>-203</v>
      </c>
    </row>
    <row r="40" spans="1:11" ht="12.75">
      <c r="A40" s="1101" t="s">
        <v>480</v>
      </c>
      <c r="C40" s="462">
        <v>12</v>
      </c>
      <c r="D40" s="462"/>
      <c r="E40" s="462">
        <v>-21</v>
      </c>
      <c r="F40" s="462"/>
      <c r="G40" s="462">
        <v>-7</v>
      </c>
      <c r="H40" s="1"/>
      <c r="I40" s="1495">
        <v>-5</v>
      </c>
      <c r="J40" s="1"/>
      <c r="K40" s="462">
        <f>SUM(C40:I40)</f>
        <v>-21</v>
      </c>
    </row>
    <row r="41" spans="1:11" ht="12.75">
      <c r="A41" s="1101" t="s">
        <v>506</v>
      </c>
      <c r="C41" s="462"/>
      <c r="D41" s="462"/>
      <c r="E41" s="462"/>
      <c r="F41" s="462"/>
      <c r="G41" s="462"/>
      <c r="H41" s="1"/>
      <c r="I41" s="1495"/>
      <c r="J41" s="1"/>
      <c r="K41" s="462"/>
    </row>
    <row r="42" spans="1:11" ht="12.75">
      <c r="A42" s="1105" t="s">
        <v>836</v>
      </c>
      <c r="C42" s="496" t="s">
        <v>1032</v>
      </c>
      <c r="D42" s="496"/>
      <c r="E42" s="499" t="s">
        <v>1032</v>
      </c>
      <c r="F42" s="496"/>
      <c r="G42" s="269">
        <v>0</v>
      </c>
      <c r="H42" s="216"/>
      <c r="I42" s="1495">
        <v>-29</v>
      </c>
      <c r="J42" s="216"/>
      <c r="K42" s="462">
        <f>SUM(C42:I42)</f>
        <v>-29</v>
      </c>
    </row>
    <row r="43" spans="1:11" ht="12.75">
      <c r="A43" s="1102" t="s">
        <v>402</v>
      </c>
      <c r="B43" s="264"/>
      <c r="C43" s="704">
        <f>SUM(C39:C42)</f>
        <v>-65</v>
      </c>
      <c r="D43" s="704"/>
      <c r="E43" s="1496">
        <f>SUM(E39:E42)</f>
        <v>-93</v>
      </c>
      <c r="F43" s="704"/>
      <c r="G43" s="704">
        <f>SUM(G39:G42)</f>
        <v>-34</v>
      </c>
      <c r="H43" s="1488"/>
      <c r="I43" s="1494">
        <f>SUM(I39:I42)</f>
        <v>-61</v>
      </c>
      <c r="J43" s="1488"/>
      <c r="K43" s="1494">
        <f>SUM(K39:K42)</f>
        <v>-253</v>
      </c>
    </row>
    <row r="44" spans="1:11" ht="12.75">
      <c r="A44" s="315" t="s">
        <v>149</v>
      </c>
      <c r="B44" s="55"/>
      <c r="C44" s="1497">
        <f>-C39/C15</f>
        <v>0.30677290836653387</v>
      </c>
      <c r="D44" s="1497" t="e">
        <f>D39/D15</f>
        <v>#DIV/0!</v>
      </c>
      <c r="E44" s="1498">
        <v>0.33</v>
      </c>
      <c r="F44" s="1497"/>
      <c r="G44" s="1497">
        <f>-G39/G15</f>
        <v>0.38571428571428573</v>
      </c>
      <c r="H44" s="1497"/>
      <c r="I44" s="1497">
        <v>0.44</v>
      </c>
      <c r="J44" s="1497"/>
      <c r="K44" s="1498">
        <v>0.34</v>
      </c>
    </row>
    <row r="45" spans="1:11" ht="13.5" thickBot="1">
      <c r="A45" s="950" t="s">
        <v>148</v>
      </c>
      <c r="B45" s="317"/>
      <c r="C45" s="1499">
        <f>-C43/C19</f>
        <v>0.31862745098039214</v>
      </c>
      <c r="D45" s="1499" t="e">
        <f>D43/D19</f>
        <v>#DIV/0!</v>
      </c>
      <c r="E45" s="1500">
        <v>0.33</v>
      </c>
      <c r="F45" s="1499"/>
      <c r="G45" s="1499">
        <f>-G43/G19</f>
        <v>0.5666666666666667</v>
      </c>
      <c r="H45" s="1499"/>
      <c r="I45" s="1499">
        <v>0.33</v>
      </c>
      <c r="J45" s="1499"/>
      <c r="K45" s="1500">
        <v>0.35</v>
      </c>
    </row>
    <row r="46" spans="1:7" ht="12.75">
      <c r="A46" s="489"/>
      <c r="B46" s="55"/>
      <c r="C46" s="55"/>
      <c r="D46" s="55"/>
      <c r="E46" s="55"/>
      <c r="F46" s="55"/>
      <c r="G46" s="55"/>
    </row>
    <row r="47" spans="1:7" ht="12.75">
      <c r="A47" s="55"/>
      <c r="B47" s="55"/>
      <c r="C47" s="55"/>
      <c r="D47" s="55"/>
      <c r="E47" s="55"/>
      <c r="F47" s="55"/>
      <c r="G47" s="55"/>
    </row>
    <row r="48" spans="1:11" ht="12.75">
      <c r="A48" s="1716"/>
      <c r="B48" s="1716"/>
      <c r="C48" s="289"/>
      <c r="D48" s="289"/>
      <c r="E48" s="289"/>
      <c r="F48" s="1013"/>
      <c r="G48" s="289" t="s">
        <v>943</v>
      </c>
      <c r="H48" s="11"/>
      <c r="I48" s="1014"/>
      <c r="J48" s="1014"/>
      <c r="K48" s="1014"/>
    </row>
    <row r="49" spans="1:11" ht="12.75">
      <c r="A49" s="1012"/>
      <c r="B49" s="1012"/>
      <c r="C49" s="289" t="s">
        <v>605</v>
      </c>
      <c r="D49" s="289"/>
      <c r="E49" s="289"/>
      <c r="F49" s="289"/>
      <c r="G49" s="289" t="s">
        <v>941</v>
      </c>
      <c r="H49" s="11"/>
      <c r="I49" s="11"/>
      <c r="J49" s="11"/>
      <c r="K49" s="11"/>
    </row>
    <row r="50" spans="1:11" ht="12.75">
      <c r="A50" s="29"/>
      <c r="B50" s="78"/>
      <c r="C50" s="289" t="s">
        <v>942</v>
      </c>
      <c r="D50" s="289"/>
      <c r="E50" s="289"/>
      <c r="F50" s="289"/>
      <c r="G50" s="289" t="s">
        <v>944</v>
      </c>
      <c r="H50" s="11"/>
      <c r="I50" s="336" t="s">
        <v>999</v>
      </c>
      <c r="J50" s="11"/>
      <c r="K50" s="336" t="s">
        <v>402</v>
      </c>
    </row>
    <row r="51" spans="1:11" ht="12.75">
      <c r="A51" s="78"/>
      <c r="B51" s="78"/>
      <c r="C51" s="289" t="s">
        <v>946</v>
      </c>
      <c r="D51" s="78"/>
      <c r="E51" s="289" t="s">
        <v>940</v>
      </c>
      <c r="F51" s="78"/>
      <c r="G51" s="289" t="s">
        <v>946</v>
      </c>
      <c r="H51" s="11"/>
      <c r="I51" s="336" t="s">
        <v>946</v>
      </c>
      <c r="J51" s="11"/>
      <c r="K51" s="495" t="s">
        <v>833</v>
      </c>
    </row>
    <row r="52" spans="1:11" ht="12.75">
      <c r="A52" s="29" t="s">
        <v>769</v>
      </c>
      <c r="B52" s="78"/>
      <c r="C52" s="289" t="s">
        <v>1048</v>
      </c>
      <c r="D52" s="78"/>
      <c r="E52" s="289" t="s">
        <v>1048</v>
      </c>
      <c r="F52" s="78"/>
      <c r="G52" s="289" t="s">
        <v>1048</v>
      </c>
      <c r="H52" s="11"/>
      <c r="I52" s="289" t="s">
        <v>1048</v>
      </c>
      <c r="J52" s="11"/>
      <c r="K52" s="289" t="s">
        <v>1048</v>
      </c>
    </row>
    <row r="53" spans="1:11" ht="5.25" customHeight="1">
      <c r="A53" s="271"/>
      <c r="B53" s="66"/>
      <c r="C53" s="66"/>
      <c r="D53" s="66"/>
      <c r="E53" s="1015"/>
      <c r="F53" s="66"/>
      <c r="G53" s="1015"/>
      <c r="H53" s="271"/>
      <c r="I53" s="271"/>
      <c r="J53" s="271"/>
      <c r="K53" s="271"/>
    </row>
    <row r="54" spans="1:11" ht="12.75">
      <c r="A54" s="353" t="s">
        <v>143</v>
      </c>
      <c r="B54" s="54"/>
      <c r="C54" s="54"/>
      <c r="D54" s="54"/>
      <c r="E54" s="1016"/>
      <c r="F54" s="54"/>
      <c r="G54" s="1016"/>
      <c r="H54" s="11"/>
      <c r="I54" s="11"/>
      <c r="J54" s="11"/>
      <c r="K54" s="11"/>
    </row>
    <row r="55" spans="1:11" ht="12.75">
      <c r="A55" s="1101" t="s">
        <v>33</v>
      </c>
      <c r="C55" s="54"/>
      <c r="D55" s="54"/>
      <c r="E55" s="1017"/>
      <c r="F55" s="54"/>
      <c r="G55" s="1017"/>
      <c r="H55" s="11"/>
      <c r="I55" s="11"/>
      <c r="J55" s="11"/>
      <c r="K55" s="11"/>
    </row>
    <row r="56" spans="1:11" ht="9.75" customHeight="1">
      <c r="A56" s="1107" t="s">
        <v>144</v>
      </c>
      <c r="C56" s="1018">
        <v>194</v>
      </c>
      <c r="D56" s="1018"/>
      <c r="E56" s="1018">
        <v>223</v>
      </c>
      <c r="F56" s="1018"/>
      <c r="G56" s="1018">
        <v>81</v>
      </c>
      <c r="H56" s="1018"/>
      <c r="I56" s="1018">
        <v>0</v>
      </c>
      <c r="J56" s="1018"/>
      <c r="K56" s="1018">
        <f>SUM(C56:I56)</f>
        <v>498</v>
      </c>
    </row>
    <row r="57" spans="1:11" ht="12.75">
      <c r="A57" s="1103" t="s">
        <v>73</v>
      </c>
      <c r="C57" s="1018">
        <v>-42</v>
      </c>
      <c r="D57" s="1018"/>
      <c r="E57" s="1018">
        <v>100</v>
      </c>
      <c r="F57" s="1018"/>
      <c r="G57" s="1018">
        <v>-36</v>
      </c>
      <c r="H57" s="1018"/>
      <c r="I57" s="1018">
        <v>17</v>
      </c>
      <c r="J57" s="1018"/>
      <c r="K57" s="1018">
        <f>SUM(C57:I57)</f>
        <v>39</v>
      </c>
    </row>
    <row r="58" spans="1:11" ht="12.75">
      <c r="A58" s="1101" t="s">
        <v>506</v>
      </c>
      <c r="C58" s="1019"/>
      <c r="D58" s="1018"/>
      <c r="E58" s="1018"/>
      <c r="F58" s="1018"/>
      <c r="G58" s="1018"/>
      <c r="H58" s="1018"/>
      <c r="I58" s="1018"/>
      <c r="J58" s="1018"/>
      <c r="K58" s="1018"/>
    </row>
    <row r="59" spans="1:11" ht="11.25" customHeight="1">
      <c r="A59" s="1106" t="s">
        <v>145</v>
      </c>
      <c r="C59" s="1020" t="s">
        <v>960</v>
      </c>
      <c r="D59" s="698"/>
      <c r="E59" s="1285" t="s">
        <v>960</v>
      </c>
      <c r="F59" s="1021"/>
      <c r="G59" s="1285">
        <v>0</v>
      </c>
      <c r="H59" s="271"/>
      <c r="I59" s="271">
        <v>200</v>
      </c>
      <c r="J59" s="271"/>
      <c r="K59" s="11">
        <f>SUM(C59:I59)</f>
        <v>200</v>
      </c>
    </row>
    <row r="60" spans="1:11" ht="12.75">
      <c r="A60" s="1104" t="s">
        <v>402</v>
      </c>
      <c r="B60" s="264"/>
      <c r="C60" s="1022">
        <f>SUM(C55:C59)</f>
        <v>152</v>
      </c>
      <c r="D60" s="692"/>
      <c r="E60" s="1023">
        <f>SUM(E55:E59)</f>
        <v>323</v>
      </c>
      <c r="F60" s="1023"/>
      <c r="G60" s="1023">
        <f>SUM(G55:G59)</f>
        <v>45</v>
      </c>
      <c r="H60" s="263"/>
      <c r="I60" s="1023">
        <f>SUM(I55:I59)</f>
        <v>217</v>
      </c>
      <c r="J60" s="263"/>
      <c r="K60" s="1023">
        <f>SUM(K55:K59)</f>
        <v>737</v>
      </c>
    </row>
    <row r="61" spans="1:11" ht="12.75">
      <c r="A61" s="54" t="s">
        <v>834</v>
      </c>
      <c r="B61" s="11"/>
      <c r="C61" s="695"/>
      <c r="D61" s="695"/>
      <c r="E61" s="1018"/>
      <c r="F61" s="1018"/>
      <c r="G61" s="1018"/>
      <c r="H61" s="11"/>
      <c r="I61" s="11"/>
      <c r="J61" s="11"/>
      <c r="K61" s="11"/>
    </row>
    <row r="62" spans="1:11" ht="12.75">
      <c r="A62" s="1103" t="s">
        <v>105</v>
      </c>
      <c r="C62" s="1024">
        <v>0.3</v>
      </c>
      <c r="D62" s="1025"/>
      <c r="E62" s="1025">
        <v>0.35</v>
      </c>
      <c r="F62" s="1025"/>
      <c r="G62" s="1025">
        <v>0.17</v>
      </c>
      <c r="H62" s="1026"/>
      <c r="I62" s="1026">
        <v>0.3</v>
      </c>
      <c r="J62" s="1026"/>
      <c r="K62" s="1026">
        <v>0.3</v>
      </c>
    </row>
    <row r="63" spans="1:11" ht="12.75">
      <c r="A63" s="1103" t="s">
        <v>480</v>
      </c>
      <c r="C63" s="1024">
        <v>0.3</v>
      </c>
      <c r="D63" s="1027"/>
      <c r="E63" s="1025">
        <v>0.35</v>
      </c>
      <c r="F63" s="1025"/>
      <c r="G63" s="1025">
        <v>0.17</v>
      </c>
      <c r="H63" s="1026"/>
      <c r="I63" s="1026">
        <v>0.3</v>
      </c>
      <c r="J63" s="1026"/>
      <c r="K63" s="1026">
        <v>0.54</v>
      </c>
    </row>
    <row r="64" spans="1:11" ht="12.75">
      <c r="A64" s="1101" t="s">
        <v>506</v>
      </c>
      <c r="C64" s="1024"/>
      <c r="D64" s="1027"/>
      <c r="E64" s="1025"/>
      <c r="F64" s="1025"/>
      <c r="G64" s="1025"/>
      <c r="H64" s="1025"/>
      <c r="I64" s="1025"/>
      <c r="J64" s="1025"/>
      <c r="K64" s="1025"/>
    </row>
    <row r="65" spans="1:11" ht="11.25" customHeight="1">
      <c r="A65" s="1106" t="s">
        <v>145</v>
      </c>
      <c r="C65" s="496" t="s">
        <v>1032</v>
      </c>
      <c r="D65" s="496"/>
      <c r="E65" s="499" t="s">
        <v>1032</v>
      </c>
      <c r="F65" s="1028"/>
      <c r="G65" s="1028">
        <v>0.25</v>
      </c>
      <c r="H65" s="1028"/>
      <c r="I65" s="1028">
        <v>0.3</v>
      </c>
      <c r="J65" s="1028"/>
      <c r="K65" s="1028">
        <v>0.3</v>
      </c>
    </row>
    <row r="66" spans="1:11" ht="12.75">
      <c r="A66" s="1104" t="s">
        <v>402</v>
      </c>
      <c r="B66" s="264"/>
      <c r="C66" s="1029">
        <v>0.3</v>
      </c>
      <c r="D66" s="1030"/>
      <c r="E66" s="1031">
        <v>0.35</v>
      </c>
      <c r="F66" s="1031"/>
      <c r="G66" s="1031">
        <v>0.17</v>
      </c>
      <c r="H66" s="1031"/>
      <c r="I66" s="1031">
        <v>0.3</v>
      </c>
      <c r="J66" s="1031"/>
      <c r="K66" s="1031">
        <v>0.31</v>
      </c>
    </row>
    <row r="67" spans="1:11" ht="12.75">
      <c r="A67" s="54" t="s">
        <v>146</v>
      </c>
      <c r="B67" s="78"/>
      <c r="C67" s="695"/>
      <c r="D67" s="695"/>
      <c r="E67" s="1018"/>
      <c r="F67" s="1018"/>
      <c r="G67" s="1018"/>
      <c r="H67" s="11"/>
      <c r="I67" s="11"/>
      <c r="J67" s="11"/>
      <c r="K67" s="11"/>
    </row>
    <row r="68" spans="1:11" ht="12.75">
      <c r="A68" s="1103" t="s">
        <v>105</v>
      </c>
      <c r="C68" s="1018">
        <v>-58</v>
      </c>
      <c r="D68" s="1018"/>
      <c r="E68" s="1018">
        <f>0.35*-E56</f>
        <v>-78.05</v>
      </c>
      <c r="F68" s="1018"/>
      <c r="G68" s="1018">
        <f>0.17*-G56</f>
        <v>-13.770000000000001</v>
      </c>
      <c r="H68" s="1018"/>
      <c r="I68" s="1018">
        <f>-0.3*I56</f>
        <v>0</v>
      </c>
      <c r="J68" s="1018"/>
      <c r="K68" s="1018">
        <f>SUM(C68:I68)</f>
        <v>-149.82000000000002</v>
      </c>
    </row>
    <row r="69" spans="1:11" ht="12.75">
      <c r="A69" s="1103" t="s">
        <v>480</v>
      </c>
      <c r="C69" s="1018">
        <v>13</v>
      </c>
      <c r="D69" s="1018"/>
      <c r="E69" s="1018">
        <f>0.35*-E57</f>
        <v>-35</v>
      </c>
      <c r="F69" s="1018"/>
      <c r="G69" s="1018">
        <f>0.17*-G57</f>
        <v>6.12</v>
      </c>
      <c r="H69" s="1018"/>
      <c r="I69" s="1018">
        <f>-0.3*I57</f>
        <v>-5.1</v>
      </c>
      <c r="J69" s="1018"/>
      <c r="K69" s="1018">
        <f>SUM(C69:I69)</f>
        <v>-20.979999999999997</v>
      </c>
    </row>
    <row r="70" spans="1:11" ht="12.75">
      <c r="A70" s="1101" t="s">
        <v>506</v>
      </c>
      <c r="C70" s="1019"/>
      <c r="D70" s="1018"/>
      <c r="E70" s="1018"/>
      <c r="F70" s="1018"/>
      <c r="G70" s="1018"/>
      <c r="H70" s="1018"/>
      <c r="I70" s="1018"/>
      <c r="J70" s="1019"/>
      <c r="K70" s="1018"/>
    </row>
    <row r="71" spans="1:11" ht="9.75" customHeight="1">
      <c r="A71" s="1106" t="s">
        <v>145</v>
      </c>
      <c r="C71" s="1020" t="s">
        <v>960</v>
      </c>
      <c r="D71" s="1020"/>
      <c r="E71" s="1020" t="s">
        <v>960</v>
      </c>
      <c r="F71" s="1020"/>
      <c r="G71" s="1020">
        <v>0</v>
      </c>
      <c r="H71" s="271"/>
      <c r="I71" s="1018">
        <f>-0.3*I59</f>
        <v>-60</v>
      </c>
      <c r="J71" s="1020"/>
      <c r="K71" s="700">
        <f>SUM(C71:I71)</f>
        <v>-60</v>
      </c>
    </row>
    <row r="72" spans="1:11" ht="12.75">
      <c r="A72" s="1104" t="s">
        <v>402</v>
      </c>
      <c r="B72" s="264"/>
      <c r="C72" s="694">
        <f>SUM(C68:C71)</f>
        <v>-45</v>
      </c>
      <c r="D72" s="692"/>
      <c r="E72" s="694">
        <f>SUM(E68:E71)</f>
        <v>-113.05</v>
      </c>
      <c r="F72" s="1023"/>
      <c r="G72" s="694">
        <f>SUM(G68:G71)</f>
        <v>-7.650000000000001</v>
      </c>
      <c r="H72" s="263"/>
      <c r="I72" s="694">
        <f>SUM(I68:I71)</f>
        <v>-65.1</v>
      </c>
      <c r="J72" s="263"/>
      <c r="K72" s="1023">
        <f>SUM(K67:K71)</f>
        <v>-230.8</v>
      </c>
    </row>
    <row r="73" spans="1:11" ht="12.75">
      <c r="A73" s="54" t="s">
        <v>835</v>
      </c>
      <c r="B73" s="78"/>
      <c r="C73" s="695"/>
      <c r="D73" s="695"/>
      <c r="E73" s="1018"/>
      <c r="F73" s="1018"/>
      <c r="G73" s="1018"/>
      <c r="H73" s="11"/>
      <c r="I73" s="11"/>
      <c r="J73" s="11"/>
      <c r="K73" s="11"/>
    </row>
    <row r="74" spans="1:11" ht="12.75">
      <c r="A74" s="1103" t="s">
        <v>105</v>
      </c>
      <c r="C74" s="697">
        <f>C80-C68</f>
        <v>-3</v>
      </c>
      <c r="D74" s="697"/>
      <c r="E74" s="697">
        <f>E80-E68</f>
        <v>4.049999999999997</v>
      </c>
      <c r="F74" s="697"/>
      <c r="G74" s="697">
        <f>G80-G68</f>
        <v>-12.229999999999999</v>
      </c>
      <c r="H74" s="697"/>
      <c r="I74" s="697">
        <f>I80-I68</f>
        <v>-1</v>
      </c>
      <c r="J74" s="697"/>
      <c r="K74" s="1018">
        <f>SUM(C74:I74)</f>
        <v>-12.180000000000001</v>
      </c>
    </row>
    <row r="75" spans="1:11" ht="12.75">
      <c r="A75" s="1103" t="s">
        <v>480</v>
      </c>
      <c r="C75" s="697">
        <f>C81-C69</f>
        <v>-3</v>
      </c>
      <c r="D75" s="697"/>
      <c r="E75" s="697">
        <f>E81-E69</f>
        <v>1</v>
      </c>
      <c r="F75" s="697"/>
      <c r="G75" s="697">
        <f>G81-G69</f>
        <v>-10.120000000000001</v>
      </c>
      <c r="H75" s="697"/>
      <c r="I75" s="697">
        <f>I81-I69</f>
        <v>2.0999999999999996</v>
      </c>
      <c r="J75" s="697"/>
      <c r="K75" s="1018">
        <f>SUM(C75:I75)</f>
        <v>-10.020000000000001</v>
      </c>
    </row>
    <row r="76" spans="1:11" ht="12.75">
      <c r="A76" s="1101" t="s">
        <v>506</v>
      </c>
      <c r="C76" s="697"/>
      <c r="D76" s="697"/>
      <c r="E76" s="697"/>
      <c r="F76" s="697"/>
      <c r="G76" s="697"/>
      <c r="H76" s="697"/>
      <c r="I76" s="697"/>
      <c r="J76" s="697"/>
      <c r="K76" s="1018"/>
    </row>
    <row r="77" spans="1:11" ht="11.25" customHeight="1">
      <c r="A77" s="1106" t="s">
        <v>145</v>
      </c>
      <c r="C77" s="1020" t="s">
        <v>960</v>
      </c>
      <c r="D77" s="1020"/>
      <c r="E77" s="1020" t="s">
        <v>960</v>
      </c>
      <c r="F77" s="1020"/>
      <c r="G77" s="1020">
        <v>0</v>
      </c>
      <c r="H77" s="697"/>
      <c r="I77" s="697">
        <f>I83-I71</f>
        <v>0</v>
      </c>
      <c r="J77" s="700"/>
      <c r="K77" s="1018">
        <f>SUM(C77:I77)</f>
        <v>0</v>
      </c>
    </row>
    <row r="78" spans="1:11" ht="12.75">
      <c r="A78" s="1104" t="s">
        <v>402</v>
      </c>
      <c r="B78" s="264"/>
      <c r="C78" s="694">
        <f>SUM(C74:C77)</f>
        <v>-6</v>
      </c>
      <c r="D78" s="694"/>
      <c r="E78" s="694">
        <f>SUM(E74:E77)</f>
        <v>5.049999999999997</v>
      </c>
      <c r="F78" s="694"/>
      <c r="G78" s="694">
        <f>SUM(G74:G77)</f>
        <v>-22.35</v>
      </c>
      <c r="H78" s="694"/>
      <c r="I78" s="694">
        <f>SUM(I74:I77)</f>
        <v>1.0999999999999996</v>
      </c>
      <c r="J78" s="694"/>
      <c r="K78" s="694">
        <f>SUM(K74:K77)</f>
        <v>-22.200000000000003</v>
      </c>
    </row>
    <row r="79" spans="1:11" ht="12.75">
      <c r="A79" s="54" t="s">
        <v>147</v>
      </c>
      <c r="B79" s="78"/>
      <c r="C79" s="695"/>
      <c r="D79" s="695"/>
      <c r="E79" s="1018"/>
      <c r="F79" s="1018"/>
      <c r="G79" s="1018"/>
      <c r="H79" s="11"/>
      <c r="I79" s="11"/>
      <c r="J79" s="11"/>
      <c r="K79" s="11"/>
    </row>
    <row r="80" spans="1:11" ht="12.75">
      <c r="A80" s="1103" t="s">
        <v>105</v>
      </c>
      <c r="C80" s="697">
        <v>-61</v>
      </c>
      <c r="D80" s="695"/>
      <c r="E80" s="1018">
        <v>-74</v>
      </c>
      <c r="F80" s="1018"/>
      <c r="G80" s="1018">
        <v>-26</v>
      </c>
      <c r="H80" s="11"/>
      <c r="I80" s="1018">
        <v>-1</v>
      </c>
      <c r="J80" s="11"/>
      <c r="K80" s="1018">
        <f>SUM(C80:I80)</f>
        <v>-162</v>
      </c>
    </row>
    <row r="81" spans="1:11" ht="12.75">
      <c r="A81" s="1103" t="s">
        <v>480</v>
      </c>
      <c r="C81" s="697">
        <v>10</v>
      </c>
      <c r="D81" s="695"/>
      <c r="E81" s="1018">
        <v>-34</v>
      </c>
      <c r="F81" s="1018"/>
      <c r="G81" s="1018">
        <v>-4</v>
      </c>
      <c r="H81" s="11"/>
      <c r="I81" s="1018">
        <v>-3</v>
      </c>
      <c r="J81" s="11"/>
      <c r="K81" s="1018">
        <f>SUM(C81:I81)</f>
        <v>-31</v>
      </c>
    </row>
    <row r="82" spans="1:11" ht="12.75">
      <c r="A82" s="1101" t="s">
        <v>506</v>
      </c>
      <c r="C82" s="697"/>
      <c r="D82" s="695"/>
      <c r="E82" s="1018"/>
      <c r="F82" s="1018"/>
      <c r="G82" s="1018"/>
      <c r="H82" s="11"/>
      <c r="I82" s="11"/>
      <c r="J82" s="11"/>
      <c r="K82" s="1018"/>
    </row>
    <row r="83" spans="1:11" ht="10.5" customHeight="1">
      <c r="A83" s="1106" t="s">
        <v>145</v>
      </c>
      <c r="C83" s="1020" t="s">
        <v>960</v>
      </c>
      <c r="D83" s="1020"/>
      <c r="E83" s="1020" t="s">
        <v>960</v>
      </c>
      <c r="F83" s="1020"/>
      <c r="G83" s="1020">
        <v>0</v>
      </c>
      <c r="H83" s="271"/>
      <c r="I83" s="1018">
        <v>-60</v>
      </c>
      <c r="J83" s="1020"/>
      <c r="K83" s="700">
        <f>SUM(C83:I83)</f>
        <v>-60</v>
      </c>
    </row>
    <row r="84" spans="1:11" ht="12.75">
      <c r="A84" s="1104" t="s">
        <v>402</v>
      </c>
      <c r="B84" s="264"/>
      <c r="C84" s="694">
        <f>SUM(C80:C83)</f>
        <v>-51</v>
      </c>
      <c r="D84" s="692"/>
      <c r="E84" s="694">
        <f>SUM(E80:E83)</f>
        <v>-108</v>
      </c>
      <c r="F84" s="1023"/>
      <c r="G84" s="694">
        <f>SUM(G80:G83)</f>
        <v>-30</v>
      </c>
      <c r="H84" s="263"/>
      <c r="I84" s="694">
        <f>SUM(I80:I83)</f>
        <v>-64</v>
      </c>
      <c r="J84" s="263"/>
      <c r="K84" s="694">
        <f>SUM(K80:K83)</f>
        <v>-253</v>
      </c>
    </row>
    <row r="85" spans="1:11" ht="12.75">
      <c r="A85" s="54" t="s">
        <v>149</v>
      </c>
      <c r="B85" s="78"/>
      <c r="C85" s="1025">
        <v>0.31</v>
      </c>
      <c r="D85" s="1025"/>
      <c r="E85" s="1025">
        <v>0.33</v>
      </c>
      <c r="F85" s="1025"/>
      <c r="G85" s="1025">
        <v>0.32</v>
      </c>
      <c r="H85" s="1026"/>
      <c r="I85" s="1032" t="s">
        <v>518</v>
      </c>
      <c r="J85" s="1026"/>
      <c r="K85" s="1026">
        <v>0.33</v>
      </c>
    </row>
    <row r="86" spans="1:11" ht="13.5" thickBot="1">
      <c r="A86" s="316" t="s">
        <v>148</v>
      </c>
      <c r="B86" s="1033"/>
      <c r="C86" s="1034">
        <v>0.34</v>
      </c>
      <c r="D86" s="1034"/>
      <c r="E86" s="1034">
        <v>0.33</v>
      </c>
      <c r="F86" s="1034"/>
      <c r="G86" s="1034">
        <v>0.67</v>
      </c>
      <c r="H86" s="1034"/>
      <c r="I86" s="1034">
        <v>0.29</v>
      </c>
      <c r="J86" s="1034"/>
      <c r="K86" s="1034">
        <v>0.34</v>
      </c>
    </row>
    <row r="87" spans="1:11" ht="12.75">
      <c r="A87" s="54"/>
      <c r="B87" s="78"/>
      <c r="C87" s="1025"/>
      <c r="D87" s="1025"/>
      <c r="E87" s="1025"/>
      <c r="F87" s="1025"/>
      <c r="G87" s="1025"/>
      <c r="H87" s="1025"/>
      <c r="I87" s="1025"/>
      <c r="J87" s="1025"/>
      <c r="K87" s="1025"/>
    </row>
    <row r="88" spans="1:11" ht="12.75">
      <c r="A88" s="54"/>
      <c r="B88" s="78"/>
      <c r="C88" s="1025"/>
      <c r="D88" s="1025"/>
      <c r="E88" s="1025"/>
      <c r="F88" s="1025"/>
      <c r="G88" s="1025"/>
      <c r="H88" s="1025"/>
      <c r="I88" s="1025"/>
      <c r="J88" s="1025"/>
      <c r="K88" s="25" t="s">
        <v>424</v>
      </c>
    </row>
    <row r="89" spans="1:7" ht="15">
      <c r="A89" s="413" t="s">
        <v>423</v>
      </c>
      <c r="G89" s="1"/>
    </row>
    <row r="90" spans="1:11" ht="12.75">
      <c r="A90" s="1715"/>
      <c r="B90" s="1715"/>
      <c r="C90" s="276"/>
      <c r="D90" s="276"/>
      <c r="E90" s="276"/>
      <c r="F90" s="215"/>
      <c r="G90" s="276" t="s">
        <v>943</v>
      </c>
      <c r="I90" s="461"/>
      <c r="J90" s="461"/>
      <c r="K90" s="461"/>
    </row>
    <row r="91" spans="1:7" ht="12.75">
      <c r="A91" s="947"/>
      <c r="B91" s="947"/>
      <c r="C91" s="276" t="s">
        <v>605</v>
      </c>
      <c r="D91" s="276"/>
      <c r="E91" s="276"/>
      <c r="F91" s="276"/>
      <c r="G91" s="276" t="s">
        <v>941</v>
      </c>
    </row>
    <row r="92" spans="1:11" ht="12.75">
      <c r="A92" s="214"/>
      <c r="B92" s="55"/>
      <c r="C92" s="276" t="s">
        <v>942</v>
      </c>
      <c r="D92" s="276"/>
      <c r="E92" s="276"/>
      <c r="F92" s="276"/>
      <c r="G92" s="276" t="s">
        <v>944</v>
      </c>
      <c r="I92" s="193" t="s">
        <v>999</v>
      </c>
      <c r="K92" s="193" t="s">
        <v>402</v>
      </c>
    </row>
    <row r="93" spans="1:11" ht="12.75">
      <c r="A93" s="55"/>
      <c r="B93" s="55"/>
      <c r="C93" s="276" t="s">
        <v>946</v>
      </c>
      <c r="D93" s="55"/>
      <c r="E93" s="276" t="s">
        <v>940</v>
      </c>
      <c r="F93" s="55"/>
      <c r="G93" s="276" t="s">
        <v>946</v>
      </c>
      <c r="I93" s="193" t="s">
        <v>946</v>
      </c>
      <c r="K93" s="495" t="s">
        <v>833</v>
      </c>
    </row>
    <row r="94" spans="1:11" ht="12.75">
      <c r="A94" s="214" t="s">
        <v>770</v>
      </c>
      <c r="B94" s="55"/>
      <c r="C94" s="276" t="s">
        <v>1048</v>
      </c>
      <c r="D94" s="55"/>
      <c r="E94" s="276" t="s">
        <v>1048</v>
      </c>
      <c r="F94" s="55"/>
      <c r="G94" s="276" t="s">
        <v>1048</v>
      </c>
      <c r="I94" s="276" t="s">
        <v>1048</v>
      </c>
      <c r="K94" s="276" t="s">
        <v>1048</v>
      </c>
    </row>
    <row r="95" spans="1:11" ht="5.25" customHeight="1">
      <c r="A95" s="35"/>
      <c r="B95" s="321"/>
      <c r="C95" s="321"/>
      <c r="D95" s="321"/>
      <c r="E95" s="949"/>
      <c r="F95" s="321"/>
      <c r="G95" s="949"/>
      <c r="H95" s="35"/>
      <c r="I95" s="35"/>
      <c r="J95" s="35"/>
      <c r="K95" s="35"/>
    </row>
    <row r="96" spans="1:7" ht="12.75">
      <c r="A96" s="223" t="s">
        <v>143</v>
      </c>
      <c r="B96" s="315"/>
      <c r="C96" s="315"/>
      <c r="D96" s="315"/>
      <c r="E96" s="948"/>
      <c r="F96" s="315"/>
      <c r="G96" s="948"/>
    </row>
    <row r="97" spans="1:11" ht="12.75">
      <c r="A97" s="1101" t="s">
        <v>33</v>
      </c>
      <c r="C97" s="706"/>
      <c r="D97" s="706"/>
      <c r="E97" s="706"/>
      <c r="F97" s="706"/>
      <c r="G97" s="706"/>
      <c r="H97" s="706"/>
      <c r="I97" s="706"/>
      <c r="J97" s="706"/>
      <c r="K97" s="706"/>
    </row>
    <row r="98" spans="1:11" ht="12.75">
      <c r="A98" s="467" t="s">
        <v>144</v>
      </c>
      <c r="C98" s="706">
        <v>469</v>
      </c>
      <c r="D98" s="706"/>
      <c r="E98" s="706">
        <v>398</v>
      </c>
      <c r="F98" s="706"/>
      <c r="G98" s="706">
        <v>175</v>
      </c>
      <c r="H98" s="706"/>
      <c r="I98" s="706">
        <v>8</v>
      </c>
      <c r="J98" s="706"/>
      <c r="K98" s="706">
        <f>SUM(C98:I98)</f>
        <v>1050</v>
      </c>
    </row>
    <row r="99" spans="1:11" ht="12.75">
      <c r="A99" s="1101" t="s">
        <v>73</v>
      </c>
      <c r="C99" s="706">
        <v>-43</v>
      </c>
      <c r="D99" s="706"/>
      <c r="E99" s="706">
        <v>53</v>
      </c>
      <c r="F99" s="706"/>
      <c r="G99" s="706">
        <v>134</v>
      </c>
      <c r="H99" s="706"/>
      <c r="I99" s="706">
        <v>11</v>
      </c>
      <c r="J99" s="706"/>
      <c r="K99" s="706">
        <f>SUM(C99:I99)</f>
        <v>155</v>
      </c>
    </row>
    <row r="100" spans="1:11" ht="12.75">
      <c r="A100" s="1101" t="s">
        <v>506</v>
      </c>
      <c r="C100" s="706"/>
      <c r="D100" s="706"/>
      <c r="E100" s="706"/>
      <c r="F100" s="706"/>
      <c r="G100" s="706"/>
      <c r="H100" s="706"/>
      <c r="I100" s="706"/>
      <c r="J100" s="706"/>
      <c r="K100" s="706"/>
    </row>
    <row r="101" spans="1:11" ht="12.75">
      <c r="A101" s="1105" t="s">
        <v>145</v>
      </c>
      <c r="C101" s="1020" t="s">
        <v>960</v>
      </c>
      <c r="D101" s="1020"/>
      <c r="E101" s="1020" t="s">
        <v>960</v>
      </c>
      <c r="F101" s="703"/>
      <c r="G101" s="703">
        <v>0</v>
      </c>
      <c r="H101" s="35"/>
      <c r="I101" s="35">
        <v>167</v>
      </c>
      <c r="J101" s="35"/>
      <c r="K101" s="5">
        <f>SUM(C101:I101)</f>
        <v>167</v>
      </c>
    </row>
    <row r="102" spans="1:11" ht="12.75">
      <c r="A102" s="1102" t="s">
        <v>402</v>
      </c>
      <c r="B102" s="264"/>
      <c r="C102" s="693">
        <f>SUM(C97:C101)</f>
        <v>426</v>
      </c>
      <c r="D102" s="704"/>
      <c r="E102" s="705">
        <f>SUM(E97:E101)</f>
        <v>451</v>
      </c>
      <c r="F102" s="705"/>
      <c r="G102" s="705">
        <f>SUM(G97:G101)</f>
        <v>309</v>
      </c>
      <c r="H102" s="264"/>
      <c r="I102" s="705">
        <f>SUM(I97:I101)</f>
        <v>186</v>
      </c>
      <c r="J102" s="264"/>
      <c r="K102" s="705">
        <f>SUM(K97:K101)</f>
        <v>1372</v>
      </c>
    </row>
    <row r="103" spans="1:7" ht="12.75">
      <c r="A103" s="315" t="s">
        <v>834</v>
      </c>
      <c r="C103" s="462"/>
      <c r="D103" s="462"/>
      <c r="E103" s="706"/>
      <c r="F103" s="706"/>
      <c r="G103" s="706"/>
    </row>
    <row r="104" spans="1:11" ht="12.75">
      <c r="A104" s="1101" t="s">
        <v>105</v>
      </c>
      <c r="C104" s="958">
        <v>0.3</v>
      </c>
      <c r="D104" s="951"/>
      <c r="E104" s="951">
        <v>0.35</v>
      </c>
      <c r="F104" s="951"/>
      <c r="G104" s="951">
        <v>0.25</v>
      </c>
      <c r="H104" s="952"/>
      <c r="I104" s="952">
        <v>0.3</v>
      </c>
      <c r="J104" s="952"/>
      <c r="K104" s="952">
        <v>0.31</v>
      </c>
    </row>
    <row r="105" spans="1:11" ht="12.75">
      <c r="A105" s="1101" t="s">
        <v>480</v>
      </c>
      <c r="C105" s="958">
        <v>0.3</v>
      </c>
      <c r="D105" s="953"/>
      <c r="E105" s="951">
        <v>0.35</v>
      </c>
      <c r="F105" s="951"/>
      <c r="G105" s="951">
        <v>0.25</v>
      </c>
      <c r="H105" s="952"/>
      <c r="I105" s="952">
        <v>0.3</v>
      </c>
      <c r="J105" s="952"/>
      <c r="K105" s="952">
        <v>0.27</v>
      </c>
    </row>
    <row r="106" spans="1:11" ht="12.75">
      <c r="A106" s="1101" t="s">
        <v>506</v>
      </c>
      <c r="C106" s="958"/>
      <c r="D106" s="953"/>
      <c r="E106" s="951"/>
      <c r="F106" s="951"/>
      <c r="G106" s="951"/>
      <c r="H106" s="951"/>
      <c r="I106" s="951"/>
      <c r="J106" s="951"/>
      <c r="K106" s="951"/>
    </row>
    <row r="107" spans="1:11" ht="12.75">
      <c r="A107" s="1105" t="s">
        <v>145</v>
      </c>
      <c r="C107" s="959">
        <v>0.3</v>
      </c>
      <c r="D107" s="954"/>
      <c r="E107" s="955">
        <v>0.35</v>
      </c>
      <c r="F107" s="955"/>
      <c r="G107" s="955">
        <v>0.25</v>
      </c>
      <c r="H107" s="955"/>
      <c r="I107" s="955">
        <v>0.3</v>
      </c>
      <c r="J107" s="955"/>
      <c r="K107" s="955">
        <v>0.3</v>
      </c>
    </row>
    <row r="108" spans="1:11" ht="12.75">
      <c r="A108" s="1102" t="s">
        <v>402</v>
      </c>
      <c r="B108" s="264"/>
      <c r="C108" s="960">
        <v>0.3</v>
      </c>
      <c r="D108" s="956"/>
      <c r="E108" s="957">
        <v>0.35</v>
      </c>
      <c r="F108" s="957"/>
      <c r="G108" s="957">
        <v>0.25</v>
      </c>
      <c r="H108" s="957"/>
      <c r="I108" s="957">
        <v>0.3</v>
      </c>
      <c r="J108" s="957"/>
      <c r="K108" s="957">
        <v>0.31</v>
      </c>
    </row>
    <row r="109" spans="1:7" ht="12.75">
      <c r="A109" s="315" t="s">
        <v>146</v>
      </c>
      <c r="B109" s="55"/>
      <c r="C109" s="462"/>
      <c r="D109" s="462"/>
      <c r="E109" s="706"/>
      <c r="F109" s="706"/>
      <c r="G109" s="706"/>
    </row>
    <row r="110" spans="1:11" ht="12.75">
      <c r="A110" s="1101" t="s">
        <v>105</v>
      </c>
      <c r="C110" s="696">
        <v>-141</v>
      </c>
      <c r="D110" s="462"/>
      <c r="E110" s="706">
        <v>-139</v>
      </c>
      <c r="F110" s="706"/>
      <c r="G110" s="706">
        <v>-44</v>
      </c>
      <c r="I110" s="706">
        <v>-2</v>
      </c>
      <c r="K110" s="706">
        <f>SUM(C110:I110)</f>
        <v>-326</v>
      </c>
    </row>
    <row r="111" spans="1:11" ht="12.75">
      <c r="A111" s="1101" t="s">
        <v>480</v>
      </c>
      <c r="C111" s="696">
        <v>13</v>
      </c>
      <c r="D111" s="462"/>
      <c r="E111" s="706">
        <v>-19</v>
      </c>
      <c r="F111" s="706"/>
      <c r="G111" s="706">
        <v>-33</v>
      </c>
      <c r="I111" s="706">
        <v>-3</v>
      </c>
      <c r="K111" s="706">
        <f>SUM(C111:I111)</f>
        <v>-42</v>
      </c>
    </row>
    <row r="112" spans="1:11" ht="12.75">
      <c r="A112" s="1101" t="s">
        <v>506</v>
      </c>
      <c r="C112" s="696"/>
      <c r="D112" s="462"/>
      <c r="E112" s="706"/>
      <c r="F112" s="706"/>
      <c r="G112" s="706"/>
      <c r="K112" s="706"/>
    </row>
    <row r="113" spans="1:11" ht="12.75">
      <c r="A113" s="1105" t="s">
        <v>145</v>
      </c>
      <c r="C113" s="1020" t="s">
        <v>960</v>
      </c>
      <c r="D113" s="1020"/>
      <c r="E113" s="1020" t="s">
        <v>960</v>
      </c>
      <c r="F113" s="703"/>
      <c r="G113" s="703">
        <v>0</v>
      </c>
      <c r="H113" s="35"/>
      <c r="I113" s="706">
        <v>-50</v>
      </c>
      <c r="J113" s="35"/>
      <c r="K113" s="706">
        <f>SUM(C113:I113)</f>
        <v>-50</v>
      </c>
    </row>
    <row r="114" spans="1:11" ht="12.75">
      <c r="A114" s="1102" t="s">
        <v>402</v>
      </c>
      <c r="B114" s="264"/>
      <c r="C114" s="693">
        <f>SUM(C110:C113)</f>
        <v>-128</v>
      </c>
      <c r="D114" s="704"/>
      <c r="E114" s="693">
        <f>SUM(E110:E113)</f>
        <v>-158</v>
      </c>
      <c r="F114" s="705"/>
      <c r="G114" s="693">
        <f>SUM(G110:G113)</f>
        <v>-77</v>
      </c>
      <c r="H114" s="264"/>
      <c r="I114" s="693">
        <f>SUM(I110:I113)</f>
        <v>-55</v>
      </c>
      <c r="J114" s="264"/>
      <c r="K114" s="705">
        <f>SUM(K109:K113)</f>
        <v>-418</v>
      </c>
    </row>
    <row r="115" spans="1:7" ht="12.75">
      <c r="A115" s="315" t="s">
        <v>835</v>
      </c>
      <c r="B115" s="55"/>
      <c r="C115" s="462"/>
      <c r="D115" s="462"/>
      <c r="E115" s="706"/>
      <c r="F115" s="706"/>
      <c r="G115" s="706"/>
    </row>
    <row r="116" spans="1:11" ht="12.75">
      <c r="A116" s="1101" t="s">
        <v>105</v>
      </c>
      <c r="C116" s="696">
        <v>23</v>
      </c>
      <c r="D116" s="696"/>
      <c r="E116" s="696">
        <v>5</v>
      </c>
      <c r="F116" s="696"/>
      <c r="G116" s="696">
        <v>-10</v>
      </c>
      <c r="H116" s="696"/>
      <c r="I116" s="696">
        <v>4</v>
      </c>
      <c r="J116" s="696"/>
      <c r="K116" s="706">
        <f>SUM(C116:I116)</f>
        <v>22</v>
      </c>
    </row>
    <row r="117" spans="1:11" ht="12.75">
      <c r="A117" s="1101" t="s">
        <v>480</v>
      </c>
      <c r="C117" s="696">
        <v>-4</v>
      </c>
      <c r="D117" s="696"/>
      <c r="E117" s="696">
        <v>3</v>
      </c>
      <c r="F117" s="696"/>
      <c r="G117" s="696">
        <v>5</v>
      </c>
      <c r="H117" s="696"/>
      <c r="I117" s="701">
        <v>0</v>
      </c>
      <c r="J117" s="696"/>
      <c r="K117" s="706">
        <f>SUM(C117:I117)</f>
        <v>4</v>
      </c>
    </row>
    <row r="118" spans="1:11" ht="12.75">
      <c r="A118" s="1101" t="s">
        <v>506</v>
      </c>
      <c r="C118" s="696"/>
      <c r="D118" s="696"/>
      <c r="E118" s="696"/>
      <c r="F118" s="696"/>
      <c r="G118" s="696"/>
      <c r="H118" s="696"/>
      <c r="I118" s="696"/>
      <c r="J118" s="696"/>
      <c r="K118" s="706"/>
    </row>
    <row r="119" spans="1:11" ht="12.75">
      <c r="A119" s="1105" t="s">
        <v>145</v>
      </c>
      <c r="C119" s="1020" t="s">
        <v>960</v>
      </c>
      <c r="D119" s="1020"/>
      <c r="E119" s="1020" t="s">
        <v>960</v>
      </c>
      <c r="F119" s="699"/>
      <c r="G119" s="699">
        <v>0</v>
      </c>
      <c r="H119" s="699"/>
      <c r="I119" s="699">
        <v>0</v>
      </c>
      <c r="J119" s="699"/>
      <c r="K119" s="5">
        <f>SUM(C119:I119)</f>
        <v>0</v>
      </c>
    </row>
    <row r="120" spans="1:11" ht="12.75">
      <c r="A120" s="1102" t="s">
        <v>402</v>
      </c>
      <c r="B120" s="264"/>
      <c r="C120" s="693">
        <v>19</v>
      </c>
      <c r="D120" s="693"/>
      <c r="E120" s="693">
        <f>SUM(E116:E119)</f>
        <v>8</v>
      </c>
      <c r="F120" s="693"/>
      <c r="G120" s="693">
        <f>SUM(G116:G119)</f>
        <v>-5</v>
      </c>
      <c r="H120" s="693"/>
      <c r="I120" s="693">
        <f>SUM(I116:I119)</f>
        <v>4</v>
      </c>
      <c r="J120" s="693"/>
      <c r="K120" s="693">
        <f>SUM(K116:K119)</f>
        <v>26</v>
      </c>
    </row>
    <row r="121" spans="1:7" ht="12.75">
      <c r="A121" s="315" t="s">
        <v>147</v>
      </c>
      <c r="B121" s="55"/>
      <c r="C121" s="462"/>
      <c r="D121" s="462"/>
      <c r="E121" s="706"/>
      <c r="F121" s="706"/>
      <c r="G121" s="706"/>
    </row>
    <row r="122" spans="1:11" ht="12.75">
      <c r="A122" s="1101" t="s">
        <v>105</v>
      </c>
      <c r="C122" s="696">
        <v>-118</v>
      </c>
      <c r="D122" s="462"/>
      <c r="E122" s="706">
        <v>-134</v>
      </c>
      <c r="F122" s="706"/>
      <c r="G122" s="706">
        <v>-54</v>
      </c>
      <c r="I122" s="5">
        <v>2</v>
      </c>
      <c r="K122" s="706">
        <f>SUM(C122:I122)</f>
        <v>-304</v>
      </c>
    </row>
    <row r="123" spans="1:11" ht="12.75">
      <c r="A123" s="1101" t="s">
        <v>480</v>
      </c>
      <c r="C123" s="696">
        <v>9</v>
      </c>
      <c r="D123" s="462"/>
      <c r="E123" s="706">
        <v>-16</v>
      </c>
      <c r="F123" s="706"/>
      <c r="G123" s="706">
        <v>-28</v>
      </c>
      <c r="I123" s="706">
        <v>-3</v>
      </c>
      <c r="K123" s="706">
        <f>SUM(C123:I123)</f>
        <v>-38</v>
      </c>
    </row>
    <row r="124" spans="1:11" ht="12.75">
      <c r="A124" s="1101" t="s">
        <v>506</v>
      </c>
      <c r="C124" s="696"/>
      <c r="D124" s="462"/>
      <c r="E124" s="706"/>
      <c r="F124" s="706"/>
      <c r="G124" s="706"/>
      <c r="K124" s="706"/>
    </row>
    <row r="125" spans="1:11" ht="12.75">
      <c r="A125" s="1105" t="s">
        <v>145</v>
      </c>
      <c r="C125" s="1020" t="s">
        <v>960</v>
      </c>
      <c r="D125" s="1020"/>
      <c r="E125" s="1020" t="s">
        <v>960</v>
      </c>
      <c r="F125" s="703"/>
      <c r="G125" s="703">
        <v>0</v>
      </c>
      <c r="H125" s="35"/>
      <c r="I125" s="706">
        <v>-50</v>
      </c>
      <c r="J125" s="35"/>
      <c r="K125" s="706">
        <f>SUM(C125:I125)</f>
        <v>-50</v>
      </c>
    </row>
    <row r="126" spans="1:11" ht="12.75">
      <c r="A126" s="1102" t="s">
        <v>402</v>
      </c>
      <c r="B126" s="264"/>
      <c r="C126" s="693">
        <f>SUM(C122:C125)</f>
        <v>-109</v>
      </c>
      <c r="D126" s="704"/>
      <c r="E126" s="693">
        <f>SUM(E122:E125)</f>
        <v>-150</v>
      </c>
      <c r="F126" s="705"/>
      <c r="G126" s="693">
        <f>SUM(G122:G125)</f>
        <v>-82</v>
      </c>
      <c r="H126" s="264"/>
      <c r="I126" s="693">
        <f>SUM(I122:I125)</f>
        <v>-51</v>
      </c>
      <c r="J126" s="264"/>
      <c r="K126" s="693">
        <f>SUM(K122:K125)</f>
        <v>-392</v>
      </c>
    </row>
    <row r="127" spans="1:11" ht="12.75">
      <c r="A127" s="315" t="s">
        <v>149</v>
      </c>
      <c r="B127" s="55"/>
      <c r="C127" s="951">
        <v>0.25</v>
      </c>
      <c r="D127" s="951"/>
      <c r="E127" s="951">
        <v>0.34</v>
      </c>
      <c r="F127" s="951"/>
      <c r="G127" s="951">
        <v>0.31</v>
      </c>
      <c r="H127" s="952"/>
      <c r="I127" s="952">
        <v>0.25</v>
      </c>
      <c r="J127" s="952"/>
      <c r="K127" s="952">
        <v>0.29</v>
      </c>
    </row>
    <row r="128" spans="1:11" ht="13.5" thickBot="1">
      <c r="A128" s="950" t="s">
        <v>148</v>
      </c>
      <c r="B128" s="317"/>
      <c r="C128" s="961">
        <v>0.26</v>
      </c>
      <c r="D128" s="961"/>
      <c r="E128" s="961">
        <v>0.33</v>
      </c>
      <c r="F128" s="961"/>
      <c r="G128" s="961">
        <v>0.27</v>
      </c>
      <c r="H128" s="961"/>
      <c r="I128" s="961">
        <v>0.27</v>
      </c>
      <c r="J128" s="961"/>
      <c r="K128" s="961">
        <v>0.29</v>
      </c>
    </row>
    <row r="130" ht="12.75">
      <c r="A130" s="8" t="s">
        <v>1029</v>
      </c>
    </row>
    <row r="132" spans="1:2" ht="12.75">
      <c r="A132" s="1" t="s">
        <v>710</v>
      </c>
      <c r="B132" s="1" t="s">
        <v>508</v>
      </c>
    </row>
    <row r="133" spans="2:11" ht="36.75" customHeight="1">
      <c r="B133" s="1568" t="s">
        <v>433</v>
      </c>
      <c r="C133" s="1568"/>
      <c r="D133" s="1568"/>
      <c r="E133" s="1568"/>
      <c r="F133" s="1568"/>
      <c r="G133" s="1568"/>
      <c r="H133" s="1568"/>
      <c r="I133" s="1568"/>
      <c r="J133" s="1568"/>
      <c r="K133" s="1568"/>
    </row>
    <row r="134" spans="2:11" ht="13.5" customHeight="1">
      <c r="B134" s="65"/>
      <c r="C134" s="65"/>
      <c r="D134" s="65"/>
      <c r="E134" s="65"/>
      <c r="F134" s="65"/>
      <c r="G134" s="65"/>
      <c r="H134" s="65"/>
      <c r="I134" s="65"/>
      <c r="J134" s="65"/>
      <c r="K134" s="65"/>
    </row>
    <row r="135" spans="1:2" ht="12.75">
      <c r="A135" s="1" t="s">
        <v>711</v>
      </c>
      <c r="B135" s="1" t="s">
        <v>509</v>
      </c>
    </row>
    <row r="136" spans="1:11" ht="30" customHeight="1">
      <c r="A136" s="1"/>
      <c r="B136" s="1604" t="s">
        <v>606</v>
      </c>
      <c r="C136" s="1571"/>
      <c r="D136" s="1571"/>
      <c r="E136" s="1571"/>
      <c r="F136" s="1571"/>
      <c r="G136" s="1571"/>
      <c r="H136" s="1571"/>
      <c r="I136" s="1571"/>
      <c r="J136" s="1571"/>
      <c r="K136" s="1571"/>
    </row>
    <row r="137" spans="2:11" ht="21.75" customHeight="1">
      <c r="B137" s="962" t="s">
        <v>70</v>
      </c>
      <c r="C137" s="480"/>
      <c r="D137" s="480"/>
      <c r="E137" s="480"/>
      <c r="F137" s="480"/>
      <c r="G137" s="480"/>
      <c r="H137" s="480"/>
      <c r="I137" s="480"/>
      <c r="J137" s="480"/>
      <c r="K137" s="480"/>
    </row>
    <row r="138" ht="17.25" customHeight="1">
      <c r="B138" s="23" t="s">
        <v>896</v>
      </c>
    </row>
    <row r="139" ht="20.25" customHeight="1">
      <c r="B139" s="23" t="s">
        <v>507</v>
      </c>
    </row>
    <row r="141" spans="1:11" ht="39" customHeight="1">
      <c r="A141" s="1050" t="s">
        <v>712</v>
      </c>
      <c r="B141" s="1564" t="s">
        <v>30</v>
      </c>
      <c r="C141" s="1639"/>
      <c r="D141" s="1639"/>
      <c r="E141" s="1639"/>
      <c r="F141" s="1639"/>
      <c r="G141" s="1639"/>
      <c r="H141" s="1639"/>
      <c r="I141" s="1639"/>
      <c r="J141" s="1639"/>
      <c r="K141" s="1639"/>
    </row>
  </sheetData>
  <mergeCells count="6">
    <mergeCell ref="B133:K133"/>
    <mergeCell ref="B141:K141"/>
    <mergeCell ref="A7:B7"/>
    <mergeCell ref="A48:B48"/>
    <mergeCell ref="A90:B90"/>
    <mergeCell ref="B136:K136"/>
  </mergeCells>
  <printOptions/>
  <pageMargins left="0.75" right="0.75" top="1" bottom="1" header="0.5" footer="0.5"/>
  <pageSetup fitToHeight="2" horizontalDpi="600" verticalDpi="600" orientation="portrait" paperSize="9" scale="62" r:id="rId1"/>
  <rowBreaks count="1" manualBreakCount="1">
    <brk id="87" max="10" man="1"/>
  </rowBreaks>
</worksheet>
</file>

<file path=xl/worksheets/sheet22.xml><?xml version="1.0" encoding="utf-8"?>
<worksheet xmlns="http://schemas.openxmlformats.org/spreadsheetml/2006/main" xmlns:r="http://schemas.openxmlformats.org/officeDocument/2006/relationships">
  <sheetPr>
    <pageSetUpPr fitToPage="1"/>
  </sheetPr>
  <dimension ref="A1:H80"/>
  <sheetViews>
    <sheetView showGridLines="0" zoomScale="75" zoomScaleNormal="75" zoomScaleSheetLayoutView="75" workbookViewId="0" topLeftCell="A1">
      <selection activeCell="B17" sqref="B17:Z17"/>
    </sheetView>
  </sheetViews>
  <sheetFormatPr defaultColWidth="9.00390625" defaultRowHeight="14.25"/>
  <cols>
    <col min="1" max="1" width="5.25390625" style="5" customWidth="1"/>
    <col min="2" max="2" width="70.50390625" style="5" customWidth="1"/>
    <col min="3" max="3" width="13.00390625" style="5" customWidth="1"/>
    <col min="4" max="4" width="2.75390625" style="5" customWidth="1"/>
    <col min="5" max="5" width="11.875" style="5" customWidth="1"/>
    <col min="6" max="6" width="3.125" style="5" customWidth="1"/>
    <col min="7" max="7" width="11.75390625" style="5" customWidth="1"/>
    <col min="8" max="8" width="4.00390625" style="5" customWidth="1"/>
    <col min="9" max="16384" width="9.00390625" style="5" customWidth="1"/>
  </cols>
  <sheetData>
    <row r="1" spans="1:7" ht="12.75">
      <c r="A1" s="412" t="s">
        <v>789</v>
      </c>
      <c r="B1" s="2"/>
      <c r="C1" s="2"/>
      <c r="D1" s="2"/>
      <c r="E1" s="2"/>
      <c r="F1" s="2"/>
      <c r="G1" s="25" t="s">
        <v>175</v>
      </c>
    </row>
    <row r="3" ht="15">
      <c r="A3" s="413" t="s">
        <v>951</v>
      </c>
    </row>
    <row r="4" ht="15">
      <c r="A4" s="414"/>
    </row>
    <row r="5" ht="15">
      <c r="A5" s="415" t="s">
        <v>478</v>
      </c>
    </row>
    <row r="6" spans="1:8" ht="15">
      <c r="A6" s="413"/>
      <c r="G6" s="1"/>
      <c r="H6" s="1"/>
    </row>
    <row r="7" spans="1:2" s="461" customFormat="1" ht="15" customHeight="1">
      <c r="A7" s="1717"/>
      <c r="B7" s="1717"/>
    </row>
    <row r="8" spans="1:7" ht="26.25">
      <c r="A8" s="460"/>
      <c r="B8" s="460"/>
      <c r="C8" s="1501" t="s">
        <v>798</v>
      </c>
      <c r="D8" s="215"/>
      <c r="E8" s="1502" t="s">
        <v>799</v>
      </c>
      <c r="F8" s="305"/>
      <c r="G8" s="1503" t="s">
        <v>800</v>
      </c>
    </row>
    <row r="9" spans="1:7" ht="12.75">
      <c r="A9" s="216" t="s">
        <v>176</v>
      </c>
      <c r="B9" s="35"/>
      <c r="C9" s="36" t="s">
        <v>1048</v>
      </c>
      <c r="D9" s="36"/>
      <c r="E9" s="260" t="s">
        <v>1048</v>
      </c>
      <c r="F9" s="260"/>
      <c r="G9" s="260" t="s">
        <v>1048</v>
      </c>
    </row>
    <row r="10" spans="3:7" ht="7.5" customHeight="1">
      <c r="C10" s="72"/>
      <c r="D10" s="72"/>
      <c r="E10" s="72"/>
      <c r="F10" s="72"/>
      <c r="G10" s="72"/>
    </row>
    <row r="11" spans="1:7" ht="12.75">
      <c r="A11" s="1" t="s">
        <v>177</v>
      </c>
      <c r="C11" s="72"/>
      <c r="D11" s="72"/>
      <c r="E11" s="72"/>
      <c r="F11" s="72"/>
      <c r="G11" s="72"/>
    </row>
    <row r="12" spans="1:7" ht="12.75">
      <c r="A12" s="214"/>
      <c r="B12" s="315" t="s">
        <v>457</v>
      </c>
      <c r="C12" s="464">
        <v>1297</v>
      </c>
      <c r="D12" s="465"/>
      <c r="E12" s="52">
        <v>1128</v>
      </c>
      <c r="F12" s="465"/>
      <c r="G12" s="52">
        <v>1263</v>
      </c>
    </row>
    <row r="13" spans="1:7" ht="7.5" customHeight="1">
      <c r="A13" s="214"/>
      <c r="B13" s="315"/>
      <c r="C13" s="464"/>
      <c r="D13" s="465"/>
      <c r="E13" s="52"/>
      <c r="F13" s="465"/>
      <c r="G13" s="52"/>
    </row>
    <row r="14" spans="1:7" ht="12.75">
      <c r="A14" s="55"/>
      <c r="B14" s="315" t="s">
        <v>459</v>
      </c>
      <c r="C14" s="464"/>
      <c r="D14" s="465"/>
      <c r="E14" s="52"/>
      <c r="F14" s="465"/>
      <c r="G14" s="52"/>
    </row>
    <row r="15" spans="1:7" ht="12.75">
      <c r="A15" s="315"/>
      <c r="B15" s="467" t="s">
        <v>178</v>
      </c>
      <c r="C15" s="1511">
        <v>287</v>
      </c>
      <c r="D15" s="1515"/>
      <c r="E15" s="61">
        <v>273</v>
      </c>
      <c r="F15" s="1515"/>
      <c r="G15" s="1513">
        <v>230</v>
      </c>
    </row>
    <row r="16" spans="1:7" ht="12.75">
      <c r="A16" s="55"/>
      <c r="B16" s="467" t="s">
        <v>179</v>
      </c>
      <c r="C16" s="1512">
        <v>1153</v>
      </c>
      <c r="D16" s="471"/>
      <c r="E16" s="68">
        <v>1153</v>
      </c>
      <c r="F16" s="471"/>
      <c r="G16" s="1514">
        <v>1153</v>
      </c>
    </row>
    <row r="17" spans="1:7" ht="12.75">
      <c r="A17" s="315"/>
      <c r="B17" s="315"/>
      <c r="C17" s="464">
        <f>SUM(C15:C16)</f>
        <v>1440</v>
      </c>
      <c r="D17" s="466"/>
      <c r="E17" s="52">
        <f>SUM(E15:E16)</f>
        <v>1426</v>
      </c>
      <c r="F17" s="466"/>
      <c r="G17" s="52">
        <f>SUM(G15:G16)</f>
        <v>1383</v>
      </c>
    </row>
    <row r="18" spans="1:7" ht="12.75">
      <c r="A18" s="55"/>
      <c r="B18" s="315" t="s">
        <v>837</v>
      </c>
      <c r="C18" s="496" t="s">
        <v>1032</v>
      </c>
      <c r="D18" s="466"/>
      <c r="E18" s="52">
        <v>360</v>
      </c>
      <c r="F18" s="466"/>
      <c r="G18" s="52">
        <v>292</v>
      </c>
    </row>
    <row r="19" spans="1:7" ht="7.5" customHeight="1">
      <c r="A19" s="55"/>
      <c r="B19" s="315"/>
      <c r="C19" s="464"/>
      <c r="D19" s="466"/>
      <c r="E19" s="52"/>
      <c r="F19" s="466"/>
      <c r="G19" s="52"/>
    </row>
    <row r="20" spans="1:7" ht="7.5" customHeight="1">
      <c r="A20" s="59"/>
      <c r="B20" s="425"/>
      <c r="C20" s="468"/>
      <c r="D20" s="469"/>
      <c r="E20" s="61"/>
      <c r="F20" s="469"/>
      <c r="G20" s="61"/>
    </row>
    <row r="21" spans="1:7" ht="12.75">
      <c r="A21" s="55"/>
      <c r="B21" s="315" t="s">
        <v>402</v>
      </c>
      <c r="C21" s="464">
        <f>+C17+C12</f>
        <v>2737</v>
      </c>
      <c r="D21" s="466"/>
      <c r="E21" s="52">
        <f>+E18+E17+E12</f>
        <v>2914</v>
      </c>
      <c r="F21" s="466"/>
      <c r="G21" s="52">
        <f>+G18+G17+G12</f>
        <v>2938</v>
      </c>
    </row>
    <row r="22" spans="1:7" ht="11.25" customHeight="1">
      <c r="A22" s="35"/>
      <c r="B22" s="321"/>
      <c r="C22" s="470"/>
      <c r="D22" s="471"/>
      <c r="E22" s="68"/>
      <c r="F22" s="471"/>
      <c r="G22" s="68"/>
    </row>
    <row r="23" spans="1:7" ht="7.5" customHeight="1">
      <c r="A23" s="315"/>
      <c r="B23" s="55"/>
      <c r="C23" s="464"/>
      <c r="D23" s="466"/>
      <c r="E23" s="52"/>
      <c r="F23" s="466"/>
      <c r="G23" s="52"/>
    </row>
    <row r="24" spans="1:7" ht="12.75">
      <c r="A24" s="214" t="s">
        <v>180</v>
      </c>
      <c r="B24" s="55"/>
      <c r="C24" s="464"/>
      <c r="D24" s="466"/>
      <c r="E24" s="52"/>
      <c r="F24" s="466"/>
      <c r="G24" s="52"/>
    </row>
    <row r="25" spans="1:7" ht="12.75">
      <c r="A25" s="315"/>
      <c r="B25" s="472" t="s">
        <v>102</v>
      </c>
      <c r="C25" s="464"/>
      <c r="D25" s="466"/>
      <c r="E25" s="52"/>
      <c r="F25" s="466"/>
      <c r="G25" s="52"/>
    </row>
    <row r="26" spans="1:7" ht="12.75">
      <c r="A26" s="55"/>
      <c r="B26" s="473" t="s">
        <v>382</v>
      </c>
      <c r="C26" s="1511">
        <v>2743</v>
      </c>
      <c r="D26" s="469"/>
      <c r="E26" s="61">
        <v>2860</v>
      </c>
      <c r="F26" s="469"/>
      <c r="G26" s="1513">
        <v>2603</v>
      </c>
    </row>
    <row r="27" spans="1:7" ht="26.25">
      <c r="A27" s="55"/>
      <c r="B27" s="473" t="s">
        <v>884</v>
      </c>
      <c r="C27" s="1512">
        <v>-79</v>
      </c>
      <c r="D27" s="471"/>
      <c r="E27" s="68">
        <v>-197</v>
      </c>
      <c r="F27" s="471"/>
      <c r="G27" s="1514">
        <v>53</v>
      </c>
    </row>
    <row r="28" spans="1:7" ht="7.5" customHeight="1">
      <c r="A28" s="55"/>
      <c r="B28" s="315"/>
      <c r="C28" s="464"/>
      <c r="D28" s="466"/>
      <c r="E28" s="52"/>
      <c r="F28" s="466"/>
      <c r="G28" s="52"/>
    </row>
    <row r="29" spans="1:7" ht="12.75">
      <c r="A29" s="315"/>
      <c r="B29" s="467" t="s">
        <v>885</v>
      </c>
      <c r="C29" s="479">
        <v>2664</v>
      </c>
      <c r="D29" s="1522"/>
      <c r="E29" s="481">
        <f>+E27+E26</f>
        <v>2663</v>
      </c>
      <c r="F29" s="1522"/>
      <c r="G29" s="481">
        <f>+G27+G26</f>
        <v>2656</v>
      </c>
    </row>
    <row r="30" spans="1:7" ht="7.5" customHeight="1">
      <c r="A30" s="315"/>
      <c r="B30" s="467"/>
      <c r="C30" s="464"/>
      <c r="D30" s="466"/>
      <c r="E30" s="52"/>
      <c r="F30" s="466"/>
      <c r="G30" s="52"/>
    </row>
    <row r="31" spans="1:7" ht="12.75">
      <c r="A31" s="55"/>
      <c r="B31" s="315" t="s">
        <v>886</v>
      </c>
      <c r="C31" s="479">
        <v>67</v>
      </c>
      <c r="D31" s="1522"/>
      <c r="E31" s="481">
        <v>62</v>
      </c>
      <c r="F31" s="1522"/>
      <c r="G31" s="481">
        <v>57</v>
      </c>
    </row>
    <row r="32" spans="1:7" ht="7.5" customHeight="1">
      <c r="A32" s="315"/>
      <c r="B32" s="315"/>
      <c r="C32" s="464"/>
      <c r="D32" s="466"/>
      <c r="E32" s="52"/>
      <c r="F32" s="466"/>
      <c r="G32" s="52"/>
    </row>
    <row r="33" spans="1:7" ht="7.5" customHeight="1">
      <c r="A33" s="59"/>
      <c r="B33" s="59"/>
      <c r="C33" s="468"/>
      <c r="D33" s="469"/>
      <c r="E33" s="61"/>
      <c r="F33" s="469"/>
      <c r="G33" s="61"/>
    </row>
    <row r="34" spans="1:7" ht="12.75">
      <c r="A34" s="214"/>
      <c r="B34" s="315" t="s">
        <v>402</v>
      </c>
      <c r="C34" s="464">
        <f>+C29+C31</f>
        <v>2731</v>
      </c>
      <c r="D34" s="466"/>
      <c r="E34" s="52">
        <f>+E29+E31</f>
        <v>2725</v>
      </c>
      <c r="F34" s="466"/>
      <c r="G34" s="52">
        <f>+G29+G31</f>
        <v>2713</v>
      </c>
    </row>
    <row r="35" spans="1:7" ht="7.5" customHeight="1">
      <c r="A35" s="321"/>
      <c r="B35" s="35"/>
      <c r="C35" s="470"/>
      <c r="D35" s="471"/>
      <c r="E35" s="68"/>
      <c r="F35" s="471"/>
      <c r="G35" s="68"/>
    </row>
    <row r="36" spans="1:7" ht="7.5" customHeight="1">
      <c r="A36" s="214"/>
      <c r="B36" s="55"/>
      <c r="C36" s="464"/>
      <c r="D36" s="466"/>
      <c r="E36" s="52"/>
      <c r="F36" s="466"/>
      <c r="G36" s="52"/>
    </row>
    <row r="37" spans="1:7" ht="12.75">
      <c r="A37" s="214" t="s">
        <v>451</v>
      </c>
      <c r="B37" s="55"/>
      <c r="C37" s="464"/>
      <c r="D37" s="466"/>
      <c r="E37" s="52"/>
      <c r="F37" s="466"/>
      <c r="G37" s="52"/>
    </row>
    <row r="38" spans="1:7" ht="12.75">
      <c r="A38" s="214"/>
      <c r="B38" s="315" t="s">
        <v>457</v>
      </c>
      <c r="C38" s="1511"/>
      <c r="D38" s="469"/>
      <c r="E38" s="61"/>
      <c r="F38" s="469"/>
      <c r="G38" s="1513"/>
    </row>
    <row r="39" spans="1:7" ht="12.75">
      <c r="A39" s="55"/>
      <c r="B39" s="467" t="s">
        <v>562</v>
      </c>
      <c r="C39" s="1516">
        <v>1173</v>
      </c>
      <c r="D39" s="466"/>
      <c r="E39" s="52">
        <v>984</v>
      </c>
      <c r="F39" s="466"/>
      <c r="G39" s="1518">
        <v>1176</v>
      </c>
    </row>
    <row r="40" spans="1:7" ht="12.75">
      <c r="A40" s="315"/>
      <c r="B40" s="467" t="s">
        <v>179</v>
      </c>
      <c r="C40" s="1516">
        <v>111</v>
      </c>
      <c r="D40" s="471"/>
      <c r="E40" s="52">
        <v>111</v>
      </c>
      <c r="F40" s="471"/>
      <c r="G40" s="1518">
        <v>111</v>
      </c>
    </row>
    <row r="41" spans="1:7" ht="12.75">
      <c r="A41" s="315"/>
      <c r="B41" s="467"/>
      <c r="C41" s="1517">
        <f>SUM(C39:C40)</f>
        <v>1284</v>
      </c>
      <c r="D41" s="471"/>
      <c r="E41" s="1520">
        <f>SUM(E39:E40)</f>
        <v>1095</v>
      </c>
      <c r="F41" s="471"/>
      <c r="G41" s="1519">
        <f>SUM(G39:G40)</f>
        <v>1287</v>
      </c>
    </row>
    <row r="42" spans="1:7" ht="7.5" customHeight="1">
      <c r="A42" s="55"/>
      <c r="B42" s="55"/>
      <c r="C42" s="468"/>
      <c r="D42" s="466"/>
      <c r="E42" s="61"/>
      <c r="F42" s="466"/>
      <c r="G42" s="61"/>
    </row>
    <row r="43" spans="1:7" ht="12.75">
      <c r="A43" s="315"/>
      <c r="B43" s="315" t="s">
        <v>887</v>
      </c>
      <c r="C43" s="464"/>
      <c r="D43" s="471"/>
      <c r="E43" s="52"/>
      <c r="F43" s="471"/>
      <c r="G43" s="52"/>
    </row>
    <row r="44" spans="1:7" ht="12.75">
      <c r="A44" s="55"/>
      <c r="B44" s="467" t="s">
        <v>562</v>
      </c>
      <c r="C44" s="1511">
        <v>107</v>
      </c>
      <c r="D44" s="466"/>
      <c r="E44" s="61">
        <v>90</v>
      </c>
      <c r="F44" s="466"/>
      <c r="G44" s="1513">
        <v>89</v>
      </c>
    </row>
    <row r="45" spans="1:7" ht="12.75">
      <c r="A45" s="315"/>
      <c r="B45" s="467" t="s">
        <v>179</v>
      </c>
      <c r="C45" s="1512">
        <v>61</v>
      </c>
      <c r="D45" s="471"/>
      <c r="E45" s="68">
        <v>61</v>
      </c>
      <c r="F45" s="471"/>
      <c r="G45" s="1514">
        <v>61</v>
      </c>
    </row>
    <row r="46" spans="1:7" ht="12.75" customHeight="1">
      <c r="A46" s="315"/>
      <c r="B46" s="467"/>
      <c r="C46" s="1517">
        <f>SUM(C44:C45)</f>
        <v>168</v>
      </c>
      <c r="D46" s="1521"/>
      <c r="E46" s="1520">
        <f>SUM(E44:E45)</f>
        <v>151</v>
      </c>
      <c r="F46" s="1521"/>
      <c r="G46" s="1519">
        <f>SUM(G44:G45)</f>
        <v>150</v>
      </c>
    </row>
    <row r="47" spans="1:7" ht="11.25" customHeight="1">
      <c r="A47" s="315"/>
      <c r="B47" s="315"/>
      <c r="C47" s="464"/>
      <c r="D47" s="466"/>
      <c r="E47" s="52"/>
      <c r="F47" s="466"/>
      <c r="G47" s="52"/>
    </row>
    <row r="48" spans="1:7" ht="7.5" customHeight="1">
      <c r="A48" s="59"/>
      <c r="B48" s="59"/>
      <c r="C48" s="468"/>
      <c r="D48" s="469"/>
      <c r="E48" s="61"/>
      <c r="F48" s="469"/>
      <c r="G48" s="61"/>
    </row>
    <row r="49" spans="1:7" ht="12.75">
      <c r="A49" s="214"/>
      <c r="B49" s="315" t="s">
        <v>402</v>
      </c>
      <c r="C49" s="464">
        <f>C41+C46</f>
        <v>1452</v>
      </c>
      <c r="D49" s="466"/>
      <c r="E49" s="52">
        <f>E41+E46</f>
        <v>1246</v>
      </c>
      <c r="F49" s="466"/>
      <c r="G49" s="52">
        <f>G41+G46</f>
        <v>1437</v>
      </c>
    </row>
    <row r="50" spans="1:7" ht="7.5" customHeight="1">
      <c r="A50" s="321"/>
      <c r="B50" s="35"/>
      <c r="C50" s="470"/>
      <c r="D50" s="471"/>
      <c r="E50" s="68"/>
      <c r="F50" s="471"/>
      <c r="G50" s="68"/>
    </row>
    <row r="51" spans="1:7" ht="7.5" customHeight="1">
      <c r="A51" s="55"/>
      <c r="B51" s="55"/>
      <c r="C51" s="464"/>
      <c r="D51" s="466"/>
      <c r="E51" s="52"/>
      <c r="F51" s="466"/>
      <c r="G51" s="52"/>
    </row>
    <row r="52" spans="1:7" ht="12.75">
      <c r="A52" s="214" t="s">
        <v>888</v>
      </c>
      <c r="B52" s="55"/>
      <c r="C52" s="464"/>
      <c r="D52" s="466"/>
      <c r="E52" s="52"/>
      <c r="F52" s="466"/>
      <c r="G52" s="52"/>
    </row>
    <row r="53" spans="1:7" ht="15" customHeight="1">
      <c r="A53" s="55"/>
      <c r="B53" s="315" t="s">
        <v>889</v>
      </c>
      <c r="C53" s="479">
        <v>-743</v>
      </c>
      <c r="D53" s="1522"/>
      <c r="E53" s="481">
        <v>-1453</v>
      </c>
      <c r="F53" s="1522"/>
      <c r="G53" s="481">
        <v>-1366</v>
      </c>
    </row>
    <row r="54" spans="2:7" ht="25.5" customHeight="1">
      <c r="B54" s="474" t="s">
        <v>715</v>
      </c>
      <c r="C54" s="479">
        <v>91</v>
      </c>
      <c r="D54" s="1522"/>
      <c r="E54" s="481">
        <v>28</v>
      </c>
      <c r="F54" s="1522"/>
      <c r="G54" s="481">
        <v>19</v>
      </c>
    </row>
    <row r="55" spans="2:7" ht="16.5" customHeight="1">
      <c r="B55" s="315" t="s">
        <v>923</v>
      </c>
      <c r="C55" s="479">
        <v>-363</v>
      </c>
      <c r="D55" s="1522"/>
      <c r="E55" s="481">
        <v>-411</v>
      </c>
      <c r="F55" s="1522"/>
      <c r="G55" s="481">
        <v>-253</v>
      </c>
    </row>
    <row r="56" spans="1:7" ht="7.5" customHeight="1">
      <c r="A56" s="315"/>
      <c r="B56" s="315"/>
      <c r="C56" s="464"/>
      <c r="D56" s="466"/>
      <c r="E56" s="52"/>
      <c r="F56" s="466"/>
      <c r="G56" s="52"/>
    </row>
    <row r="57" spans="1:7" ht="7.5" customHeight="1">
      <c r="A57" s="59"/>
      <c r="B57" s="59"/>
      <c r="C57" s="468"/>
      <c r="D57" s="469"/>
      <c r="E57" s="61"/>
      <c r="F57" s="469"/>
      <c r="G57" s="61"/>
    </row>
    <row r="58" spans="1:7" ht="12.75">
      <c r="A58" s="214"/>
      <c r="B58" s="315" t="s">
        <v>402</v>
      </c>
      <c r="C58" s="464">
        <f>SUM(C53:C55)</f>
        <v>-1015</v>
      </c>
      <c r="D58" s="466"/>
      <c r="E58" s="52">
        <f>SUM(E53:E55)</f>
        <v>-1836</v>
      </c>
      <c r="F58" s="466"/>
      <c r="G58" s="52">
        <f>SUM(G53:G55)</f>
        <v>-1600</v>
      </c>
    </row>
    <row r="59" spans="1:7" ht="7.5" customHeight="1">
      <c r="A59" s="321"/>
      <c r="B59" s="35"/>
      <c r="C59" s="470"/>
      <c r="D59" s="471"/>
      <c r="E59" s="68"/>
      <c r="F59" s="471"/>
      <c r="G59" s="68"/>
    </row>
    <row r="60" spans="1:7" ht="7.5" customHeight="1">
      <c r="A60" s="59"/>
      <c r="B60" s="59"/>
      <c r="C60" s="468"/>
      <c r="D60" s="469"/>
      <c r="E60" s="61"/>
      <c r="F60" s="469"/>
      <c r="G60" s="61"/>
    </row>
    <row r="61" spans="1:7" ht="12.75">
      <c r="A61" s="214" t="s">
        <v>402</v>
      </c>
      <c r="B61" s="55"/>
      <c r="C61" s="464">
        <f>+C21+C34+C49+C58</f>
        <v>5905</v>
      </c>
      <c r="D61" s="466"/>
      <c r="E61" s="52">
        <f>+E21+E34+E49+E58</f>
        <v>5049</v>
      </c>
      <c r="F61" s="466"/>
      <c r="G61" s="52">
        <f>+G21+G34+G49+G58</f>
        <v>5488</v>
      </c>
    </row>
    <row r="62" spans="1:7" ht="7.5" customHeight="1" thickBot="1">
      <c r="A62" s="475"/>
      <c r="B62" s="475"/>
      <c r="C62" s="476"/>
      <c r="D62" s="477"/>
      <c r="E62" s="477"/>
      <c r="F62" s="477"/>
      <c r="G62" s="478"/>
    </row>
    <row r="63" ht="13.5" thickTop="1">
      <c r="G63" s="23"/>
    </row>
    <row r="64" spans="1:7" ht="12.75">
      <c r="A64" s="8" t="s">
        <v>1029</v>
      </c>
      <c r="G64" s="23"/>
    </row>
    <row r="65" spans="1:7" ht="12.75">
      <c r="A65" s="1"/>
      <c r="G65" s="23"/>
    </row>
    <row r="66" spans="1:7" ht="12.75">
      <c r="A66" s="1" t="s">
        <v>890</v>
      </c>
      <c r="B66" s="17" t="s">
        <v>932</v>
      </c>
      <c r="C66" s="1332" t="s">
        <v>616</v>
      </c>
      <c r="D66" s="215"/>
      <c r="E66" s="1436" t="s">
        <v>616</v>
      </c>
      <c r="F66" s="305"/>
      <c r="G66" s="518" t="s">
        <v>617</v>
      </c>
    </row>
    <row r="67" spans="1:7" ht="12.75">
      <c r="A67" s="1"/>
      <c r="C67" s="193">
        <v>2007</v>
      </c>
      <c r="D67" s="193"/>
      <c r="E67" s="261" t="s">
        <v>838</v>
      </c>
      <c r="F67" s="261"/>
      <c r="G67" s="261" t="s">
        <v>838</v>
      </c>
    </row>
    <row r="68" spans="1:7" ht="12.75">
      <c r="A68" s="1"/>
      <c r="B68" s="35"/>
      <c r="C68" s="36" t="s">
        <v>1048</v>
      </c>
      <c r="D68" s="35"/>
      <c r="E68" s="260" t="s">
        <v>1048</v>
      </c>
      <c r="F68" s="84"/>
      <c r="G68" s="260" t="s">
        <v>1048</v>
      </c>
    </row>
    <row r="69" spans="1:7" ht="12.75">
      <c r="A69" s="1"/>
      <c r="C69" s="464"/>
      <c r="E69" s="466"/>
      <c r="G69" s="52"/>
    </row>
    <row r="70" spans="1:7" ht="12.75">
      <c r="A70" s="1"/>
      <c r="B70" s="17" t="s">
        <v>933</v>
      </c>
      <c r="C70" s="464">
        <v>1546</v>
      </c>
      <c r="E70" s="52">
        <v>1067</v>
      </c>
      <c r="G70" s="52">
        <v>1119</v>
      </c>
    </row>
    <row r="71" spans="1:7" ht="9" customHeight="1">
      <c r="A71" s="1"/>
      <c r="B71" s="17"/>
      <c r="C71" s="464"/>
      <c r="E71" s="52"/>
      <c r="G71" s="52"/>
    </row>
    <row r="72" spans="1:7" ht="12.75">
      <c r="A72" s="1"/>
      <c r="B72" s="321" t="s">
        <v>934</v>
      </c>
      <c r="C72" s="470">
        <v>-2289</v>
      </c>
      <c r="D72" s="35"/>
      <c r="E72" s="68">
        <v>-2520</v>
      </c>
      <c r="F72" s="35"/>
      <c r="G72" s="68">
        <v>-2485</v>
      </c>
    </row>
    <row r="73" spans="1:7" ht="22.5" customHeight="1">
      <c r="A73" s="1"/>
      <c r="B73" s="17" t="s">
        <v>899</v>
      </c>
      <c r="C73" s="479">
        <f>SUM(C70:C72)</f>
        <v>-743</v>
      </c>
      <c r="D73" s="480"/>
      <c r="E73" s="481">
        <f>SUM(E70:E72)</f>
        <v>-1453</v>
      </c>
      <c r="F73" s="480"/>
      <c r="G73" s="481">
        <f>SUM(G70:G72)</f>
        <v>-1366</v>
      </c>
    </row>
    <row r="74" spans="1:7" ht="6.75" customHeight="1">
      <c r="A74" s="1"/>
      <c r="C74" s="464"/>
      <c r="E74" s="52"/>
      <c r="G74" s="52"/>
    </row>
    <row r="75" spans="1:7" ht="12.75">
      <c r="A75" s="1"/>
      <c r="B75" s="17" t="s">
        <v>103</v>
      </c>
      <c r="C75" s="464">
        <v>-124</v>
      </c>
      <c r="E75" s="52">
        <v>-135</v>
      </c>
      <c r="G75" s="52">
        <v>-127</v>
      </c>
    </row>
    <row r="76" spans="1:7" ht="13.5" thickBot="1">
      <c r="A76" s="1"/>
      <c r="B76" s="302"/>
      <c r="C76" s="482">
        <f>SUM(C73:C75)</f>
        <v>-867</v>
      </c>
      <c r="D76" s="302"/>
      <c r="E76" s="483">
        <f>SUM(E73:E75)</f>
        <v>-1588</v>
      </c>
      <c r="F76" s="302"/>
      <c r="G76" s="483">
        <f>SUM(G73:G75)</f>
        <v>-1493</v>
      </c>
    </row>
    <row r="77" spans="1:7" ht="21" customHeight="1">
      <c r="A77" s="1"/>
      <c r="B77" s="17" t="s">
        <v>839</v>
      </c>
      <c r="C77" s="464"/>
      <c r="G77" s="466"/>
    </row>
    <row r="78" spans="1:7" ht="11.25" customHeight="1">
      <c r="A78" s="1"/>
      <c r="B78" s="17"/>
      <c r="C78" s="464"/>
      <c r="G78" s="466"/>
    </row>
    <row r="79" spans="1:7" ht="24" customHeight="1">
      <c r="A79" s="1051" t="s">
        <v>650</v>
      </c>
      <c r="B79" s="1564" t="s">
        <v>265</v>
      </c>
      <c r="C79" s="1639"/>
      <c r="D79" s="1639"/>
      <c r="E79" s="1639"/>
      <c r="F79" s="1639"/>
      <c r="G79" s="1639"/>
    </row>
    <row r="80" spans="3:7" ht="12.75">
      <c r="C80" s="464"/>
      <c r="G80" s="466"/>
    </row>
  </sheetData>
  <mergeCells count="2">
    <mergeCell ref="A7:B7"/>
    <mergeCell ref="B79:G79"/>
  </mergeCells>
  <printOptions horizontalCentered="1"/>
  <pageMargins left="0.75" right="0.75" top="0.75" bottom="0.5" header="0.5" footer="0.5"/>
  <pageSetup fitToHeight="1" fitToWidth="1" horizontalDpi="600" verticalDpi="600" orientation="portrait" paperSize="9" scale="67" r:id="rId1"/>
</worksheet>
</file>

<file path=xl/worksheets/sheet23.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5" zoomScaleNormal="75" zoomScaleSheetLayoutView="75" workbookViewId="0" topLeftCell="A1">
      <selection activeCell="B17" sqref="B17:Z17"/>
    </sheetView>
  </sheetViews>
  <sheetFormatPr defaultColWidth="9.00390625" defaultRowHeight="14.25"/>
  <cols>
    <col min="1" max="1" width="5.375" style="5" customWidth="1"/>
    <col min="2" max="2" width="70.625" style="5" customWidth="1"/>
    <col min="3" max="3" width="17.625" style="5" customWidth="1"/>
    <col min="4" max="5" width="18.625" style="5" customWidth="1"/>
    <col min="6" max="6" width="18.25390625" style="5" hidden="1" customWidth="1"/>
    <col min="7" max="7" width="15.75390625" style="5" customWidth="1"/>
    <col min="8" max="8" width="17.625" style="5" customWidth="1"/>
    <col min="9" max="9" width="4.875" style="5" customWidth="1"/>
    <col min="10" max="10" width="14.75390625" style="5" customWidth="1"/>
    <col min="11" max="16384" width="8.25390625" style="5" customWidth="1"/>
  </cols>
  <sheetData>
    <row r="1" spans="1:8" ht="12.75">
      <c r="A1" s="412" t="s">
        <v>789</v>
      </c>
      <c r="B1" s="2"/>
      <c r="H1" s="25" t="s">
        <v>891</v>
      </c>
    </row>
    <row r="3" ht="15">
      <c r="A3" s="413" t="s">
        <v>951</v>
      </c>
    </row>
    <row r="4" ht="15">
      <c r="A4" s="414"/>
    </row>
    <row r="5" ht="15">
      <c r="A5" s="415" t="s">
        <v>478</v>
      </c>
    </row>
    <row r="6" spans="1:10" ht="15">
      <c r="A6" s="417"/>
      <c r="D6" s="1614" t="s">
        <v>975</v>
      </c>
      <c r="E6" s="1614"/>
      <c r="F6" s="1614"/>
      <c r="I6" s="193"/>
      <c r="J6" s="193"/>
    </row>
    <row r="7" spans="1:8" s="461" customFormat="1" ht="55.5" customHeight="1">
      <c r="A7" s="1718" t="s">
        <v>317</v>
      </c>
      <c r="B7" s="1718"/>
      <c r="C7" s="32" t="s">
        <v>826</v>
      </c>
      <c r="D7" s="32" t="s">
        <v>510</v>
      </c>
      <c r="E7" s="32" t="s">
        <v>318</v>
      </c>
      <c r="F7" s="32" t="s">
        <v>319</v>
      </c>
      <c r="G7" s="32" t="s">
        <v>320</v>
      </c>
      <c r="H7" s="32" t="s">
        <v>511</v>
      </c>
    </row>
    <row r="8" spans="1:8" ht="12" customHeight="1">
      <c r="A8" s="484" t="s">
        <v>512</v>
      </c>
      <c r="B8" s="484"/>
      <c r="C8" s="36" t="s">
        <v>1048</v>
      </c>
      <c r="D8" s="36" t="s">
        <v>1048</v>
      </c>
      <c r="E8" s="36" t="s">
        <v>1048</v>
      </c>
      <c r="F8" s="36" t="s">
        <v>1048</v>
      </c>
      <c r="G8" s="36" t="s">
        <v>1048</v>
      </c>
      <c r="H8" s="36" t="s">
        <v>1048</v>
      </c>
    </row>
    <row r="9" ht="7.5" customHeight="1"/>
    <row r="10" spans="1:8" ht="0.75" customHeight="1">
      <c r="A10" s="55"/>
      <c r="B10" s="315"/>
      <c r="C10" s="342"/>
      <c r="D10" s="342"/>
      <c r="E10" s="342"/>
      <c r="F10" s="342"/>
      <c r="G10" s="342"/>
      <c r="H10" s="485"/>
    </row>
    <row r="11" spans="1:8" ht="12.75">
      <c r="A11" s="315" t="s">
        <v>321</v>
      </c>
      <c r="B11" s="315"/>
      <c r="C11" s="459">
        <v>141</v>
      </c>
      <c r="D11" s="459">
        <v>0</v>
      </c>
      <c r="E11" s="459">
        <v>216</v>
      </c>
      <c r="F11" s="459"/>
      <c r="G11" s="459">
        <v>41</v>
      </c>
      <c r="H11" s="442">
        <f>SUM(C11:G11)</f>
        <v>398</v>
      </c>
    </row>
    <row r="12" spans="1:8" ht="12.75">
      <c r="A12" s="321" t="s">
        <v>652</v>
      </c>
      <c r="B12" s="321"/>
      <c r="C12" s="439">
        <v>-76</v>
      </c>
      <c r="D12" s="453">
        <v>-9</v>
      </c>
      <c r="E12" s="453">
        <v>60</v>
      </c>
      <c r="F12" s="453"/>
      <c r="G12" s="453">
        <v>9</v>
      </c>
      <c r="H12" s="439">
        <f>SUM(C12:G12)</f>
        <v>-16</v>
      </c>
    </row>
    <row r="13" spans="1:8" ht="7.5" customHeight="1">
      <c r="A13" s="315"/>
      <c r="B13" s="55"/>
      <c r="C13" s="442"/>
      <c r="D13" s="452"/>
      <c r="E13" s="452"/>
      <c r="F13" s="452"/>
      <c r="G13" s="452"/>
      <c r="H13" s="452"/>
    </row>
    <row r="14" spans="1:8" ht="12.75">
      <c r="A14" s="315" t="s">
        <v>840</v>
      </c>
      <c r="B14" s="486"/>
      <c r="C14" s="442">
        <f>SUM(C11:C12)</f>
        <v>65</v>
      </c>
      <c r="D14" s="442">
        <f>SUM(D11:D12)</f>
        <v>-9</v>
      </c>
      <c r="E14" s="442">
        <f>SUM(E11:E13)</f>
        <v>276</v>
      </c>
      <c r="F14" s="442"/>
      <c r="G14" s="442">
        <f>SUM(G11:G12)</f>
        <v>50</v>
      </c>
      <c r="H14" s="442">
        <f>SUM(H11:H13)</f>
        <v>382</v>
      </c>
    </row>
    <row r="15" spans="1:8" ht="7.5" customHeight="1">
      <c r="A15" s="55"/>
      <c r="B15" s="315"/>
      <c r="C15" s="452"/>
      <c r="D15" s="452"/>
      <c r="E15" s="452"/>
      <c r="F15" s="452"/>
      <c r="G15" s="452"/>
      <c r="H15" s="452"/>
    </row>
    <row r="16" spans="1:8" ht="12.75">
      <c r="A16" s="315" t="s">
        <v>322</v>
      </c>
      <c r="B16" s="315"/>
      <c r="C16" s="452">
        <v>-73</v>
      </c>
      <c r="D16" s="452">
        <v>-4</v>
      </c>
      <c r="E16" s="452">
        <v>-173</v>
      </c>
      <c r="F16" s="452"/>
      <c r="G16" s="452">
        <v>-24</v>
      </c>
      <c r="H16" s="452">
        <f>SUM(C16:G16)</f>
        <v>-274</v>
      </c>
    </row>
    <row r="17" spans="1:8" ht="7.5" customHeight="1">
      <c r="A17" s="35"/>
      <c r="B17" s="35"/>
      <c r="C17" s="453"/>
      <c r="D17" s="453"/>
      <c r="E17" s="453"/>
      <c r="F17" s="453"/>
      <c r="G17" s="453"/>
      <c r="H17" s="453"/>
    </row>
    <row r="18" spans="1:8" ht="7.5" customHeight="1">
      <c r="A18" s="55"/>
      <c r="B18" s="55"/>
      <c r="C18" s="452"/>
      <c r="D18" s="452"/>
      <c r="E18" s="452"/>
      <c r="F18" s="452"/>
      <c r="G18" s="452"/>
      <c r="H18" s="452"/>
    </row>
    <row r="19" spans="1:2" ht="12.75">
      <c r="A19" s="315" t="s">
        <v>714</v>
      </c>
      <c r="B19" s="55"/>
    </row>
    <row r="20" spans="1:8" ht="12.75">
      <c r="A20" s="55"/>
      <c r="B20" s="315" t="s">
        <v>841</v>
      </c>
      <c r="C20" s="452">
        <f>SUM(C14:C16)</f>
        <v>-8</v>
      </c>
      <c r="D20" s="452">
        <f>SUM(D14:D16)</f>
        <v>-13</v>
      </c>
      <c r="E20" s="452">
        <f>SUM(E14:E16)</f>
        <v>103</v>
      </c>
      <c r="F20" s="452">
        <f>SUM(F14:F16)</f>
        <v>0</v>
      </c>
      <c r="G20" s="452">
        <f>SUM(G14:G16)</f>
        <v>26</v>
      </c>
      <c r="H20" s="452">
        <f>SUM(C20:G20)</f>
        <v>108</v>
      </c>
    </row>
    <row r="21" spans="1:13" ht="11.25" customHeight="1">
      <c r="A21" s="55"/>
      <c r="B21" s="315" t="s">
        <v>702</v>
      </c>
      <c r="C21" s="1110">
        <v>0</v>
      </c>
      <c r="D21" s="1110">
        <v>3</v>
      </c>
      <c r="E21" s="1110">
        <v>-29</v>
      </c>
      <c r="F21" s="1110"/>
      <c r="G21" s="1110">
        <v>-7</v>
      </c>
      <c r="H21" s="1110">
        <f>SUM(C21:G21)</f>
        <v>-33</v>
      </c>
      <c r="I21" s="11"/>
      <c r="J21" s="11"/>
      <c r="K21" s="11"/>
      <c r="L21" s="11"/>
      <c r="M21" s="11"/>
    </row>
    <row r="22" spans="1:8" ht="7.5" customHeight="1">
      <c r="A22" s="315"/>
      <c r="B22" s="55"/>
      <c r="C22" s="452"/>
      <c r="D22" s="452"/>
      <c r="E22" s="452"/>
      <c r="F22" s="452"/>
      <c r="G22" s="452"/>
      <c r="H22" s="452"/>
    </row>
    <row r="23" spans="1:8" ht="7.5" customHeight="1">
      <c r="A23" s="425"/>
      <c r="B23" s="59"/>
      <c r="C23" s="463"/>
      <c r="D23" s="463"/>
      <c r="E23" s="463"/>
      <c r="F23" s="463"/>
      <c r="G23" s="463"/>
      <c r="H23" s="463"/>
    </row>
    <row r="24" spans="2:8" s="55" customFormat="1" ht="12.75">
      <c r="B24" s="315" t="s">
        <v>323</v>
      </c>
      <c r="C24" s="452">
        <f aca="true" t="shared" si="0" ref="C24:H24">SUM(C20:C21)</f>
        <v>-8</v>
      </c>
      <c r="D24" s="452">
        <f t="shared" si="0"/>
        <v>-10</v>
      </c>
      <c r="E24" s="452">
        <f t="shared" si="0"/>
        <v>74</v>
      </c>
      <c r="F24" s="452">
        <f t="shared" si="0"/>
        <v>0</v>
      </c>
      <c r="G24" s="452">
        <f t="shared" si="0"/>
        <v>19</v>
      </c>
      <c r="H24" s="452">
        <f t="shared" si="0"/>
        <v>75</v>
      </c>
    </row>
    <row r="25" spans="1:9" ht="7.5" customHeight="1" thickBot="1">
      <c r="A25" s="487"/>
      <c r="B25" s="475"/>
      <c r="C25" s="488"/>
      <c r="D25" s="488"/>
      <c r="E25" s="488"/>
      <c r="F25" s="488"/>
      <c r="G25" s="488"/>
      <c r="H25" s="488"/>
      <c r="I25" s="452"/>
    </row>
    <row r="26" spans="1:8" ht="7.5" customHeight="1" thickTop="1">
      <c r="A26" s="55"/>
      <c r="B26" s="55"/>
      <c r="C26" s="452"/>
      <c r="D26" s="452"/>
      <c r="E26" s="452"/>
      <c r="F26" s="452"/>
      <c r="G26" s="452"/>
      <c r="H26" s="452"/>
    </row>
    <row r="27" spans="1:9" ht="12.75">
      <c r="A27" s="229" t="s">
        <v>1029</v>
      </c>
      <c r="B27" s="55"/>
      <c r="C27" s="452"/>
      <c r="D27" s="452"/>
      <c r="E27" s="452"/>
      <c r="F27" s="452"/>
      <c r="G27" s="452"/>
      <c r="H27" s="452"/>
      <c r="I27" s="452"/>
    </row>
    <row r="28" spans="1:9" ht="7.5" customHeight="1">
      <c r="A28" s="214"/>
      <c r="B28" s="55"/>
      <c r="C28" s="452"/>
      <c r="D28" s="452"/>
      <c r="E28" s="452"/>
      <c r="F28" s="452"/>
      <c r="G28" s="452"/>
      <c r="H28" s="452"/>
      <c r="I28" s="452"/>
    </row>
    <row r="29" spans="1:9" ht="34.5" customHeight="1">
      <c r="A29" s="1108" t="s">
        <v>324</v>
      </c>
      <c r="B29" s="1719" t="s">
        <v>513</v>
      </c>
      <c r="C29" s="1719"/>
      <c r="D29" s="1719"/>
      <c r="E29" s="1719"/>
      <c r="F29" s="1719"/>
      <c r="G29" s="1719"/>
      <c r="H29" s="1719"/>
      <c r="I29" s="452"/>
    </row>
    <row r="30" spans="1:9" ht="4.5" customHeight="1">
      <c r="A30" s="214"/>
      <c r="B30" s="55"/>
      <c r="C30" s="452"/>
      <c r="D30" s="452"/>
      <c r="E30" s="452"/>
      <c r="F30" s="452"/>
      <c r="G30" s="452"/>
      <c r="H30" s="452"/>
      <c r="I30" s="452"/>
    </row>
    <row r="31" spans="1:9" ht="33.75" customHeight="1">
      <c r="A31" s="1108" t="s">
        <v>325</v>
      </c>
      <c r="B31" s="1720" t="s">
        <v>232</v>
      </c>
      <c r="C31" s="1563"/>
      <c r="D31" s="1563"/>
      <c r="E31" s="1563"/>
      <c r="F31" s="1563"/>
      <c r="G31" s="1563"/>
      <c r="H31" s="1563"/>
      <c r="I31" s="452"/>
    </row>
    <row r="32" spans="1:9" ht="36" customHeight="1">
      <c r="A32" s="214"/>
      <c r="B32" s="1721" t="s">
        <v>716</v>
      </c>
      <c r="C32" s="1681"/>
      <c r="D32" s="1681"/>
      <c r="E32" s="1681"/>
      <c r="F32" s="1681"/>
      <c r="G32" s="1681"/>
      <c r="H32" s="1681"/>
      <c r="I32" s="452"/>
    </row>
    <row r="33" spans="1:9" ht="25.5" customHeight="1">
      <c r="A33" s="1287" t="s">
        <v>326</v>
      </c>
      <c r="B33" s="1719" t="s">
        <v>327</v>
      </c>
      <c r="C33" s="1719"/>
      <c r="D33" s="1719"/>
      <c r="E33" s="1719"/>
      <c r="F33" s="1719"/>
      <c r="G33" s="1719"/>
      <c r="H33" s="1719"/>
      <c r="I33" s="452"/>
    </row>
    <row r="34" spans="1:9" ht="12.75" customHeight="1">
      <c r="A34" s="214"/>
      <c r="B34" s="315"/>
      <c r="C34" s="490" t="s">
        <v>1048</v>
      </c>
      <c r="D34" s="452"/>
      <c r="E34" s="452"/>
      <c r="F34" s="452"/>
      <c r="G34" s="452"/>
      <c r="H34" s="452"/>
      <c r="I34" s="452"/>
    </row>
    <row r="35" spans="1:9" ht="3" customHeight="1">
      <c r="A35" s="214"/>
      <c r="B35" s="315"/>
      <c r="C35" s="490"/>
      <c r="D35" s="452"/>
      <c r="E35" s="452"/>
      <c r="F35" s="452"/>
      <c r="G35" s="452"/>
      <c r="H35" s="452"/>
      <c r="I35" s="452"/>
    </row>
    <row r="36" spans="1:9" ht="12.75">
      <c r="A36" s="229"/>
      <c r="B36" s="315" t="s">
        <v>328</v>
      </c>
      <c r="C36" s="452">
        <v>-31</v>
      </c>
      <c r="D36" s="452"/>
      <c r="E36" s="452"/>
      <c r="F36" s="452"/>
      <c r="G36" s="452"/>
      <c r="H36" s="452"/>
      <c r="I36" s="452"/>
    </row>
    <row r="37" spans="1:9" ht="12.75">
      <c r="A37" s="214"/>
      <c r="B37" s="315" t="s">
        <v>329</v>
      </c>
      <c r="C37" s="452"/>
      <c r="D37" s="452"/>
      <c r="E37" s="452"/>
      <c r="F37" s="452"/>
      <c r="G37" s="452"/>
      <c r="H37" s="452"/>
      <c r="I37" s="452"/>
    </row>
    <row r="38" spans="1:9" ht="12.75">
      <c r="A38" s="214"/>
      <c r="B38" s="491" t="s">
        <v>330</v>
      </c>
      <c r="C38" s="452">
        <v>-133</v>
      </c>
      <c r="D38" s="452"/>
      <c r="E38" s="452"/>
      <c r="F38" s="452"/>
      <c r="G38" s="452"/>
      <c r="H38" s="452"/>
      <c r="I38" s="452"/>
    </row>
    <row r="39" spans="1:9" ht="12.75">
      <c r="A39" s="214"/>
      <c r="B39" s="491" t="s">
        <v>331</v>
      </c>
      <c r="C39" s="452">
        <v>155</v>
      </c>
      <c r="D39" s="452"/>
      <c r="E39" s="452"/>
      <c r="F39" s="452"/>
      <c r="G39" s="452"/>
      <c r="H39" s="452"/>
      <c r="I39" s="452"/>
    </row>
    <row r="40" spans="1:9" ht="7.5" customHeight="1">
      <c r="A40" s="214"/>
      <c r="B40" s="491"/>
      <c r="C40" s="452"/>
      <c r="D40" s="452"/>
      <c r="E40" s="452"/>
      <c r="F40" s="452"/>
      <c r="G40" s="452"/>
      <c r="H40" s="452"/>
      <c r="I40" s="452"/>
    </row>
    <row r="41" spans="1:9" ht="13.5" thickBot="1">
      <c r="A41" s="214"/>
      <c r="B41" s="315" t="s">
        <v>332</v>
      </c>
      <c r="C41" s="492">
        <f>SUM(C36:C39)</f>
        <v>-9</v>
      </c>
      <c r="D41" s="452"/>
      <c r="E41" s="452"/>
      <c r="F41" s="452"/>
      <c r="G41" s="452"/>
      <c r="H41" s="452"/>
      <c r="I41" s="452"/>
    </row>
    <row r="42" spans="1:9" ht="24" customHeight="1" thickTop="1">
      <c r="A42" s="214"/>
      <c r="B42" s="315" t="s">
        <v>842</v>
      </c>
      <c r="C42" s="452"/>
      <c r="D42" s="452"/>
      <c r="E42" s="452"/>
      <c r="F42" s="452"/>
      <c r="G42" s="452"/>
      <c r="H42" s="452"/>
      <c r="I42" s="452"/>
    </row>
    <row r="43" spans="1:9" ht="7.5" customHeight="1">
      <c r="A43" s="214"/>
      <c r="B43" s="55"/>
      <c r="C43" s="452"/>
      <c r="D43" s="452"/>
      <c r="E43" s="452"/>
      <c r="F43" s="452"/>
      <c r="G43" s="452"/>
      <c r="H43" s="452"/>
      <c r="I43" s="452"/>
    </row>
    <row r="44" spans="1:9" ht="21" customHeight="1">
      <c r="A44" s="1109" t="s">
        <v>333</v>
      </c>
      <c r="B44" s="1719" t="s">
        <v>334</v>
      </c>
      <c r="C44" s="1719"/>
      <c r="D44" s="1719"/>
      <c r="E44" s="1719"/>
      <c r="F44" s="1719"/>
      <c r="G44" s="1719"/>
      <c r="H44" s="1719"/>
      <c r="I44" s="452"/>
    </row>
    <row r="45" spans="1:9" ht="7.5" customHeight="1">
      <c r="A45" s="214"/>
      <c r="B45" s="55"/>
      <c r="C45" s="490"/>
      <c r="D45" s="452"/>
      <c r="E45" s="452"/>
      <c r="F45" s="452"/>
      <c r="G45" s="452"/>
      <c r="H45" s="452"/>
      <c r="I45" s="452"/>
    </row>
    <row r="46" spans="1:9" ht="12.75">
      <c r="A46" s="214"/>
      <c r="B46" s="315" t="s">
        <v>335</v>
      </c>
      <c r="C46" s="452">
        <v>-178</v>
      </c>
      <c r="D46" s="452"/>
      <c r="E46" s="452"/>
      <c r="F46" s="452"/>
      <c r="G46" s="452"/>
      <c r="H46" s="452"/>
      <c r="I46" s="452"/>
    </row>
    <row r="47" spans="1:9" ht="12.75">
      <c r="A47" s="214"/>
      <c r="B47" s="315" t="s">
        <v>181</v>
      </c>
      <c r="C47" s="452">
        <v>462</v>
      </c>
      <c r="D47" s="452"/>
      <c r="E47" s="452"/>
      <c r="F47" s="452"/>
      <c r="G47" s="452"/>
      <c r="H47" s="452"/>
      <c r="I47" s="452"/>
    </row>
    <row r="48" spans="1:9" ht="13.5" customHeight="1">
      <c r="A48" s="214"/>
      <c r="B48" s="315" t="s">
        <v>514</v>
      </c>
      <c r="C48" s="452">
        <v>-8</v>
      </c>
      <c r="D48" s="452"/>
      <c r="E48" s="452"/>
      <c r="F48" s="452"/>
      <c r="G48" s="452"/>
      <c r="H48" s="452"/>
      <c r="I48" s="452"/>
    </row>
    <row r="49" spans="1:9" ht="13.5" thickBot="1">
      <c r="A49" s="214"/>
      <c r="B49" s="315" t="s">
        <v>336</v>
      </c>
      <c r="C49" s="492">
        <f>SUM(C46:C48)</f>
        <v>276</v>
      </c>
      <c r="D49" s="452"/>
      <c r="E49" s="452"/>
      <c r="F49" s="452"/>
      <c r="G49" s="452"/>
      <c r="H49" s="452"/>
      <c r="I49" s="452"/>
    </row>
    <row r="50" spans="1:9" ht="7.5" customHeight="1" thickTop="1">
      <c r="A50" s="214"/>
      <c r="B50" s="55"/>
      <c r="C50" s="55"/>
      <c r="D50" s="55"/>
      <c r="E50" s="55"/>
      <c r="F50" s="55"/>
      <c r="G50" s="55"/>
      <c r="H50" s="55"/>
      <c r="I50" s="55"/>
    </row>
    <row r="51" spans="1:9" ht="18" customHeight="1">
      <c r="A51" s="214"/>
      <c r="B51" s="1721" t="s">
        <v>337</v>
      </c>
      <c r="C51" s="1681"/>
      <c r="D51" s="1681"/>
      <c r="E51" s="1681"/>
      <c r="F51" s="1681"/>
      <c r="G51" s="1681"/>
      <c r="H51" s="1681"/>
      <c r="I51" s="455"/>
    </row>
    <row r="52" spans="1:9" ht="37.5" customHeight="1">
      <c r="A52" s="214"/>
      <c r="B52" s="1721" t="s">
        <v>173</v>
      </c>
      <c r="C52" s="1681"/>
      <c r="D52" s="1681"/>
      <c r="E52" s="1681"/>
      <c r="F52" s="1681"/>
      <c r="G52" s="1681"/>
      <c r="H52" s="1681"/>
      <c r="I52" s="455"/>
    </row>
    <row r="53" spans="1:9" ht="24" customHeight="1">
      <c r="A53" s="214"/>
      <c r="B53" s="1721" t="s">
        <v>827</v>
      </c>
      <c r="C53" s="1681"/>
      <c r="D53" s="1681"/>
      <c r="E53" s="1681"/>
      <c r="F53" s="1681"/>
      <c r="G53" s="1681"/>
      <c r="H53" s="1681"/>
      <c r="I53" s="455"/>
    </row>
    <row r="54" spans="1:9" ht="10.5" customHeight="1">
      <c r="A54" s="214"/>
      <c r="B54" s="474"/>
      <c r="C54" s="21"/>
      <c r="D54" s="21"/>
      <c r="E54" s="21"/>
      <c r="F54" s="21"/>
      <c r="G54" s="21"/>
      <c r="H54" s="21"/>
      <c r="I54" s="455"/>
    </row>
    <row r="55" spans="1:9" ht="12.75">
      <c r="A55" s="1109" t="s">
        <v>976</v>
      </c>
      <c r="B55" s="315" t="s">
        <v>823</v>
      </c>
      <c r="C55" s="455"/>
      <c r="D55" s="455"/>
      <c r="E55" s="455"/>
      <c r="F55" s="455"/>
      <c r="G55" s="455"/>
      <c r="H55" s="455"/>
      <c r="I55" s="455"/>
    </row>
    <row r="56" ht="12.75">
      <c r="A56" s="1"/>
    </row>
    <row r="57" spans="1:7" ht="12.75">
      <c r="A57" s="1"/>
      <c r="C57" s="749" t="s">
        <v>290</v>
      </c>
      <c r="D57" s="749" t="s">
        <v>131</v>
      </c>
      <c r="G57" s="749"/>
    </row>
    <row r="58" spans="1:7" ht="4.5" customHeight="1">
      <c r="A58" s="1"/>
      <c r="C58" s="749"/>
      <c r="D58" s="749"/>
      <c r="G58" s="749"/>
    </row>
    <row r="59" spans="1:7" ht="11.25" customHeight="1">
      <c r="A59" s="1"/>
      <c r="C59" s="868" t="s">
        <v>632</v>
      </c>
      <c r="D59" s="868" t="s">
        <v>632</v>
      </c>
      <c r="G59" s="749"/>
    </row>
    <row r="60" spans="1:4" ht="12.75">
      <c r="A60" s="1"/>
      <c r="B60" s="17" t="s">
        <v>977</v>
      </c>
      <c r="C60" s="869">
        <v>5.2</v>
      </c>
      <c r="D60" s="870">
        <v>5.8</v>
      </c>
    </row>
    <row r="61" spans="1:4" ht="12.75">
      <c r="A61" s="1"/>
      <c r="B61" s="17" t="s">
        <v>655</v>
      </c>
      <c r="C61" s="869">
        <v>5</v>
      </c>
      <c r="D61" s="870">
        <v>5.2</v>
      </c>
    </row>
    <row r="62" spans="1:4" ht="12.75">
      <c r="A62" s="1"/>
      <c r="B62" s="17" t="s">
        <v>291</v>
      </c>
      <c r="C62" s="869">
        <v>3</v>
      </c>
      <c r="D62" s="870">
        <v>3.2</v>
      </c>
    </row>
    <row r="63" spans="1:4" ht="12.75">
      <c r="A63" s="1"/>
      <c r="B63" s="17" t="s">
        <v>820</v>
      </c>
      <c r="C63" s="869"/>
      <c r="D63" s="870"/>
    </row>
    <row r="64" spans="1:4" ht="12.75">
      <c r="A64" s="1"/>
      <c r="B64" s="17" t="s">
        <v>821</v>
      </c>
      <c r="C64" s="869">
        <v>3</v>
      </c>
      <c r="D64" s="870">
        <v>3.2</v>
      </c>
    </row>
    <row r="65" spans="1:4" ht="12.75">
      <c r="A65" s="1"/>
      <c r="B65" s="17" t="s">
        <v>822</v>
      </c>
      <c r="C65" s="869">
        <v>2.5</v>
      </c>
      <c r="D65" s="870">
        <v>2.5</v>
      </c>
    </row>
    <row r="66" spans="1:4" ht="12.75">
      <c r="A66" s="1"/>
      <c r="B66" s="17" t="s">
        <v>978</v>
      </c>
      <c r="C66" s="869">
        <v>2.5</v>
      </c>
      <c r="D66" s="870">
        <v>2.5</v>
      </c>
    </row>
    <row r="67" ht="6" customHeight="1">
      <c r="A67" s="1"/>
    </row>
    <row r="68" spans="1:8" ht="42" customHeight="1">
      <c r="A68" s="1"/>
      <c r="B68" s="1722"/>
      <c r="C68" s="1722"/>
      <c r="D68" s="1722"/>
      <c r="E68" s="1722"/>
      <c r="F68" s="1722"/>
      <c r="G68" s="1722"/>
      <c r="H68" s="1722"/>
    </row>
  </sheetData>
  <mergeCells count="11">
    <mergeCell ref="B32:H32"/>
    <mergeCell ref="B33:H33"/>
    <mergeCell ref="B44:H44"/>
    <mergeCell ref="B68:H68"/>
    <mergeCell ref="B52:H52"/>
    <mergeCell ref="B51:H51"/>
    <mergeCell ref="B53:H53"/>
    <mergeCell ref="D6:F6"/>
    <mergeCell ref="A7:B7"/>
    <mergeCell ref="B29:H29"/>
    <mergeCell ref="B31:H31"/>
  </mergeCells>
  <printOptions horizontalCentered="1"/>
  <pageMargins left="0.35433070866141736" right="0.3937007874015748" top="0.5905511811023623" bottom="0.31496062992125984" header="0.5118110236220472" footer="0.31496062992125984"/>
  <pageSetup fitToHeight="1" fitToWidth="1" horizontalDpi="600" verticalDpi="600" orientation="landscape" paperSize="9" scale="56" r:id="rId1"/>
</worksheet>
</file>

<file path=xl/worksheets/sheet24.xml><?xml version="1.0" encoding="utf-8"?>
<worksheet xmlns="http://schemas.openxmlformats.org/spreadsheetml/2006/main" xmlns:r="http://schemas.openxmlformats.org/officeDocument/2006/relationships">
  <dimension ref="A1:I32"/>
  <sheetViews>
    <sheetView showGridLines="0" zoomScale="75" zoomScaleNormal="75" zoomScaleSheetLayoutView="100" workbookViewId="0" topLeftCell="A1">
      <selection activeCell="B17" sqref="B17:Z17"/>
    </sheetView>
  </sheetViews>
  <sheetFormatPr defaultColWidth="9.00390625" defaultRowHeight="14.25"/>
  <cols>
    <col min="1" max="1" width="3.625" style="23" customWidth="1"/>
    <col min="2" max="2" width="55.25390625" style="23" customWidth="1"/>
    <col min="3" max="3" width="13.25390625" style="23" customWidth="1"/>
    <col min="4" max="4" width="3.50390625" style="23" customWidth="1"/>
    <col min="5" max="5" width="13.25390625" style="23" customWidth="1"/>
    <col min="6" max="6" width="3.25390625" style="23" customWidth="1"/>
    <col min="7" max="7" width="10.50390625" style="23" customWidth="1"/>
    <col min="8" max="8" width="3.75390625" style="23" customWidth="1"/>
    <col min="9" max="16384" width="9.00390625" style="23" customWidth="1"/>
  </cols>
  <sheetData>
    <row r="1" spans="1:9" ht="13.5">
      <c r="A1" s="17" t="s">
        <v>789</v>
      </c>
      <c r="B1" s="17"/>
      <c r="F1" s="1654" t="s">
        <v>338</v>
      </c>
      <c r="G1" s="1723"/>
      <c r="I1" s="494"/>
    </row>
    <row r="2" spans="1:9" ht="12.75">
      <c r="A2" s="5"/>
      <c r="B2" s="5"/>
      <c r="I2" s="494"/>
    </row>
    <row r="3" spans="1:9" ht="12.75">
      <c r="A3" s="214" t="s">
        <v>951</v>
      </c>
      <c r="B3" s="214"/>
      <c r="I3" s="494"/>
    </row>
    <row r="4" spans="1:2" ht="12.75">
      <c r="A4" s="214"/>
      <c r="B4" s="214"/>
    </row>
    <row r="5" spans="1:7" ht="12.75">
      <c r="A5" s="229"/>
      <c r="B5" s="229"/>
      <c r="G5" s="261"/>
    </row>
    <row r="6" spans="3:7" ht="12.75">
      <c r="C6" s="495"/>
      <c r="D6" s="495"/>
      <c r="E6" s="495"/>
      <c r="F6" s="495"/>
      <c r="G6" s="261"/>
    </row>
    <row r="7" spans="3:7" ht="12.75">
      <c r="C7" s="495"/>
      <c r="D7" s="495"/>
      <c r="E7" s="495"/>
      <c r="F7" s="495"/>
      <c r="G7" s="261"/>
    </row>
    <row r="8" spans="3:7" ht="12.75">
      <c r="C8" s="261"/>
      <c r="D8" s="261"/>
      <c r="E8" s="261"/>
      <c r="F8" s="261"/>
      <c r="G8" s="261"/>
    </row>
    <row r="9" spans="3:7" ht="26.25">
      <c r="C9" s="32" t="s">
        <v>801</v>
      </c>
      <c r="D9" s="276"/>
      <c r="E9" s="1504" t="s">
        <v>802</v>
      </c>
      <c r="F9" s="304"/>
      <c r="G9" s="1422" t="s">
        <v>803</v>
      </c>
    </row>
    <row r="10" spans="1:7" ht="12.75">
      <c r="A10" s="216" t="s">
        <v>340</v>
      </c>
      <c r="B10" s="216"/>
      <c r="C10" s="36" t="s">
        <v>282</v>
      </c>
      <c r="D10" s="36"/>
      <c r="E10" s="260" t="s">
        <v>282</v>
      </c>
      <c r="F10" s="260"/>
      <c r="G10" s="260" t="s">
        <v>282</v>
      </c>
    </row>
    <row r="11" spans="1:6" ht="12.75">
      <c r="A11" s="214"/>
      <c r="B11" s="214"/>
      <c r="C11" s="276"/>
      <c r="D11" s="276"/>
      <c r="E11" s="276"/>
      <c r="F11" s="276"/>
    </row>
    <row r="12" spans="1:6" ht="12.75">
      <c r="A12" s="23" t="s">
        <v>843</v>
      </c>
      <c r="C12" s="276"/>
      <c r="D12" s="276"/>
      <c r="E12" s="276"/>
      <c r="F12" s="276"/>
    </row>
    <row r="13" spans="3:5" ht="8.25" customHeight="1">
      <c r="C13" s="1"/>
      <c r="D13" s="1"/>
      <c r="E13" s="1"/>
    </row>
    <row r="14" spans="1:7" ht="12.75">
      <c r="A14" s="23" t="s">
        <v>31</v>
      </c>
      <c r="C14" s="496">
        <v>145.6</v>
      </c>
      <c r="D14" s="496"/>
      <c r="E14" s="498">
        <v>134.9</v>
      </c>
      <c r="F14" s="498"/>
      <c r="G14" s="497">
        <v>142.4</v>
      </c>
    </row>
    <row r="15" spans="1:7" ht="12.75">
      <c r="A15" s="23" t="s">
        <v>266</v>
      </c>
      <c r="C15" s="496" t="s">
        <v>1032</v>
      </c>
      <c r="D15" s="496"/>
      <c r="E15" s="498">
        <v>9.2</v>
      </c>
      <c r="F15" s="498"/>
      <c r="G15" s="497">
        <v>8.2</v>
      </c>
    </row>
    <row r="16" spans="1:7" ht="12.75">
      <c r="A16" s="23" t="s">
        <v>341</v>
      </c>
      <c r="C16" s="496">
        <v>37.4</v>
      </c>
      <c r="D16" s="496"/>
      <c r="E16" s="498">
        <v>35.7</v>
      </c>
      <c r="F16" s="498"/>
      <c r="G16" s="497">
        <v>36.2</v>
      </c>
    </row>
    <row r="17" spans="1:7" ht="12.75">
      <c r="A17" s="23" t="s">
        <v>342</v>
      </c>
      <c r="C17" s="496">
        <v>15.8</v>
      </c>
      <c r="D17" s="496"/>
      <c r="E17" s="498">
        <v>12.1</v>
      </c>
      <c r="F17" s="498"/>
      <c r="G17" s="497">
        <v>13.8</v>
      </c>
    </row>
    <row r="18" spans="1:7" ht="12.75">
      <c r="A18" s="84"/>
      <c r="B18" s="84"/>
      <c r="C18" s="499"/>
      <c r="D18" s="499"/>
      <c r="E18" s="501"/>
      <c r="F18" s="501"/>
      <c r="G18" s="500"/>
    </row>
    <row r="19" spans="1:7" ht="12.75">
      <c r="A19" s="23" t="s">
        <v>985</v>
      </c>
      <c r="C19" s="496">
        <f>SUM(C14:C18)</f>
        <v>198.8</v>
      </c>
      <c r="D19" s="496"/>
      <c r="E19" s="498">
        <f>SUM(E14:E18)</f>
        <v>191.9</v>
      </c>
      <c r="F19" s="498"/>
      <c r="G19" s="497">
        <f>SUM(G14:G18)</f>
        <v>200.60000000000002</v>
      </c>
    </row>
    <row r="20" spans="3:7" ht="12.75">
      <c r="C20" s="496"/>
      <c r="D20" s="496"/>
      <c r="E20" s="498"/>
      <c r="F20" s="498"/>
      <c r="G20" s="497"/>
    </row>
    <row r="21" spans="3:7" ht="12.75">
      <c r="C21" s="496"/>
      <c r="D21" s="496"/>
      <c r="E21" s="498"/>
      <c r="F21" s="498"/>
      <c r="G21" s="497"/>
    </row>
    <row r="22" spans="1:7" ht="12.75">
      <c r="A22" s="23" t="s">
        <v>986</v>
      </c>
      <c r="C22" s="496">
        <v>57.6</v>
      </c>
      <c r="D22" s="496"/>
      <c r="E22" s="498">
        <v>45.6</v>
      </c>
      <c r="F22" s="498"/>
      <c r="G22" s="497">
        <v>50.1</v>
      </c>
    </row>
    <row r="23" spans="1:7" ht="12.75">
      <c r="A23" s="502"/>
      <c r="B23" s="502"/>
      <c r="C23" s="496"/>
      <c r="D23" s="496"/>
      <c r="E23" s="498"/>
      <c r="F23" s="498"/>
      <c r="G23" s="497"/>
    </row>
    <row r="24" spans="1:7" ht="12.75">
      <c r="A24" s="84"/>
      <c r="B24" s="84"/>
      <c r="C24" s="496"/>
      <c r="D24" s="496"/>
      <c r="E24" s="497"/>
      <c r="F24" s="498"/>
      <c r="G24" s="497"/>
    </row>
    <row r="25" spans="1:7" ht="12.75">
      <c r="A25" s="84" t="s">
        <v>273</v>
      </c>
      <c r="B25" s="84"/>
      <c r="C25" s="503">
        <f>SUM(C19:C24)</f>
        <v>256.40000000000003</v>
      </c>
      <c r="D25" s="503"/>
      <c r="E25" s="504">
        <f>SUM(E19:E24)</f>
        <v>237.5</v>
      </c>
      <c r="F25" s="504"/>
      <c r="G25" s="504">
        <f>SUM(G19:G24)</f>
        <v>250.70000000000002</v>
      </c>
    </row>
    <row r="26" spans="2:6" ht="12.75">
      <c r="B26" s="505"/>
      <c r="C26" s="505"/>
      <c r="D26" s="506"/>
      <c r="E26" s="506"/>
      <c r="F26" s="506"/>
    </row>
    <row r="27" spans="1:6" ht="12.75">
      <c r="A27" s="229" t="s">
        <v>1029</v>
      </c>
      <c r="C27" s="507"/>
      <c r="D27" s="507"/>
      <c r="E27" s="507"/>
      <c r="F27" s="507"/>
    </row>
    <row r="28" ht="12.75">
      <c r="A28" s="1"/>
    </row>
    <row r="29" spans="1:7" ht="30.75" customHeight="1">
      <c r="A29" s="1111" t="s">
        <v>987</v>
      </c>
      <c r="B29" s="1713" t="s">
        <v>267</v>
      </c>
      <c r="C29" s="1687"/>
      <c r="D29" s="1687"/>
      <c r="E29" s="1687"/>
      <c r="F29" s="1687"/>
      <c r="G29" s="1687"/>
    </row>
    <row r="30" ht="9" customHeight="1"/>
    <row r="31" spans="1:2" ht="12" customHeight="1">
      <c r="A31" s="1" t="s">
        <v>515</v>
      </c>
      <c r="B31" s="23" t="s">
        <v>663</v>
      </c>
    </row>
    <row r="32" spans="3:6" ht="12.75">
      <c r="C32" s="507"/>
      <c r="D32" s="507"/>
      <c r="E32" s="507"/>
      <c r="F32" s="507"/>
    </row>
  </sheetData>
  <mergeCells count="2">
    <mergeCell ref="F1:G1"/>
    <mergeCell ref="B29:G29"/>
  </mergeCells>
  <printOptions/>
  <pageMargins left="0.75" right="0.75" top="1" bottom="1" header="0.5" footer="0.5"/>
  <pageSetup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AP51"/>
  <sheetViews>
    <sheetView showGridLines="0" zoomScale="75" zoomScaleNormal="75" zoomScaleSheetLayoutView="75" workbookViewId="0" topLeftCell="H1">
      <selection activeCell="B30" sqref="B30:AE30"/>
    </sheetView>
  </sheetViews>
  <sheetFormatPr defaultColWidth="9.00390625" defaultRowHeight="14.25"/>
  <cols>
    <col min="1" max="1" width="4.625" style="23" customWidth="1"/>
    <col min="2" max="2" width="22.125" style="508" customWidth="1"/>
    <col min="3" max="3" width="8.875" style="23" customWidth="1"/>
    <col min="4" max="4" width="0.6171875" style="23" customWidth="1"/>
    <col min="5" max="5" width="9.00390625" style="23" customWidth="1"/>
    <col min="6" max="6" width="0.37109375" style="23" customWidth="1"/>
    <col min="7" max="7" width="10.25390625" style="23" customWidth="1"/>
    <col min="8" max="8" width="1.00390625" style="23" customWidth="1"/>
    <col min="9" max="9" width="9.25390625" style="23" customWidth="1"/>
    <col min="10" max="10" width="0.875" style="23" customWidth="1"/>
    <col min="11" max="11" width="9.00390625" style="23" customWidth="1"/>
    <col min="12" max="12" width="1.12109375" style="23" customWidth="1"/>
    <col min="13" max="13" width="9.00390625" style="23" customWidth="1"/>
    <col min="14" max="14" width="0.875" style="23" customWidth="1"/>
    <col min="15" max="15" width="8.875" style="23" customWidth="1"/>
    <col min="16" max="16" width="0.74609375" style="23" customWidth="1"/>
    <col min="17" max="17" width="8.875" style="23" customWidth="1"/>
    <col min="18" max="18" width="0.74609375" style="23" customWidth="1"/>
    <col min="19" max="19" width="8.625" style="23" customWidth="1"/>
    <col min="20" max="20" width="6.25390625" style="23" hidden="1" customWidth="1"/>
    <col min="21" max="21" width="8.875" style="23" customWidth="1"/>
    <col min="22" max="22" width="0.12890625" style="23" customWidth="1"/>
    <col min="23" max="23" width="7.50390625" style="23" customWidth="1"/>
    <col min="24" max="24" width="0.74609375" style="23" customWidth="1"/>
    <col min="25" max="25" width="8.75390625" style="23" customWidth="1"/>
    <col min="26" max="26" width="0.2421875" style="23" customWidth="1"/>
    <col min="27" max="27" width="8.875" style="23" customWidth="1"/>
    <col min="28" max="28" width="0.37109375" style="23" customWidth="1"/>
    <col min="29" max="29" width="8.875" style="23" customWidth="1"/>
    <col min="30" max="30" width="0.12890625" style="23" customWidth="1"/>
    <col min="31" max="31" width="8.75390625" style="23" customWidth="1"/>
    <col min="32" max="32" width="0.12890625" style="23" customWidth="1"/>
    <col min="33" max="33" width="8.75390625" style="23" customWidth="1"/>
    <col min="34" max="34" width="0.5" style="23" customWidth="1"/>
    <col min="35" max="35" width="7.875" style="23" customWidth="1"/>
    <col min="36" max="36" width="0.12890625" style="23" customWidth="1"/>
    <col min="37" max="37" width="8.25390625" style="23" customWidth="1"/>
    <col min="38" max="38" width="9.375" style="23" customWidth="1"/>
    <col min="39" max="40" width="0" style="23" hidden="1" customWidth="1"/>
    <col min="41" max="41" width="3.75390625" style="23" hidden="1" customWidth="1"/>
    <col min="42" max="16384" width="9.00390625" style="23" customWidth="1"/>
  </cols>
  <sheetData>
    <row r="1" spans="1:37" ht="13.5">
      <c r="A1" s="17" t="s">
        <v>789</v>
      </c>
      <c r="AI1" s="509" t="s">
        <v>339</v>
      </c>
      <c r="AJ1" s="510"/>
      <c r="AK1" s="511"/>
    </row>
    <row r="2" ht="12.75">
      <c r="A2" s="5"/>
    </row>
    <row r="3" ht="12.75">
      <c r="A3" s="214" t="s">
        <v>951</v>
      </c>
    </row>
    <row r="4" ht="12.75">
      <c r="A4" s="214"/>
    </row>
    <row r="6" ht="12.75">
      <c r="A6" s="8" t="s">
        <v>275</v>
      </c>
    </row>
    <row r="7" ht="12.75">
      <c r="A7" s="8"/>
    </row>
    <row r="8" ht="12.75">
      <c r="A8" s="8"/>
    </row>
    <row r="9" spans="3:37" ht="12.75">
      <c r="C9" s="1"/>
      <c r="D9" s="1"/>
      <c r="E9" s="1"/>
      <c r="F9" s="1"/>
      <c r="G9" s="1"/>
      <c r="H9" s="1"/>
      <c r="I9" s="1"/>
      <c r="J9" s="1"/>
      <c r="K9" s="1"/>
      <c r="L9" s="1"/>
      <c r="M9" s="1"/>
      <c r="N9" s="1"/>
      <c r="O9" s="1"/>
      <c r="P9" s="1"/>
      <c r="Q9" s="1"/>
      <c r="R9" s="1"/>
      <c r="S9" s="1"/>
      <c r="T9" s="1"/>
      <c r="U9" s="1"/>
      <c r="V9" s="1"/>
      <c r="W9" s="1"/>
      <c r="X9" s="1"/>
      <c r="Y9" s="1"/>
      <c r="Z9" s="1"/>
      <c r="AA9" s="495"/>
      <c r="AB9" s="495"/>
      <c r="AC9" s="495"/>
      <c r="AD9" s="495"/>
      <c r="AE9" s="495"/>
      <c r="AF9" s="495"/>
      <c r="AG9" s="1"/>
      <c r="AH9" s="1"/>
      <c r="AI9" s="1"/>
      <c r="AJ9" s="1"/>
      <c r="AK9" s="1"/>
    </row>
    <row r="10" spans="3:39" ht="12.75">
      <c r="C10" s="495"/>
      <c r="D10" s="495"/>
      <c r="E10" s="495"/>
      <c r="F10" s="495"/>
      <c r="G10" s="495"/>
      <c r="H10" s="495"/>
      <c r="I10" s="193"/>
      <c r="J10" s="193"/>
      <c r="K10" s="193"/>
      <c r="L10" s="193"/>
      <c r="M10" s="193"/>
      <c r="N10" s="193"/>
      <c r="O10" s="495"/>
      <c r="P10" s="495"/>
      <c r="Q10" s="495"/>
      <c r="R10" s="495"/>
      <c r="S10" s="495"/>
      <c r="T10" s="495"/>
      <c r="U10" s="495"/>
      <c r="V10" s="495"/>
      <c r="W10" s="495"/>
      <c r="X10" s="495"/>
      <c r="Y10" s="495"/>
      <c r="Z10" s="495"/>
      <c r="AA10" s="495"/>
      <c r="AB10" s="495"/>
      <c r="AC10" s="495"/>
      <c r="AD10" s="495"/>
      <c r="AE10" s="495"/>
      <c r="AF10" s="495"/>
      <c r="AG10" s="512"/>
      <c r="AH10" s="512"/>
      <c r="AI10" s="512"/>
      <c r="AJ10" s="512"/>
      <c r="AK10" s="512"/>
      <c r="AL10" s="513"/>
      <c r="AM10" s="1"/>
    </row>
    <row r="11" spans="1:40" ht="12.75">
      <c r="A11" s="513"/>
      <c r="C11" s="514"/>
      <c r="D11" s="514"/>
      <c r="E11" s="514"/>
      <c r="F11" s="514"/>
      <c r="G11" s="514"/>
      <c r="H11" s="495"/>
      <c r="I11" s="515"/>
      <c r="J11" s="515"/>
      <c r="K11" s="515"/>
      <c r="L11" s="515"/>
      <c r="M11" s="515"/>
      <c r="N11" s="495"/>
      <c r="O11" s="515"/>
      <c r="P11" s="515"/>
      <c r="Q11" s="515"/>
      <c r="R11" s="515"/>
      <c r="S11" s="515"/>
      <c r="T11" s="515"/>
      <c r="U11" s="516"/>
      <c r="V11" s="516"/>
      <c r="W11" s="516"/>
      <c r="X11" s="515"/>
      <c r="Y11" s="515"/>
      <c r="Z11" s="515"/>
      <c r="AA11" s="495"/>
      <c r="AB11" s="495"/>
      <c r="AC11" s="495"/>
      <c r="AD11" s="495"/>
      <c r="AE11" s="495"/>
      <c r="AF11" s="495"/>
      <c r="AG11" s="515"/>
      <c r="AH11" s="515"/>
      <c r="AI11" s="515"/>
      <c r="AJ11" s="515"/>
      <c r="AK11" s="515"/>
      <c r="AL11" s="513"/>
      <c r="AM11" s="514"/>
      <c r="AN11" s="517"/>
    </row>
    <row r="12" spans="1:40" ht="12.75">
      <c r="A12" s="513"/>
      <c r="C12" s="514" t="s">
        <v>276</v>
      </c>
      <c r="D12" s="514"/>
      <c r="E12" s="514"/>
      <c r="F12" s="514"/>
      <c r="G12" s="514"/>
      <c r="H12" s="495"/>
      <c r="I12" s="515" t="s">
        <v>277</v>
      </c>
      <c r="J12" s="515"/>
      <c r="K12" s="515"/>
      <c r="L12" s="515"/>
      <c r="M12" s="515"/>
      <c r="N12" s="495"/>
      <c r="O12" s="515" t="s">
        <v>278</v>
      </c>
      <c r="P12" s="515"/>
      <c r="Q12" s="515"/>
      <c r="R12" s="515"/>
      <c r="S12" s="515"/>
      <c r="T12" s="515"/>
      <c r="U12" s="516" t="s">
        <v>279</v>
      </c>
      <c r="V12" s="516"/>
      <c r="W12" s="516"/>
      <c r="X12" s="515"/>
      <c r="Y12" s="515"/>
      <c r="Z12" s="515"/>
      <c r="AA12" s="495" t="s">
        <v>280</v>
      </c>
      <c r="AB12" s="495"/>
      <c r="AC12" s="495"/>
      <c r="AD12" s="495"/>
      <c r="AE12" s="495"/>
      <c r="AF12" s="495"/>
      <c r="AG12" s="515" t="s">
        <v>281</v>
      </c>
      <c r="AH12" s="515"/>
      <c r="AI12" s="515"/>
      <c r="AJ12" s="515"/>
      <c r="AK12" s="515"/>
      <c r="AL12" s="513"/>
      <c r="AM12" s="514"/>
      <c r="AN12" s="517"/>
    </row>
    <row r="13" spans="1:40" s="1455" customFormat="1" ht="31.5" customHeight="1">
      <c r="A13" s="1505"/>
      <c r="C13" s="33" t="s">
        <v>768</v>
      </c>
      <c r="D13" s="1503"/>
      <c r="E13" s="1422" t="s">
        <v>769</v>
      </c>
      <c r="F13" s="1503"/>
      <c r="G13" s="1422" t="s">
        <v>770</v>
      </c>
      <c r="H13" s="460"/>
      <c r="I13" s="33" t="s">
        <v>768</v>
      </c>
      <c r="J13" s="1503"/>
      <c r="K13" s="1422" t="s">
        <v>769</v>
      </c>
      <c r="L13" s="1503"/>
      <c r="M13" s="1422" t="s">
        <v>770</v>
      </c>
      <c r="N13" s="460"/>
      <c r="O13" s="33" t="s">
        <v>768</v>
      </c>
      <c r="P13" s="1503"/>
      <c r="Q13" s="1422" t="s">
        <v>769</v>
      </c>
      <c r="R13" s="1503"/>
      <c r="S13" s="1422" t="s">
        <v>770</v>
      </c>
      <c r="T13" s="460"/>
      <c r="U13" s="33" t="s">
        <v>768</v>
      </c>
      <c r="V13" s="1503"/>
      <c r="W13" s="1422" t="s">
        <v>769</v>
      </c>
      <c r="X13" s="1503"/>
      <c r="Y13" s="1422" t="s">
        <v>770</v>
      </c>
      <c r="Z13" s="460"/>
      <c r="AA13" s="33" t="s">
        <v>768</v>
      </c>
      <c r="AB13" s="1503"/>
      <c r="AC13" s="1422" t="s">
        <v>769</v>
      </c>
      <c r="AD13" s="1503"/>
      <c r="AE13" s="1422" t="s">
        <v>770</v>
      </c>
      <c r="AF13" s="460"/>
      <c r="AG13" s="33" t="s">
        <v>768</v>
      </c>
      <c r="AH13" s="1503"/>
      <c r="AI13" s="1422" t="s">
        <v>769</v>
      </c>
      <c r="AJ13" s="1503"/>
      <c r="AK13" s="1422" t="s">
        <v>770</v>
      </c>
      <c r="AL13" s="1506"/>
      <c r="AM13" s="1506">
        <v>1996</v>
      </c>
      <c r="AN13" s="1506">
        <v>1995</v>
      </c>
    </row>
    <row r="14" spans="1:40" ht="12.75">
      <c r="A14" s="508"/>
      <c r="C14" s="36" t="s">
        <v>804</v>
      </c>
      <c r="D14" s="260"/>
      <c r="E14" s="260" t="s">
        <v>805</v>
      </c>
      <c r="F14" s="260"/>
      <c r="G14" s="260" t="s">
        <v>804</v>
      </c>
      <c r="H14" s="260"/>
      <c r="I14" s="36" t="s">
        <v>804</v>
      </c>
      <c r="J14" s="260"/>
      <c r="K14" s="260" t="s">
        <v>805</v>
      </c>
      <c r="L14" s="260"/>
      <c r="M14" s="260" t="s">
        <v>804</v>
      </c>
      <c r="N14" s="260"/>
      <c r="O14" s="36" t="s">
        <v>804</v>
      </c>
      <c r="P14" s="260"/>
      <c r="Q14" s="260" t="s">
        <v>805</v>
      </c>
      <c r="R14" s="260"/>
      <c r="S14" s="260" t="s">
        <v>804</v>
      </c>
      <c r="T14" s="260"/>
      <c r="U14" s="36" t="s">
        <v>804</v>
      </c>
      <c r="V14" s="260"/>
      <c r="W14" s="260" t="s">
        <v>805</v>
      </c>
      <c r="X14" s="260"/>
      <c r="Y14" s="260" t="s">
        <v>804</v>
      </c>
      <c r="Z14" s="260"/>
      <c r="AA14" s="36" t="s">
        <v>804</v>
      </c>
      <c r="AB14" s="260"/>
      <c r="AC14" s="260" t="s">
        <v>805</v>
      </c>
      <c r="AD14" s="260"/>
      <c r="AE14" s="260" t="s">
        <v>804</v>
      </c>
      <c r="AF14" s="260"/>
      <c r="AG14" s="36" t="s">
        <v>804</v>
      </c>
      <c r="AH14" s="260"/>
      <c r="AI14" s="260" t="s">
        <v>805</v>
      </c>
      <c r="AJ14" s="260"/>
      <c r="AK14" s="260" t="s">
        <v>804</v>
      </c>
      <c r="AL14" s="495"/>
      <c r="AM14" s="495" t="s">
        <v>282</v>
      </c>
      <c r="AN14" s="495" t="s">
        <v>282</v>
      </c>
    </row>
    <row r="15" spans="1:40" ht="12.75">
      <c r="A15" s="508"/>
      <c r="G15" s="304"/>
      <c r="H15" s="304"/>
      <c r="M15" s="304"/>
      <c r="N15" s="304"/>
      <c r="S15" s="304"/>
      <c r="T15" s="304"/>
      <c r="Y15" s="304"/>
      <c r="Z15" s="304"/>
      <c r="AE15" s="304"/>
      <c r="AF15" s="304"/>
      <c r="AK15" s="304"/>
      <c r="AL15" s="495"/>
      <c r="AM15" s="495"/>
      <c r="AN15" s="495"/>
    </row>
    <row r="16" spans="1:40" ht="12.75">
      <c r="A16" s="508"/>
      <c r="G16" s="276"/>
      <c r="H16" s="276"/>
      <c r="M16" s="276"/>
      <c r="N16" s="276"/>
      <c r="S16" s="276"/>
      <c r="T16" s="276"/>
      <c r="U16" s="28"/>
      <c r="V16" s="28"/>
      <c r="W16" s="28"/>
      <c r="X16" s="28"/>
      <c r="Y16" s="276"/>
      <c r="Z16" s="276"/>
      <c r="AE16" s="276"/>
      <c r="AF16" s="276"/>
      <c r="AK16" s="276"/>
      <c r="AL16" s="495"/>
      <c r="AM16" s="495"/>
      <c r="AN16" s="495"/>
    </row>
    <row r="17" spans="1:42" ht="12.75">
      <c r="A17" s="16" t="s">
        <v>177</v>
      </c>
      <c r="C17" s="519">
        <v>15</v>
      </c>
      <c r="D17" s="520"/>
      <c r="E17" s="520">
        <v>14.1</v>
      </c>
      <c r="F17" s="520"/>
      <c r="G17" s="521">
        <v>15.1</v>
      </c>
      <c r="H17" s="521"/>
      <c r="I17" s="519">
        <v>61.5</v>
      </c>
      <c r="J17" s="519"/>
      <c r="K17" s="520">
        <v>59.7</v>
      </c>
      <c r="L17" s="520"/>
      <c r="M17" s="521">
        <v>60.3</v>
      </c>
      <c r="N17" s="521"/>
      <c r="O17" s="519">
        <v>55</v>
      </c>
      <c r="P17" s="519"/>
      <c r="Q17" s="520">
        <v>49.9</v>
      </c>
      <c r="R17" s="520"/>
      <c r="S17" s="521">
        <v>54.2</v>
      </c>
      <c r="T17" s="521"/>
      <c r="U17" s="519">
        <v>1.4</v>
      </c>
      <c r="V17" s="519"/>
      <c r="W17" s="520">
        <v>1.2</v>
      </c>
      <c r="X17" s="520"/>
      <c r="Y17" s="521">
        <v>1.2</v>
      </c>
      <c r="Z17" s="521"/>
      <c r="AA17" s="519">
        <v>12.7</v>
      </c>
      <c r="AB17" s="519"/>
      <c r="AC17" s="520">
        <v>10</v>
      </c>
      <c r="AD17" s="520"/>
      <c r="AE17" s="521">
        <v>11.6</v>
      </c>
      <c r="AF17" s="521"/>
      <c r="AG17" s="522">
        <f>+C17+I17+O17+U17+AA17</f>
        <v>145.6</v>
      </c>
      <c r="AH17" s="522"/>
      <c r="AI17" s="523">
        <f>+E17+K17+Q17+W17+AC17</f>
        <v>134.89999999999998</v>
      </c>
      <c r="AJ17" s="523"/>
      <c r="AK17" s="523">
        <f>+G17+M17+S17+Y17+AE17</f>
        <v>142.39999999999998</v>
      </c>
      <c r="AL17" s="524"/>
      <c r="AM17" s="524">
        <v>52.3</v>
      </c>
      <c r="AN17" s="217">
        <v>46</v>
      </c>
      <c r="AO17" s="217"/>
      <c r="AP17" s="217"/>
    </row>
    <row r="18" spans="1:42" ht="12.75">
      <c r="A18" s="16" t="s">
        <v>268</v>
      </c>
      <c r="C18" s="519"/>
      <c r="D18" s="520"/>
      <c r="E18" s="520"/>
      <c r="F18" s="520"/>
      <c r="G18" s="521"/>
      <c r="H18" s="521"/>
      <c r="I18" s="519"/>
      <c r="J18" s="519"/>
      <c r="K18" s="520"/>
      <c r="L18" s="520"/>
      <c r="M18" s="521"/>
      <c r="N18" s="521"/>
      <c r="O18" s="519"/>
      <c r="P18" s="519"/>
      <c r="Q18" s="520"/>
      <c r="R18" s="520"/>
      <c r="S18" s="521"/>
      <c r="T18" s="521"/>
      <c r="U18" s="519"/>
      <c r="V18" s="519"/>
      <c r="W18" s="520"/>
      <c r="X18" s="520"/>
      <c r="Y18" s="521"/>
      <c r="Z18" s="521"/>
      <c r="AA18" s="519"/>
      <c r="AB18" s="519"/>
      <c r="AC18" s="520"/>
      <c r="AD18" s="520"/>
      <c r="AE18" s="521"/>
      <c r="AF18" s="521"/>
      <c r="AG18" s="522"/>
      <c r="AH18" s="522"/>
      <c r="AI18" s="523"/>
      <c r="AJ18" s="523"/>
      <c r="AK18" s="523"/>
      <c r="AL18" s="524"/>
      <c r="AM18" s="524"/>
      <c r="AN18" s="217"/>
      <c r="AO18" s="217"/>
      <c r="AP18" s="217"/>
    </row>
    <row r="19" spans="1:42" ht="12.75">
      <c r="A19" s="16"/>
      <c r="C19" s="519"/>
      <c r="D19" s="520"/>
      <c r="E19" s="520"/>
      <c r="F19" s="520"/>
      <c r="G19" s="521"/>
      <c r="H19" s="521"/>
      <c r="I19" s="519"/>
      <c r="J19" s="519"/>
      <c r="K19" s="520"/>
      <c r="L19" s="520"/>
      <c r="M19" s="521"/>
      <c r="N19" s="521"/>
      <c r="O19" s="519"/>
      <c r="P19" s="519"/>
      <c r="Q19" s="520"/>
      <c r="R19" s="520"/>
      <c r="S19" s="521"/>
      <c r="T19" s="521"/>
      <c r="U19" s="519"/>
      <c r="V19" s="519"/>
      <c r="W19" s="520"/>
      <c r="X19" s="520"/>
      <c r="Y19" s="521"/>
      <c r="Z19" s="521"/>
      <c r="AA19" s="519"/>
      <c r="AB19" s="519"/>
      <c r="AC19" s="520"/>
      <c r="AD19" s="520"/>
      <c r="AE19" s="521"/>
      <c r="AF19" s="521"/>
      <c r="AG19" s="522"/>
      <c r="AH19" s="522"/>
      <c r="AI19" s="523"/>
      <c r="AJ19" s="523"/>
      <c r="AK19" s="523"/>
      <c r="AL19" s="524"/>
      <c r="AM19" s="524"/>
      <c r="AN19" s="217"/>
      <c r="AO19" s="217"/>
      <c r="AP19" s="217"/>
    </row>
    <row r="20" spans="1:42" ht="12.75">
      <c r="A20" s="16" t="s">
        <v>269</v>
      </c>
      <c r="C20" s="519" t="s">
        <v>1032</v>
      </c>
      <c r="D20" s="520"/>
      <c r="E20" s="520">
        <v>0</v>
      </c>
      <c r="F20" s="520"/>
      <c r="G20" s="521">
        <v>0</v>
      </c>
      <c r="H20" s="521"/>
      <c r="I20" s="519" t="s">
        <v>1032</v>
      </c>
      <c r="J20" s="519"/>
      <c r="K20" s="520">
        <v>0</v>
      </c>
      <c r="L20" s="520"/>
      <c r="M20" s="521">
        <v>0</v>
      </c>
      <c r="N20" s="521"/>
      <c r="O20" s="519" t="s">
        <v>1032</v>
      </c>
      <c r="P20" s="519"/>
      <c r="Q20" s="520">
        <v>2</v>
      </c>
      <c r="R20" s="520"/>
      <c r="S20" s="521">
        <v>2</v>
      </c>
      <c r="T20" s="521"/>
      <c r="U20" s="519" t="s">
        <v>1032</v>
      </c>
      <c r="V20" s="519"/>
      <c r="W20" s="520">
        <v>7.1</v>
      </c>
      <c r="X20" s="520"/>
      <c r="Y20" s="521">
        <v>6.2</v>
      </c>
      <c r="Z20" s="521"/>
      <c r="AA20" s="519" t="s">
        <v>1032</v>
      </c>
      <c r="AB20" s="519"/>
      <c r="AC20" s="520">
        <v>0.1</v>
      </c>
      <c r="AD20" s="520"/>
      <c r="AE20" s="521">
        <v>0</v>
      </c>
      <c r="AF20" s="521"/>
      <c r="AG20" s="1114" t="s">
        <v>1032</v>
      </c>
      <c r="AH20" s="522"/>
      <c r="AI20" s="523">
        <f>+E20+K20+Q20+W20+AC20</f>
        <v>9.2</v>
      </c>
      <c r="AJ20" s="523"/>
      <c r="AK20" s="523">
        <f>+G20+M20+S20+Y20+AE20</f>
        <v>8.2</v>
      </c>
      <c r="AL20" s="524"/>
      <c r="AM20" s="524"/>
      <c r="AN20" s="217"/>
      <c r="AO20" s="217"/>
      <c r="AP20" s="217"/>
    </row>
    <row r="21" spans="1:42" ht="12.75">
      <c r="A21" s="16"/>
      <c r="C21" s="519"/>
      <c r="D21" s="520"/>
      <c r="E21" s="520"/>
      <c r="F21" s="520"/>
      <c r="G21" s="525"/>
      <c r="H21" s="525"/>
      <c r="I21" s="519"/>
      <c r="J21" s="519"/>
      <c r="K21" s="520"/>
      <c r="L21" s="520"/>
      <c r="M21" s="520"/>
      <c r="N21" s="520"/>
      <c r="O21" s="519"/>
      <c r="P21" s="519"/>
      <c r="Q21" s="520"/>
      <c r="R21" s="520"/>
      <c r="S21" s="525"/>
      <c r="T21" s="525"/>
      <c r="U21" s="519"/>
      <c r="V21" s="519"/>
      <c r="W21" s="520"/>
      <c r="X21" s="520"/>
      <c r="Y21" s="525"/>
      <c r="Z21" s="525"/>
      <c r="AA21" s="519"/>
      <c r="AB21" s="519"/>
      <c r="AC21" s="520"/>
      <c r="AD21" s="520"/>
      <c r="AE21" s="525"/>
      <c r="AF21" s="525"/>
      <c r="AG21" s="526"/>
      <c r="AH21" s="526"/>
      <c r="AI21" s="527"/>
      <c r="AJ21" s="527"/>
      <c r="AK21" s="523"/>
      <c r="AL21" s="524"/>
      <c r="AM21" s="524"/>
      <c r="AN21" s="217"/>
      <c r="AO21" s="217"/>
      <c r="AP21" s="217"/>
    </row>
    <row r="22" spans="1:42" ht="12.75">
      <c r="A22" s="16" t="s">
        <v>564</v>
      </c>
      <c r="C22" s="519">
        <v>0</v>
      </c>
      <c r="D22" s="520"/>
      <c r="E22" s="520">
        <v>0</v>
      </c>
      <c r="F22" s="520"/>
      <c r="G22" s="521">
        <v>0</v>
      </c>
      <c r="H22" s="521"/>
      <c r="I22" s="519">
        <v>14</v>
      </c>
      <c r="J22" s="519"/>
      <c r="K22" s="520">
        <v>9.8</v>
      </c>
      <c r="L22" s="520"/>
      <c r="M22" s="521">
        <v>11.7</v>
      </c>
      <c r="N22" s="521"/>
      <c r="O22" s="519">
        <v>19.3</v>
      </c>
      <c r="P22" s="519"/>
      <c r="Q22" s="520">
        <v>21.5</v>
      </c>
      <c r="R22" s="520"/>
      <c r="S22" s="521">
        <v>20.1</v>
      </c>
      <c r="T22" s="521"/>
      <c r="U22" s="1122">
        <v>3.1</v>
      </c>
      <c r="V22" s="519"/>
      <c r="W22" s="1123">
        <v>3.4</v>
      </c>
      <c r="X22" s="520"/>
      <c r="Y22" s="521">
        <v>3.3</v>
      </c>
      <c r="Z22" s="521"/>
      <c r="AA22" s="519">
        <v>1</v>
      </c>
      <c r="AB22" s="519"/>
      <c r="AC22" s="520">
        <v>1</v>
      </c>
      <c r="AD22" s="520"/>
      <c r="AE22" s="521">
        <v>1.1</v>
      </c>
      <c r="AF22" s="521"/>
      <c r="AG22" s="522">
        <f>+C22+I22+O22+U22+AA22</f>
        <v>37.4</v>
      </c>
      <c r="AH22" s="522"/>
      <c r="AI22" s="523">
        <f>+E22+K22+Q22+W22+AC22</f>
        <v>35.7</v>
      </c>
      <c r="AJ22" s="523"/>
      <c r="AK22" s="523">
        <f>+G22+M22+S22+Y22+AE22</f>
        <v>36.2</v>
      </c>
      <c r="AL22" s="524"/>
      <c r="AM22" s="524">
        <v>15.6</v>
      </c>
      <c r="AN22" s="217">
        <v>15</v>
      </c>
      <c r="AO22" s="217"/>
      <c r="AP22" s="217"/>
    </row>
    <row r="23" spans="1:42" ht="12.75">
      <c r="A23" s="16"/>
      <c r="C23" s="519"/>
      <c r="D23" s="520"/>
      <c r="E23" s="520"/>
      <c r="F23" s="520"/>
      <c r="G23" s="525"/>
      <c r="H23" s="525"/>
      <c r="I23" s="519"/>
      <c r="J23" s="519"/>
      <c r="K23" s="520"/>
      <c r="L23" s="520"/>
      <c r="M23" s="525"/>
      <c r="N23" s="525"/>
      <c r="O23" s="519"/>
      <c r="P23" s="519"/>
      <c r="Q23" s="520"/>
      <c r="R23" s="520"/>
      <c r="S23" s="525"/>
      <c r="T23" s="525"/>
      <c r="U23" s="519"/>
      <c r="V23" s="519"/>
      <c r="W23" s="520"/>
      <c r="X23" s="520"/>
      <c r="Y23" s="525"/>
      <c r="Z23" s="525"/>
      <c r="AA23" s="519"/>
      <c r="AB23" s="519"/>
      <c r="AC23" s="520"/>
      <c r="AD23" s="520"/>
      <c r="AE23" s="525"/>
      <c r="AF23" s="525"/>
      <c r="AG23" s="526"/>
      <c r="AH23" s="526"/>
      <c r="AI23" s="527"/>
      <c r="AJ23" s="527"/>
      <c r="AK23" s="523"/>
      <c r="AL23" s="524"/>
      <c r="AM23" s="524"/>
      <c r="AN23" s="217"/>
      <c r="AO23" s="217"/>
      <c r="AP23" s="217"/>
    </row>
    <row r="24" spans="1:42" ht="12.75">
      <c r="A24" s="16" t="s">
        <v>451</v>
      </c>
      <c r="C24" s="519">
        <v>0.1</v>
      </c>
      <c r="D24" s="520"/>
      <c r="E24" s="520">
        <v>0.1</v>
      </c>
      <c r="F24" s="520"/>
      <c r="G24" s="521">
        <v>0.1</v>
      </c>
      <c r="H24" s="521"/>
      <c r="I24" s="519">
        <v>8.3</v>
      </c>
      <c r="J24" s="519"/>
      <c r="K24" s="520">
        <v>5.8</v>
      </c>
      <c r="L24" s="520"/>
      <c r="M24" s="521">
        <v>6.9</v>
      </c>
      <c r="N24" s="521"/>
      <c r="O24" s="519">
        <v>5.9</v>
      </c>
      <c r="P24" s="519"/>
      <c r="Q24" s="520">
        <v>4.7</v>
      </c>
      <c r="R24" s="520"/>
      <c r="S24" s="521">
        <v>5.4</v>
      </c>
      <c r="T24" s="521"/>
      <c r="U24" s="519">
        <v>1</v>
      </c>
      <c r="V24" s="519"/>
      <c r="W24" s="520">
        <v>1.1</v>
      </c>
      <c r="X24" s="520"/>
      <c r="Y24" s="521">
        <v>0.9</v>
      </c>
      <c r="Z24" s="521"/>
      <c r="AA24" s="519">
        <v>0.5</v>
      </c>
      <c r="AB24" s="519"/>
      <c r="AC24" s="520">
        <v>0.4</v>
      </c>
      <c r="AD24" s="520"/>
      <c r="AE24" s="521">
        <v>0.5</v>
      </c>
      <c r="AF24" s="521"/>
      <c r="AG24" s="522">
        <f>+C24+I24+O24+U24+AA24</f>
        <v>15.8</v>
      </c>
      <c r="AH24" s="522"/>
      <c r="AI24" s="523">
        <f>+E24+K24+Q24+W24+AC24</f>
        <v>12.1</v>
      </c>
      <c r="AJ24" s="523"/>
      <c r="AK24" s="523">
        <f>+G24+M24+S24+Y24+AE24</f>
        <v>13.8</v>
      </c>
      <c r="AL24" s="524"/>
      <c r="AM24" s="524">
        <v>1.5</v>
      </c>
      <c r="AN24" s="524">
        <v>1.4</v>
      </c>
      <c r="AO24" s="217" t="s">
        <v>283</v>
      </c>
      <c r="AP24" s="217"/>
    </row>
    <row r="25" spans="1:42" ht="12.75">
      <c r="A25" s="16"/>
      <c r="C25" s="528"/>
      <c r="D25" s="529"/>
      <c r="E25" s="529"/>
      <c r="F25" s="529"/>
      <c r="G25" s="530"/>
      <c r="H25" s="530"/>
      <c r="I25" s="528"/>
      <c r="J25" s="528"/>
      <c r="K25" s="528"/>
      <c r="L25" s="529"/>
      <c r="M25" s="530"/>
      <c r="N25" s="530"/>
      <c r="O25" s="528"/>
      <c r="P25" s="528"/>
      <c r="Q25" s="528"/>
      <c r="R25" s="529"/>
      <c r="S25" s="530"/>
      <c r="T25" s="530"/>
      <c r="U25" s="528"/>
      <c r="V25" s="528"/>
      <c r="W25" s="528"/>
      <c r="X25" s="529"/>
      <c r="Y25" s="530"/>
      <c r="Z25" s="530"/>
      <c r="AA25" s="528"/>
      <c r="AB25" s="528"/>
      <c r="AC25" s="528"/>
      <c r="AD25" s="529"/>
      <c r="AE25" s="530"/>
      <c r="AF25" s="530"/>
      <c r="AG25" s="526"/>
      <c r="AH25" s="526"/>
      <c r="AI25" s="526"/>
      <c r="AJ25" s="527"/>
      <c r="AK25" s="523"/>
      <c r="AL25" s="524"/>
      <c r="AM25" s="524"/>
      <c r="AN25" s="524"/>
      <c r="AO25" s="217"/>
      <c r="AP25" s="217"/>
    </row>
    <row r="26" spans="1:42" ht="25.5" customHeight="1" thickBot="1">
      <c r="A26" s="1725" t="s">
        <v>844</v>
      </c>
      <c r="B26" s="1681"/>
      <c r="C26" s="531">
        <f>SUM(C17:C24)</f>
        <v>15.1</v>
      </c>
      <c r="D26" s="532"/>
      <c r="E26" s="532">
        <f>SUM(E17:E24)</f>
        <v>14.2</v>
      </c>
      <c r="F26" s="532"/>
      <c r="G26" s="532">
        <f>SUM(G17:G24)</f>
        <v>15.2</v>
      </c>
      <c r="H26" s="532"/>
      <c r="I26" s="531">
        <f>SUM(I17:I24)</f>
        <v>83.8</v>
      </c>
      <c r="J26" s="531"/>
      <c r="K26" s="532">
        <f>SUM(K17:K24)</f>
        <v>75.3</v>
      </c>
      <c r="L26" s="532"/>
      <c r="M26" s="532">
        <f>SUM(M17:M24)</f>
        <v>78.9</v>
      </c>
      <c r="N26" s="532"/>
      <c r="O26" s="531">
        <f>SUM(O17:O24)</f>
        <v>80.2</v>
      </c>
      <c r="P26" s="531"/>
      <c r="Q26" s="532">
        <f>SUM(Q17:Q24)</f>
        <v>78.10000000000001</v>
      </c>
      <c r="R26" s="532"/>
      <c r="S26" s="532">
        <f>SUM(S17:S24)</f>
        <v>81.70000000000002</v>
      </c>
      <c r="T26" s="532"/>
      <c r="U26" s="531">
        <f>SUM(U17:U24)</f>
        <v>5.5</v>
      </c>
      <c r="V26" s="531"/>
      <c r="W26" s="532">
        <f>SUM(W17:W24)</f>
        <v>12.799999999999999</v>
      </c>
      <c r="X26" s="532"/>
      <c r="Y26" s="532">
        <f>SUM(Y17:Y24)</f>
        <v>11.6</v>
      </c>
      <c r="Z26" s="532"/>
      <c r="AA26" s="531">
        <f>SUM(AA17:AA24)</f>
        <v>14.2</v>
      </c>
      <c r="AB26" s="531"/>
      <c r="AC26" s="532">
        <f>SUM(AC17:AC24)</f>
        <v>11.5</v>
      </c>
      <c r="AD26" s="532"/>
      <c r="AE26" s="532">
        <f>SUM(AE17:AE24)</f>
        <v>13.2</v>
      </c>
      <c r="AF26" s="532"/>
      <c r="AG26" s="531">
        <f>SUM(AG17:AG24)</f>
        <v>198.8</v>
      </c>
      <c r="AH26" s="531"/>
      <c r="AI26" s="532">
        <f>SUM(AI17:AI24)</f>
        <v>191.89999999999995</v>
      </c>
      <c r="AJ26" s="532"/>
      <c r="AK26" s="532">
        <f>SUM(AK17:AK24)</f>
        <v>200.59999999999997</v>
      </c>
      <c r="AL26" s="533"/>
      <c r="AM26" s="534" t="e">
        <v>#VALUE!</v>
      </c>
      <c r="AN26" s="535">
        <v>70.4</v>
      </c>
      <c r="AO26" s="217"/>
      <c r="AP26" s="217"/>
    </row>
    <row r="27" spans="1:42" ht="13.5" thickTop="1">
      <c r="A27" s="508"/>
      <c r="C27" s="217"/>
      <c r="D27" s="217"/>
      <c r="E27" s="217"/>
      <c r="F27" s="217"/>
      <c r="G27" s="217"/>
      <c r="H27" s="217"/>
      <c r="I27" s="217"/>
      <c r="J27" s="217"/>
      <c r="K27" s="217"/>
      <c r="L27" s="217"/>
      <c r="M27" s="217"/>
      <c r="N27" s="217"/>
      <c r="O27" s="443"/>
      <c r="P27" s="443"/>
      <c r="Q27" s="443"/>
      <c r="R27" s="443"/>
      <c r="S27" s="536"/>
      <c r="T27" s="536"/>
      <c r="U27" s="217"/>
      <c r="V27" s="217"/>
      <c r="W27" s="217"/>
      <c r="X27" s="217"/>
      <c r="Y27" s="537"/>
      <c r="Z27" s="537"/>
      <c r="AA27" s="217"/>
      <c r="AB27" s="217"/>
      <c r="AC27" s="217"/>
      <c r="AD27" s="217"/>
      <c r="AE27" s="538"/>
      <c r="AF27" s="538"/>
      <c r="AG27" s="538"/>
      <c r="AH27" s="538"/>
      <c r="AI27" s="538"/>
      <c r="AJ27" s="538"/>
      <c r="AK27" s="217"/>
      <c r="AL27" s="217"/>
      <c r="AM27" s="217"/>
      <c r="AO27" s="217"/>
      <c r="AP27" s="217"/>
    </row>
    <row r="28" spans="1:42" ht="12.75">
      <c r="A28" s="1112" t="s">
        <v>1029</v>
      </c>
      <c r="C28" s="217"/>
      <c r="D28" s="217"/>
      <c r="E28" s="217"/>
      <c r="F28" s="217"/>
      <c r="G28" s="217"/>
      <c r="H28" s="217"/>
      <c r="I28" s="217"/>
      <c r="J28" s="217"/>
      <c r="K28" s="217"/>
      <c r="L28" s="217"/>
      <c r="M28" s="217"/>
      <c r="N28" s="217"/>
      <c r="O28" s="217"/>
      <c r="P28" s="217"/>
      <c r="Q28" s="217"/>
      <c r="R28" s="217"/>
      <c r="S28" s="217"/>
      <c r="T28" s="217"/>
      <c r="U28" s="217"/>
      <c r="V28" s="217"/>
      <c r="W28" s="217"/>
      <c r="X28" s="217"/>
      <c r="Y28" s="524"/>
      <c r="Z28" s="524"/>
      <c r="AA28" s="524"/>
      <c r="AB28" s="524"/>
      <c r="AC28" s="524"/>
      <c r="AD28" s="524"/>
      <c r="AE28" s="524"/>
      <c r="AF28" s="524"/>
      <c r="AG28" s="538"/>
      <c r="AH28" s="538"/>
      <c r="AI28" s="538"/>
      <c r="AJ28" s="538"/>
      <c r="AK28" s="217"/>
      <c r="AL28" s="217"/>
      <c r="AM28" s="217"/>
      <c r="AO28" s="217"/>
      <c r="AP28" s="217"/>
    </row>
    <row r="29" spans="1:42" ht="12.75">
      <c r="A29" s="513"/>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538"/>
      <c r="AH29" s="538"/>
      <c r="AI29" s="538"/>
      <c r="AJ29" s="538"/>
      <c r="AK29" s="217"/>
      <c r="AL29" s="217"/>
      <c r="AM29" s="217"/>
      <c r="AO29" s="217"/>
      <c r="AP29" s="217"/>
    </row>
    <row r="30" spans="1:36" ht="27" customHeight="1">
      <c r="A30" s="1113" t="s">
        <v>274</v>
      </c>
      <c r="B30" s="1724" t="s">
        <v>792</v>
      </c>
      <c r="C30" s="1563"/>
      <c r="D30" s="1563"/>
      <c r="E30" s="1563"/>
      <c r="F30" s="1563"/>
      <c r="G30" s="1563"/>
      <c r="H30" s="1563"/>
      <c r="I30" s="1563"/>
      <c r="J30" s="1563"/>
      <c r="K30" s="1563"/>
      <c r="L30" s="1563"/>
      <c r="M30" s="1563"/>
      <c r="N30" s="1563"/>
      <c r="O30" s="1563"/>
      <c r="P30" s="1563"/>
      <c r="Q30" s="1563"/>
      <c r="R30" s="1563"/>
      <c r="S30" s="1563"/>
      <c r="T30" s="1563"/>
      <c r="U30" s="1563"/>
      <c r="V30" s="1563"/>
      <c r="W30" s="1563"/>
      <c r="X30" s="1563"/>
      <c r="Y30" s="1563"/>
      <c r="Z30" s="1563"/>
      <c r="AA30" s="1563"/>
      <c r="AB30" s="1563"/>
      <c r="AC30" s="1563"/>
      <c r="AD30" s="1563"/>
      <c r="AE30" s="1563"/>
      <c r="AF30" s="301"/>
      <c r="AG30" s="301"/>
      <c r="AH30" s="301"/>
      <c r="AI30" s="301"/>
      <c r="AJ30" s="301"/>
    </row>
    <row r="31" ht="12.75">
      <c r="A31" s="508"/>
    </row>
    <row r="32" spans="1:2" ht="13.5" customHeight="1">
      <c r="A32" s="1" t="s">
        <v>516</v>
      </c>
      <c r="B32" s="23" t="s">
        <v>663</v>
      </c>
    </row>
    <row r="33" spans="2:42" ht="12.75">
      <c r="B33" s="1"/>
      <c r="C33" s="217"/>
      <c r="D33" s="217"/>
      <c r="E33" s="217"/>
      <c r="F33" s="217"/>
      <c r="G33" s="217"/>
      <c r="H33" s="217"/>
      <c r="M33" s="217"/>
      <c r="N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row>
    <row r="34" spans="3:42" ht="12.75">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row>
    <row r="35" spans="3:42" ht="12.75">
      <c r="C35" s="539"/>
      <c r="D35" s="539"/>
      <c r="E35" s="539"/>
      <c r="F35" s="539"/>
      <c r="G35" s="507"/>
      <c r="H35" s="507"/>
      <c r="I35" s="539"/>
      <c r="J35" s="539"/>
      <c r="K35" s="539"/>
      <c r="L35" s="539"/>
      <c r="M35" s="507"/>
      <c r="N35" s="507"/>
      <c r="O35" s="539"/>
      <c r="P35" s="539"/>
      <c r="Q35" s="539"/>
      <c r="R35" s="539"/>
      <c r="S35" s="507"/>
      <c r="T35" s="507"/>
      <c r="U35" s="507"/>
      <c r="V35" s="507"/>
      <c r="W35" s="507"/>
      <c r="X35" s="507"/>
      <c r="AE35" s="507"/>
      <c r="AF35" s="507"/>
      <c r="AG35" s="540"/>
      <c r="AH35" s="540"/>
      <c r="AI35" s="540"/>
      <c r="AJ35" s="540"/>
      <c r="AK35" s="507"/>
      <c r="AL35" s="524"/>
      <c r="AM35" s="524"/>
      <c r="AN35" s="217"/>
      <c r="AO35" s="217"/>
      <c r="AP35" s="217"/>
    </row>
    <row r="36" spans="3:42" ht="12.75">
      <c r="C36" s="217"/>
      <c r="D36" s="217"/>
      <c r="E36" s="217"/>
      <c r="F36" s="217"/>
      <c r="G36" s="217"/>
      <c r="H36" s="217"/>
      <c r="I36" s="217"/>
      <c r="J36" s="217"/>
      <c r="K36" s="217"/>
      <c r="L36" s="217"/>
      <c r="M36" s="217"/>
      <c r="N36" s="217"/>
      <c r="O36" s="541"/>
      <c r="P36" s="541"/>
      <c r="Q36" s="541"/>
      <c r="R36" s="541"/>
      <c r="S36" s="217"/>
      <c r="T36" s="217"/>
      <c r="U36" s="217"/>
      <c r="V36" s="217"/>
      <c r="W36" s="217"/>
      <c r="X36" s="217"/>
      <c r="Y36" s="512"/>
      <c r="Z36" s="512"/>
      <c r="AA36" s="512"/>
      <c r="AB36" s="512"/>
      <c r="AC36" s="512"/>
      <c r="AD36" s="512"/>
      <c r="AE36" s="217"/>
      <c r="AF36" s="217"/>
      <c r="AG36" s="217"/>
      <c r="AH36" s="217"/>
      <c r="AI36" s="217"/>
      <c r="AJ36" s="217"/>
      <c r="AK36" s="217"/>
      <c r="AL36" s="217"/>
      <c r="AM36" s="217"/>
      <c r="AN36" s="217"/>
      <c r="AO36" s="217"/>
      <c r="AP36" s="217"/>
    </row>
    <row r="37" spans="3:42" ht="12.75">
      <c r="C37" s="217"/>
      <c r="D37" s="217"/>
      <c r="E37" s="217"/>
      <c r="F37" s="217"/>
      <c r="G37" s="217"/>
      <c r="H37" s="217"/>
      <c r="I37" s="217"/>
      <c r="J37" s="217"/>
      <c r="K37" s="217"/>
      <c r="L37" s="217"/>
      <c r="M37" s="217"/>
      <c r="N37" s="217"/>
      <c r="O37" s="217"/>
      <c r="P37" s="217"/>
      <c r="Q37" s="217"/>
      <c r="R37" s="217"/>
      <c r="S37" s="217"/>
      <c r="T37" s="217"/>
      <c r="U37" s="217"/>
      <c r="V37" s="217"/>
      <c r="W37" s="217"/>
      <c r="X37" s="217"/>
      <c r="AE37" s="217"/>
      <c r="AF37" s="217"/>
      <c r="AG37" s="217"/>
      <c r="AH37" s="217"/>
      <c r="AI37" s="217"/>
      <c r="AJ37" s="217"/>
      <c r="AK37" s="217"/>
      <c r="AL37" s="217"/>
      <c r="AM37" s="217"/>
      <c r="AN37" s="217"/>
      <c r="AO37" s="217"/>
      <c r="AP37" s="217"/>
    </row>
    <row r="38" spans="3:42" ht="12.75">
      <c r="C38" s="217"/>
      <c r="D38" s="217"/>
      <c r="E38" s="217"/>
      <c r="F38" s="217"/>
      <c r="G38" s="217"/>
      <c r="H38" s="217"/>
      <c r="I38" s="217"/>
      <c r="J38" s="217"/>
      <c r="K38" s="217"/>
      <c r="L38" s="217"/>
      <c r="M38" s="217"/>
      <c r="N38" s="217"/>
      <c r="O38" s="217"/>
      <c r="P38" s="217"/>
      <c r="Q38" s="217"/>
      <c r="R38" s="217"/>
      <c r="S38" s="217"/>
      <c r="T38" s="217"/>
      <c r="U38" s="217"/>
      <c r="V38" s="217"/>
      <c r="W38" s="217"/>
      <c r="X38" s="217"/>
      <c r="AE38" s="217"/>
      <c r="AF38" s="217"/>
      <c r="AG38" s="217"/>
      <c r="AH38" s="217"/>
      <c r="AI38" s="217"/>
      <c r="AJ38" s="217"/>
      <c r="AK38" s="217"/>
      <c r="AL38" s="217"/>
      <c r="AM38" s="217"/>
      <c r="AN38" s="217"/>
      <c r="AO38" s="217"/>
      <c r="AP38" s="217"/>
    </row>
    <row r="39" spans="3:42" ht="12.75">
      <c r="C39" s="217"/>
      <c r="D39" s="217"/>
      <c r="E39" s="217"/>
      <c r="F39" s="217"/>
      <c r="G39" s="217"/>
      <c r="H39" s="217"/>
      <c r="I39" s="217"/>
      <c r="J39" s="217"/>
      <c r="K39" s="217"/>
      <c r="L39" s="217"/>
      <c r="M39" s="217"/>
      <c r="N39" s="217"/>
      <c r="O39" s="217"/>
      <c r="P39" s="217"/>
      <c r="Q39" s="217"/>
      <c r="R39" s="217"/>
      <c r="S39" s="217"/>
      <c r="T39" s="217"/>
      <c r="U39" s="217"/>
      <c r="V39" s="217"/>
      <c r="W39" s="217"/>
      <c r="X39" s="217"/>
      <c r="AE39" s="217"/>
      <c r="AF39" s="217"/>
      <c r="AG39" s="217"/>
      <c r="AH39" s="217"/>
      <c r="AI39" s="217"/>
      <c r="AJ39" s="217"/>
      <c r="AK39" s="217"/>
      <c r="AL39" s="217"/>
      <c r="AM39" s="217"/>
      <c r="AN39" s="217"/>
      <c r="AO39" s="217"/>
      <c r="AP39" s="217"/>
    </row>
    <row r="40" spans="3:42" ht="12.75">
      <c r="C40" s="217"/>
      <c r="D40" s="217"/>
      <c r="E40" s="217"/>
      <c r="F40" s="217"/>
      <c r="G40" s="217"/>
      <c r="H40" s="217"/>
      <c r="I40" s="217"/>
      <c r="J40" s="217"/>
      <c r="K40" s="217"/>
      <c r="L40" s="217"/>
      <c r="M40" s="217"/>
      <c r="N40" s="217"/>
      <c r="O40" s="217"/>
      <c r="P40" s="217"/>
      <c r="Q40" s="217"/>
      <c r="R40" s="217"/>
      <c r="S40" s="217"/>
      <c r="T40" s="217"/>
      <c r="U40" s="217"/>
      <c r="V40" s="217"/>
      <c r="W40" s="217"/>
      <c r="X40" s="217"/>
      <c r="AE40" s="217"/>
      <c r="AF40" s="217"/>
      <c r="AG40" s="217"/>
      <c r="AH40" s="217"/>
      <c r="AI40" s="217"/>
      <c r="AJ40" s="217"/>
      <c r="AK40" s="217"/>
      <c r="AL40" s="217"/>
      <c r="AM40" s="217"/>
      <c r="AN40" s="217"/>
      <c r="AO40" s="217"/>
      <c r="AP40" s="217"/>
    </row>
    <row r="41" spans="3:42" ht="12.75">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row>
    <row r="42" spans="3:42" ht="12.75">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row>
    <row r="43" spans="3:42" ht="12.7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row>
    <row r="44" spans="3:42" ht="12.75">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row>
    <row r="45" spans="3:42" ht="12.75">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row>
    <row r="46" spans="3:42" ht="12.75">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row>
    <row r="47" spans="3:42" ht="12.75">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row>
    <row r="48" spans="3:42" ht="12.75">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row>
    <row r="49" spans="3:42" ht="12.75">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row>
    <row r="50" spans="3:42" ht="12.75">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row>
    <row r="51" spans="3:42" ht="12.75">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row>
  </sheetData>
  <mergeCells count="2">
    <mergeCell ref="B30:AE30"/>
    <mergeCell ref="A26:B26"/>
  </mergeCells>
  <printOptions horizontalCentered="1"/>
  <pageMargins left="0.5" right="0.5" top="1" bottom="0.5" header="0.5" footer="0.5"/>
  <pageSetup fitToHeight="1" fitToWidth="1" horizontalDpi="600" verticalDpi="600" orientation="landscape" paperSize="9" scale="64" r:id="rId1"/>
  <colBreaks count="1" manualBreakCount="1">
    <brk id="38" max="65535" man="1"/>
  </colBreaks>
</worksheet>
</file>

<file path=xl/worksheets/sheet26.xml><?xml version="1.0" encoding="utf-8"?>
<worksheet xmlns="http://schemas.openxmlformats.org/spreadsheetml/2006/main" xmlns:r="http://schemas.openxmlformats.org/officeDocument/2006/relationships">
  <dimension ref="A1:R27"/>
  <sheetViews>
    <sheetView showGridLines="0" zoomScale="75" zoomScaleNormal="75" zoomScaleSheetLayoutView="75" workbookViewId="0" topLeftCell="A1">
      <selection activeCell="S34" sqref="S34"/>
    </sheetView>
  </sheetViews>
  <sheetFormatPr defaultColWidth="8.00390625" defaultRowHeight="14.25"/>
  <cols>
    <col min="1" max="2" width="8.00390625" style="5" customWidth="1"/>
    <col min="3" max="3" width="8.875" style="5" customWidth="1"/>
    <col min="4" max="4" width="9.875" style="5" customWidth="1"/>
    <col min="5" max="5" width="4.00390625" style="5" customWidth="1"/>
    <col min="6" max="6" width="9.875" style="5" customWidth="1"/>
    <col min="7" max="7" width="3.375" style="5" customWidth="1"/>
    <col min="8" max="8" width="9.50390625" style="5" customWidth="1"/>
    <col min="9" max="9" width="2.625" style="5" customWidth="1"/>
    <col min="10" max="10" width="10.00390625" style="5" customWidth="1"/>
    <col min="11" max="11" width="3.125" style="5" customWidth="1"/>
    <col min="12" max="12" width="9.375" style="5" customWidth="1"/>
    <col min="13" max="13" width="2.875" style="5" customWidth="1"/>
    <col min="14" max="14" width="10.375" style="5" customWidth="1"/>
    <col min="15" max="15" width="8.00390625" style="5" customWidth="1"/>
    <col min="16" max="16" width="4.375" style="5" customWidth="1"/>
    <col min="17" max="16384" width="8.00390625" style="5" customWidth="1"/>
  </cols>
  <sheetData>
    <row r="1" spans="1:18" ht="13.5">
      <c r="A1" s="17" t="s">
        <v>789</v>
      </c>
      <c r="N1" s="25" t="s">
        <v>979</v>
      </c>
      <c r="R1" s="493"/>
    </row>
    <row r="3" ht="12.75">
      <c r="A3" s="214" t="s">
        <v>951</v>
      </c>
    </row>
    <row r="6" ht="12.75">
      <c r="A6" s="8" t="s">
        <v>284</v>
      </c>
    </row>
    <row r="7" ht="10.5" customHeight="1"/>
    <row r="8" spans="1:17" ht="80.25" customHeight="1">
      <c r="A8" s="1575" t="s">
        <v>505</v>
      </c>
      <c r="B8" s="1566"/>
      <c r="C8" s="1566"/>
      <c r="D8" s="1566"/>
      <c r="E8" s="1566"/>
      <c r="F8" s="1566"/>
      <c r="G8" s="1566"/>
      <c r="H8" s="1566"/>
      <c r="I8" s="1566"/>
      <c r="J8" s="1566"/>
      <c r="K8" s="1566"/>
      <c r="L8" s="1566"/>
      <c r="M8" s="1566"/>
      <c r="N8" s="1566"/>
      <c r="O8" s="640"/>
      <c r="P8" s="254"/>
      <c r="Q8" s="254"/>
    </row>
    <row r="10" ht="12.75">
      <c r="A10" s="5" t="s">
        <v>285</v>
      </c>
    </row>
    <row r="13" spans="4:14" ht="12.75">
      <c r="D13" s="193" t="s">
        <v>286</v>
      </c>
      <c r="E13" s="193"/>
      <c r="F13" s="193" t="s">
        <v>287</v>
      </c>
      <c r="G13" s="1"/>
      <c r="H13" s="261" t="s">
        <v>286</v>
      </c>
      <c r="I13" s="261"/>
      <c r="J13" s="261" t="s">
        <v>287</v>
      </c>
      <c r="K13" s="261"/>
      <c r="L13" s="261" t="s">
        <v>286</v>
      </c>
      <c r="M13" s="261"/>
      <c r="N13" s="261" t="s">
        <v>287</v>
      </c>
    </row>
    <row r="14" spans="4:14" ht="12.75">
      <c r="D14" s="193" t="s">
        <v>602</v>
      </c>
      <c r="E14" s="193"/>
      <c r="F14" s="193" t="s">
        <v>602</v>
      </c>
      <c r="G14" s="193"/>
      <c r="H14" s="261" t="s">
        <v>602</v>
      </c>
      <c r="I14" s="261"/>
      <c r="J14" s="261" t="s">
        <v>602</v>
      </c>
      <c r="K14" s="261"/>
      <c r="L14" s="261" t="s">
        <v>455</v>
      </c>
      <c r="M14" s="261"/>
      <c r="N14" s="261" t="s">
        <v>455</v>
      </c>
    </row>
    <row r="15" spans="1:14" ht="12.75">
      <c r="A15" s="321" t="s">
        <v>288</v>
      </c>
      <c r="B15" s="35"/>
      <c r="C15" s="35"/>
      <c r="D15" s="36">
        <v>2007</v>
      </c>
      <c r="E15" s="36"/>
      <c r="F15" s="36">
        <v>2007</v>
      </c>
      <c r="G15" s="36"/>
      <c r="H15" s="260">
        <v>2006</v>
      </c>
      <c r="I15" s="260"/>
      <c r="J15" s="260">
        <v>2006</v>
      </c>
      <c r="K15" s="260"/>
      <c r="L15" s="260">
        <v>2006</v>
      </c>
      <c r="M15" s="260"/>
      <c r="N15" s="260">
        <v>2006</v>
      </c>
    </row>
    <row r="17" spans="1:14" ht="12.75">
      <c r="A17" s="5" t="s">
        <v>1010</v>
      </c>
      <c r="C17" s="1"/>
      <c r="D17" s="1">
        <v>15.69</v>
      </c>
      <c r="E17" s="1"/>
      <c r="F17" s="542">
        <v>15.39</v>
      </c>
      <c r="G17" s="542"/>
      <c r="H17" s="23">
        <v>14.37</v>
      </c>
      <c r="I17" s="23"/>
      <c r="J17" s="543">
        <v>13.89</v>
      </c>
      <c r="L17" s="544">
        <v>15.22</v>
      </c>
      <c r="N17" s="5">
        <v>14.32</v>
      </c>
    </row>
    <row r="18" spans="3:12" ht="12.75">
      <c r="C18" s="1"/>
      <c r="D18" s="1"/>
      <c r="E18" s="1"/>
      <c r="F18" s="1"/>
      <c r="G18" s="1"/>
      <c r="H18" s="23"/>
      <c r="I18" s="23"/>
      <c r="J18" s="23"/>
      <c r="L18" s="544"/>
    </row>
    <row r="19" spans="1:14" ht="12.75">
      <c r="A19" s="5" t="s">
        <v>1015</v>
      </c>
      <c r="C19" s="1"/>
      <c r="D19" s="1">
        <v>247.77</v>
      </c>
      <c r="E19" s="1"/>
      <c r="F19" s="1">
        <v>236.62</v>
      </c>
      <c r="G19" s="1"/>
      <c r="H19" s="23">
        <v>211.43</v>
      </c>
      <c r="I19" s="23"/>
      <c r="J19" s="23">
        <v>206.89</v>
      </c>
      <c r="L19" s="544">
        <v>233.2</v>
      </c>
      <c r="N19" s="5">
        <v>214.34</v>
      </c>
    </row>
    <row r="20" spans="3:12" ht="12.75">
      <c r="C20" s="1"/>
      <c r="D20" s="1"/>
      <c r="E20" s="1"/>
      <c r="F20" s="1"/>
      <c r="G20" s="1"/>
      <c r="H20" s="23"/>
      <c r="I20" s="23"/>
      <c r="J20" s="23"/>
      <c r="L20" s="544"/>
    </row>
    <row r="21" spans="1:14" ht="12.75">
      <c r="A21" s="5" t="s">
        <v>1017</v>
      </c>
      <c r="C21" s="1"/>
      <c r="D21" s="542">
        <v>6.93</v>
      </c>
      <c r="E21" s="1"/>
      <c r="F21" s="542">
        <v>6.82</v>
      </c>
      <c r="G21" s="1"/>
      <c r="H21" s="543">
        <v>6.8</v>
      </c>
      <c r="I21" s="23"/>
      <c r="J21" s="543">
        <v>6.6</v>
      </c>
      <c r="L21" s="544">
        <v>6.9</v>
      </c>
      <c r="N21" s="5">
        <v>6.76</v>
      </c>
    </row>
    <row r="22" spans="3:12" ht="12.75">
      <c r="C22" s="1"/>
      <c r="D22" s="1"/>
      <c r="E22" s="1"/>
      <c r="F22" s="1"/>
      <c r="G22" s="1"/>
      <c r="H22" s="23"/>
      <c r="I22" s="23"/>
      <c r="J22" s="23"/>
      <c r="L22" s="544"/>
    </row>
    <row r="23" spans="1:14" ht="12.75">
      <c r="A23" s="5" t="s">
        <v>1019</v>
      </c>
      <c r="C23" s="1"/>
      <c r="D23" s="1">
        <v>3.07</v>
      </c>
      <c r="E23" s="1"/>
      <c r="F23" s="542">
        <v>3.01</v>
      </c>
      <c r="G23" s="542"/>
      <c r="H23" s="23">
        <v>2.92</v>
      </c>
      <c r="I23" s="23"/>
      <c r="J23" s="543">
        <v>2.88</v>
      </c>
      <c r="L23" s="544">
        <v>3</v>
      </c>
      <c r="N23" s="544">
        <v>2.93</v>
      </c>
    </row>
    <row r="24" spans="3:14" ht="12.75">
      <c r="C24" s="1"/>
      <c r="D24" s="1"/>
      <c r="E24" s="1"/>
      <c r="F24" s="1"/>
      <c r="G24" s="1"/>
      <c r="H24" s="23"/>
      <c r="I24" s="23"/>
      <c r="J24" s="23"/>
      <c r="L24" s="544"/>
      <c r="N24" s="544"/>
    </row>
    <row r="25" spans="1:14" ht="12.75">
      <c r="A25" s="5" t="s">
        <v>1011</v>
      </c>
      <c r="C25" s="1"/>
      <c r="D25" s="1">
        <v>65.94</v>
      </c>
      <c r="E25" s="1"/>
      <c r="F25" s="1">
        <v>65.08</v>
      </c>
      <c r="G25" s="1"/>
      <c r="H25" s="23">
        <v>59.88</v>
      </c>
      <c r="I25" s="23"/>
      <c r="J25" s="23">
        <v>57.71</v>
      </c>
      <c r="L25" s="544">
        <v>63.77</v>
      </c>
      <c r="N25" s="544">
        <v>59.95</v>
      </c>
    </row>
    <row r="26" spans="3:12" ht="12.75">
      <c r="C26" s="1"/>
      <c r="D26" s="1"/>
      <c r="E26" s="1"/>
      <c r="F26" s="1"/>
      <c r="G26" s="1"/>
      <c r="H26" s="23"/>
      <c r="I26" s="23"/>
      <c r="J26" s="23"/>
      <c r="L26" s="544"/>
    </row>
    <row r="27" spans="1:14" ht="12.75">
      <c r="A27" s="5" t="s">
        <v>289</v>
      </c>
      <c r="C27" s="1"/>
      <c r="D27" s="1">
        <v>2.01</v>
      </c>
      <c r="E27" s="1"/>
      <c r="F27" s="1">
        <v>1.97</v>
      </c>
      <c r="G27" s="1"/>
      <c r="H27" s="23">
        <v>1.85</v>
      </c>
      <c r="I27" s="23"/>
      <c r="J27" s="23">
        <v>1.79</v>
      </c>
      <c r="L27" s="544">
        <v>1.96</v>
      </c>
      <c r="N27" s="544">
        <v>1.84</v>
      </c>
    </row>
  </sheetData>
  <mergeCells count="1">
    <mergeCell ref="A8:N8"/>
  </mergeCells>
  <printOptions/>
  <pageMargins left="0.75" right="0.75" top="1" bottom="1" header="0.5" footer="0.5"/>
  <pageSetup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dimension ref="A1:P76"/>
  <sheetViews>
    <sheetView showGridLines="0" zoomScale="75" zoomScaleNormal="75" zoomScaleSheetLayoutView="75" workbookViewId="0" topLeftCell="A1">
      <selection activeCell="B17" sqref="B17:Z17"/>
    </sheetView>
  </sheetViews>
  <sheetFormatPr defaultColWidth="14.25390625" defaultRowHeight="25.5" customHeight="1"/>
  <cols>
    <col min="1" max="1" width="5.50390625" style="550" customWidth="1"/>
    <col min="2" max="2" width="4.00390625" style="550" customWidth="1"/>
    <col min="3" max="3" width="14.375" style="550" customWidth="1"/>
    <col min="4" max="4" width="8.00390625" style="550" customWidth="1"/>
    <col min="5" max="5" width="8.25390625" style="550" customWidth="1"/>
    <col min="6" max="6" width="8.00390625" style="550" customWidth="1"/>
    <col min="7" max="8" width="14.50390625" style="555" customWidth="1"/>
    <col min="9" max="9" width="12.875" style="550" customWidth="1"/>
    <col min="10" max="10" width="6.625" style="550" customWidth="1"/>
    <col min="11" max="11" width="12.875" style="549" customWidth="1"/>
    <col min="12" max="12" width="5.875" style="549" customWidth="1"/>
    <col min="13" max="13" width="14.75390625" style="549" customWidth="1"/>
    <col min="14" max="14" width="14.25390625" style="552" hidden="1" customWidth="1"/>
    <col min="15" max="15" width="14.25390625" style="550" hidden="1" customWidth="1"/>
    <col min="16" max="16384" width="14.25390625" style="550" customWidth="1"/>
  </cols>
  <sheetData>
    <row r="1" spans="1:14" s="545" customFormat="1" ht="12.75" customHeight="1">
      <c r="A1" s="17" t="s">
        <v>789</v>
      </c>
      <c r="B1" s="23"/>
      <c r="C1" s="23"/>
      <c r="D1" s="23"/>
      <c r="F1" s="546"/>
      <c r="G1" s="546"/>
      <c r="H1" s="546"/>
      <c r="I1" s="546"/>
      <c r="J1" s="547"/>
      <c r="K1" s="548"/>
      <c r="L1" s="548"/>
      <c r="M1" s="191" t="s">
        <v>980</v>
      </c>
      <c r="N1" s="546"/>
    </row>
    <row r="2" spans="1:10" s="545" customFormat="1" ht="11.25" customHeight="1">
      <c r="A2" s="23"/>
      <c r="B2" s="23"/>
      <c r="C2" s="23"/>
      <c r="D2" s="23"/>
      <c r="E2" s="23"/>
      <c r="F2" s="546"/>
      <c r="G2" s="546"/>
      <c r="H2" s="546"/>
      <c r="I2" s="546"/>
      <c r="J2" s="547"/>
    </row>
    <row r="3" spans="1:13" ht="11.25" customHeight="1">
      <c r="A3" s="214" t="s">
        <v>951</v>
      </c>
      <c r="B3" s="23"/>
      <c r="C3" s="23"/>
      <c r="D3" s="23"/>
      <c r="E3" s="23"/>
      <c r="F3" s="549"/>
      <c r="G3" s="550"/>
      <c r="H3" s="550"/>
      <c r="K3" s="551"/>
      <c r="L3" s="551"/>
      <c r="M3" s="551"/>
    </row>
    <row r="4" spans="1:13" ht="12.75" customHeight="1">
      <c r="A4" s="214"/>
      <c r="B4" s="23"/>
      <c r="C4" s="23"/>
      <c r="D4" s="23"/>
      <c r="E4" s="23"/>
      <c r="F4" s="549"/>
      <c r="G4" s="550"/>
      <c r="H4" s="550"/>
      <c r="K4" s="551"/>
      <c r="L4" s="551"/>
      <c r="M4" s="551"/>
    </row>
    <row r="5" spans="1:13" ht="12.75" customHeight="1">
      <c r="A5" s="229"/>
      <c r="B5" s="23"/>
      <c r="C5" s="23"/>
      <c r="D5" s="23"/>
      <c r="E5" s="23"/>
      <c r="F5" s="549"/>
      <c r="G5" s="550"/>
      <c r="H5" s="550"/>
      <c r="I5" s="553"/>
      <c r="K5" s="1728"/>
      <c r="L5" s="1728"/>
      <c r="M5" s="1728"/>
    </row>
    <row r="6" spans="1:13" ht="12.75" customHeight="1">
      <c r="A6" s="554" t="s">
        <v>774</v>
      </c>
      <c r="H6" s="550"/>
      <c r="I6" s="553" t="s">
        <v>768</v>
      </c>
      <c r="K6" s="551" t="s">
        <v>775</v>
      </c>
      <c r="L6" s="556"/>
      <c r="M6" s="551" t="s">
        <v>775</v>
      </c>
    </row>
    <row r="7" spans="2:13" ht="12.75" customHeight="1">
      <c r="B7" s="23"/>
      <c r="C7" s="23"/>
      <c r="D7" s="23"/>
      <c r="E7" s="23"/>
      <c r="F7" s="549"/>
      <c r="G7" s="550"/>
      <c r="H7" s="550"/>
      <c r="I7" s="553" t="s">
        <v>406</v>
      </c>
      <c r="J7" s="556"/>
      <c r="K7" s="556" t="s">
        <v>769</v>
      </c>
      <c r="L7" s="551"/>
      <c r="M7" s="551" t="s">
        <v>770</v>
      </c>
    </row>
    <row r="8" spans="2:13" ht="12.75" customHeight="1">
      <c r="B8" s="549"/>
      <c r="C8" s="549"/>
      <c r="D8" s="549"/>
      <c r="E8" s="549"/>
      <c r="F8" s="549"/>
      <c r="G8" s="550"/>
      <c r="H8" s="550"/>
      <c r="I8" s="556"/>
      <c r="J8" s="556"/>
      <c r="K8" s="556" t="s">
        <v>989</v>
      </c>
      <c r="L8" s="556"/>
      <c r="M8" s="556" t="s">
        <v>989</v>
      </c>
    </row>
    <row r="9" spans="1:13" ht="12.75" customHeight="1">
      <c r="A9" s="216" t="s">
        <v>1043</v>
      </c>
      <c r="B9" s="557"/>
      <c r="C9" s="557"/>
      <c r="D9" s="557"/>
      <c r="E9" s="557"/>
      <c r="F9" s="557"/>
      <c r="G9" s="558"/>
      <c r="H9" s="557"/>
      <c r="I9" s="559" t="s">
        <v>407</v>
      </c>
      <c r="J9" s="560"/>
      <c r="K9" s="560" t="s">
        <v>407</v>
      </c>
      <c r="L9" s="560"/>
      <c r="M9" s="560" t="s">
        <v>407</v>
      </c>
    </row>
    <row r="10" spans="1:13" ht="17.25" customHeight="1">
      <c r="A10" s="223" t="s">
        <v>177</v>
      </c>
      <c r="J10" s="561"/>
      <c r="K10" s="561"/>
      <c r="L10" s="561"/>
      <c r="M10" s="561"/>
    </row>
    <row r="11" spans="1:13" ht="17.25" customHeight="1">
      <c r="A11" s="1320" t="s">
        <v>634</v>
      </c>
      <c r="I11" s="555">
        <v>108</v>
      </c>
      <c r="J11" s="561"/>
      <c r="K11" s="561">
        <v>138</v>
      </c>
      <c r="L11" s="561"/>
      <c r="M11" s="561">
        <v>266</v>
      </c>
    </row>
    <row r="12" spans="1:13" ht="16.5" customHeight="1">
      <c r="A12" s="1320" t="s">
        <v>408</v>
      </c>
      <c r="I12" s="558">
        <v>354</v>
      </c>
      <c r="J12" s="1321"/>
      <c r="K12" s="1321">
        <v>198</v>
      </c>
      <c r="L12" s="1321"/>
      <c r="M12" s="1321">
        <v>420</v>
      </c>
    </row>
    <row r="13" spans="1:13" ht="15" customHeight="1">
      <c r="A13" s="1320" t="s">
        <v>457</v>
      </c>
      <c r="I13" s="555">
        <f>SUM(I11:I12)</f>
        <v>462</v>
      </c>
      <c r="J13" s="561"/>
      <c r="K13" s="561">
        <f>SUM(K11:K12)</f>
        <v>336</v>
      </c>
      <c r="L13" s="561"/>
      <c r="M13" s="561">
        <f>SUM(M11:M12)</f>
        <v>686</v>
      </c>
    </row>
    <row r="14" spans="1:13" ht="15" customHeight="1">
      <c r="A14" s="1320" t="s">
        <v>76</v>
      </c>
      <c r="I14" s="558">
        <v>140</v>
      </c>
      <c r="J14" s="1321"/>
      <c r="K14" s="1321">
        <v>100</v>
      </c>
      <c r="L14" s="1321"/>
      <c r="M14" s="1321">
        <v>204</v>
      </c>
    </row>
    <row r="15" spans="1:13" ht="12.75" customHeight="1">
      <c r="A15" s="223" t="s">
        <v>75</v>
      </c>
      <c r="I15" s="1463">
        <f>SUM(I13:I14)</f>
        <v>602</v>
      </c>
      <c r="J15" s="1464"/>
      <c r="K15" s="1464">
        <f>SUM(K13:K14)</f>
        <v>436</v>
      </c>
      <c r="L15" s="1464"/>
      <c r="M15" s="1464">
        <f>SUM(M13:M14)</f>
        <v>890</v>
      </c>
    </row>
    <row r="16" spans="1:13" ht="12.75" customHeight="1">
      <c r="A16" s="555"/>
      <c r="J16" s="561"/>
      <c r="K16" s="561"/>
      <c r="L16" s="561"/>
      <c r="M16" s="561"/>
    </row>
    <row r="17" spans="1:13" ht="12.75" customHeight="1">
      <c r="A17" s="562" t="s">
        <v>180</v>
      </c>
      <c r="B17" s="562"/>
      <c r="C17" s="562"/>
      <c r="D17" s="562"/>
      <c r="E17" s="562"/>
      <c r="F17" s="562"/>
      <c r="G17" s="563"/>
      <c r="H17" s="563"/>
      <c r="I17" s="562"/>
      <c r="K17" s="550"/>
      <c r="L17" s="550"/>
      <c r="M17" s="550"/>
    </row>
    <row r="18" spans="1:13" ht="15" customHeight="1">
      <c r="A18" s="1115" t="s">
        <v>634</v>
      </c>
      <c r="C18" s="562"/>
      <c r="D18" s="562"/>
      <c r="E18" s="562"/>
      <c r="F18" s="562"/>
      <c r="G18" s="563"/>
      <c r="H18" s="563"/>
      <c r="I18" s="564">
        <v>144</v>
      </c>
      <c r="J18" s="565"/>
      <c r="K18" s="571">
        <v>122</v>
      </c>
      <c r="L18" s="565"/>
      <c r="M18" s="565">
        <v>243</v>
      </c>
    </row>
    <row r="19" spans="1:13" ht="16.5" customHeight="1">
      <c r="A19" s="1115" t="s">
        <v>408</v>
      </c>
      <c r="C19" s="562"/>
      <c r="D19" s="562"/>
      <c r="E19" s="562"/>
      <c r="F19" s="562"/>
      <c r="G19" s="563"/>
      <c r="H19" s="563"/>
      <c r="I19" s="566">
        <v>200</v>
      </c>
      <c r="J19" s="567"/>
      <c r="K19" s="569">
        <v>194</v>
      </c>
      <c r="L19" s="567"/>
      <c r="M19" s="567">
        <v>419</v>
      </c>
    </row>
    <row r="20" spans="1:13" ht="18" customHeight="1">
      <c r="A20" s="1115" t="s">
        <v>1070</v>
      </c>
      <c r="D20" s="562"/>
      <c r="E20" s="562"/>
      <c r="F20" s="562"/>
      <c r="G20" s="563"/>
      <c r="H20" s="563"/>
      <c r="I20" s="568">
        <f>SUM(I18:I19)</f>
        <v>344</v>
      </c>
      <c r="J20" s="565"/>
      <c r="K20" s="565">
        <f>SUM(K18:K19)</f>
        <v>316</v>
      </c>
      <c r="L20" s="565"/>
      <c r="M20" s="565">
        <f>SUM(M18:M19)</f>
        <v>662</v>
      </c>
    </row>
    <row r="21" spans="1:13" ht="16.5" customHeight="1">
      <c r="A21" s="1115" t="s">
        <v>886</v>
      </c>
      <c r="C21" s="562"/>
      <c r="D21" s="562"/>
      <c r="E21" s="562"/>
      <c r="F21" s="562"/>
      <c r="G21" s="563"/>
      <c r="H21" s="563"/>
      <c r="I21" s="566">
        <v>7</v>
      </c>
      <c r="J21" s="567"/>
      <c r="K21" s="569">
        <v>4</v>
      </c>
      <c r="L21" s="569"/>
      <c r="M21" s="567">
        <v>10</v>
      </c>
    </row>
    <row r="22" spans="1:13" ht="18" customHeight="1">
      <c r="A22" s="223" t="s">
        <v>409</v>
      </c>
      <c r="C22" s="562"/>
      <c r="D22" s="562"/>
      <c r="E22" s="562"/>
      <c r="F22" s="562"/>
      <c r="G22" s="563"/>
      <c r="H22" s="563"/>
      <c r="I22" s="1465">
        <f>SUM(I20:I21)</f>
        <v>351</v>
      </c>
      <c r="J22" s="1466"/>
      <c r="K22" s="1466">
        <f>SUM(K20:K21)</f>
        <v>320</v>
      </c>
      <c r="L22" s="1466"/>
      <c r="M22" s="1466">
        <f>SUM(M20:M21)</f>
        <v>672</v>
      </c>
    </row>
    <row r="23" spans="1:13" ht="10.5" customHeight="1">
      <c r="A23" s="570"/>
      <c r="B23" s="562"/>
      <c r="C23" s="562"/>
      <c r="D23" s="562"/>
      <c r="E23" s="562"/>
      <c r="F23" s="562"/>
      <c r="G23" s="563"/>
      <c r="H23" s="563"/>
      <c r="I23" s="564"/>
      <c r="J23" s="565"/>
      <c r="K23" s="571"/>
      <c r="L23" s="571"/>
      <c r="M23" s="565"/>
    </row>
    <row r="24" spans="1:13" ht="12.75" customHeight="1">
      <c r="A24" s="562" t="s">
        <v>451</v>
      </c>
      <c r="B24" s="562"/>
      <c r="C24" s="562"/>
      <c r="D24" s="562"/>
      <c r="E24" s="562"/>
      <c r="F24" s="562"/>
      <c r="G24" s="563"/>
      <c r="H24" s="563"/>
      <c r="I24" s="564"/>
      <c r="J24" s="572"/>
      <c r="K24" s="571"/>
      <c r="L24" s="571"/>
      <c r="M24" s="572"/>
    </row>
    <row r="25" spans="1:13" ht="16.5" customHeight="1">
      <c r="A25" s="1115" t="s">
        <v>634</v>
      </c>
      <c r="C25" s="562"/>
      <c r="D25" s="562"/>
      <c r="E25" s="562"/>
      <c r="F25" s="562"/>
      <c r="G25" s="563"/>
      <c r="H25" s="563"/>
      <c r="I25" s="564">
        <v>282</v>
      </c>
      <c r="J25" s="565"/>
      <c r="K25" s="571">
        <v>216</v>
      </c>
      <c r="L25" s="571"/>
      <c r="M25" s="565">
        <v>492</v>
      </c>
    </row>
    <row r="26" spans="1:13" ht="17.25" customHeight="1">
      <c r="A26" s="1115" t="s">
        <v>408</v>
      </c>
      <c r="C26" s="562"/>
      <c r="D26" s="562"/>
      <c r="E26" s="562"/>
      <c r="F26" s="562"/>
      <c r="G26" s="563"/>
      <c r="H26" s="563"/>
      <c r="I26" s="566">
        <v>211</v>
      </c>
      <c r="J26" s="573"/>
      <c r="K26" s="569">
        <v>118</v>
      </c>
      <c r="L26" s="569"/>
      <c r="M26" s="573">
        <v>299</v>
      </c>
    </row>
    <row r="27" spans="1:13" ht="15.75" customHeight="1">
      <c r="A27" s="1115" t="s">
        <v>410</v>
      </c>
      <c r="C27" s="562"/>
      <c r="D27" s="562"/>
      <c r="E27" s="562"/>
      <c r="F27" s="562"/>
      <c r="G27" s="563"/>
      <c r="H27" s="563"/>
      <c r="I27" s="564">
        <f>SUM(I25:I26)</f>
        <v>493</v>
      </c>
      <c r="J27" s="571"/>
      <c r="K27" s="571">
        <f>SUM(K25:K26)</f>
        <v>334</v>
      </c>
      <c r="L27" s="571"/>
      <c r="M27" s="571">
        <f>SUM(M25:M26)</f>
        <v>791</v>
      </c>
    </row>
    <row r="28" spans="1:13" ht="16.5" customHeight="1">
      <c r="A28" s="1115" t="s">
        <v>887</v>
      </c>
      <c r="C28" s="562"/>
      <c r="D28" s="562"/>
      <c r="E28" s="562"/>
      <c r="F28" s="562"/>
      <c r="G28" s="563"/>
      <c r="H28" s="563"/>
      <c r="I28" s="564">
        <v>33</v>
      </c>
      <c r="J28" s="1317"/>
      <c r="K28" s="571">
        <v>20</v>
      </c>
      <c r="L28" s="571"/>
      <c r="M28" s="1317">
        <v>47</v>
      </c>
    </row>
    <row r="29" spans="1:13" ht="16.5" customHeight="1">
      <c r="A29" s="1730" t="s">
        <v>74</v>
      </c>
      <c r="B29" s="1730"/>
      <c r="C29" s="1730"/>
      <c r="D29" s="584"/>
      <c r="E29" s="592"/>
      <c r="F29" s="592"/>
      <c r="G29" s="588"/>
      <c r="H29" s="588"/>
      <c r="I29" s="603">
        <v>-6</v>
      </c>
      <c r="J29" s="604"/>
      <c r="K29" s="605">
        <v>-7</v>
      </c>
      <c r="L29" s="605"/>
      <c r="M29" s="606">
        <v>-15</v>
      </c>
    </row>
    <row r="30" spans="1:13" ht="16.5" customHeight="1">
      <c r="A30" s="223" t="s">
        <v>594</v>
      </c>
      <c r="C30" s="562"/>
      <c r="D30" s="562"/>
      <c r="E30" s="562"/>
      <c r="F30" s="562"/>
      <c r="G30" s="563"/>
      <c r="H30" s="563"/>
      <c r="I30" s="1465">
        <v>520</v>
      </c>
      <c r="J30" s="1466"/>
      <c r="K30" s="1466">
        <v>347</v>
      </c>
      <c r="L30" s="1466"/>
      <c r="M30" s="1466">
        <v>823</v>
      </c>
    </row>
    <row r="31" spans="1:13" ht="6.75" customHeight="1">
      <c r="A31" s="562"/>
      <c r="B31" s="562"/>
      <c r="C31" s="562"/>
      <c r="D31" s="562"/>
      <c r="E31" s="562"/>
      <c r="F31" s="562"/>
      <c r="G31" s="563"/>
      <c r="H31" s="563"/>
      <c r="I31" s="564"/>
      <c r="J31" s="565"/>
      <c r="K31" s="571"/>
      <c r="L31" s="571"/>
      <c r="M31" s="574"/>
    </row>
    <row r="32" spans="1:13" ht="15" customHeight="1">
      <c r="A32" s="562" t="s">
        <v>383</v>
      </c>
      <c r="B32" s="562"/>
      <c r="C32" s="562"/>
      <c r="D32" s="562"/>
      <c r="E32" s="562"/>
      <c r="F32" s="562"/>
      <c r="G32" s="563"/>
      <c r="H32" s="563"/>
      <c r="I32" s="564">
        <v>-147</v>
      </c>
      <c r="J32" s="565"/>
      <c r="K32" s="571">
        <v>-139</v>
      </c>
      <c r="L32" s="571"/>
      <c r="M32" s="565">
        <v>-294</v>
      </c>
    </row>
    <row r="33" spans="1:13" ht="4.5" customHeight="1">
      <c r="A33" s="562"/>
      <c r="B33" s="562"/>
      <c r="C33" s="562"/>
      <c r="D33" s="562"/>
      <c r="E33" s="562"/>
      <c r="F33" s="562"/>
      <c r="G33" s="563"/>
      <c r="H33" s="563"/>
      <c r="I33" s="564"/>
      <c r="J33" s="565"/>
      <c r="K33" s="571"/>
      <c r="L33" s="571"/>
      <c r="M33" s="565"/>
    </row>
    <row r="34" spans="1:13" ht="12.75" customHeight="1">
      <c r="A34" s="1727" t="s">
        <v>641</v>
      </c>
      <c r="B34" s="1727"/>
      <c r="C34" s="1727"/>
      <c r="D34" s="562"/>
      <c r="E34" s="562"/>
      <c r="F34" s="562"/>
      <c r="G34" s="563"/>
      <c r="H34" s="563"/>
      <c r="I34" s="564">
        <v>0</v>
      </c>
      <c r="J34" s="565"/>
      <c r="K34" s="571">
        <v>-12</v>
      </c>
      <c r="L34" s="571"/>
      <c r="M34" s="565">
        <v>-41</v>
      </c>
    </row>
    <row r="35" spans="1:13" ht="27" customHeight="1" thickBot="1">
      <c r="A35" s="1729" t="s">
        <v>411</v>
      </c>
      <c r="B35" s="1582"/>
      <c r="C35" s="1582"/>
      <c r="D35" s="1582"/>
      <c r="E35" s="1582"/>
      <c r="F35" s="1582"/>
      <c r="G35" s="1582"/>
      <c r="H35" s="853"/>
      <c r="I35" s="1467">
        <v>1326</v>
      </c>
      <c r="J35" s="1468"/>
      <c r="K35" s="1468">
        <v>952</v>
      </c>
      <c r="L35" s="1468"/>
      <c r="M35" s="1468">
        <v>2050</v>
      </c>
    </row>
    <row r="36" spans="1:13" ht="12.75" customHeight="1">
      <c r="A36" s="562"/>
      <c r="B36" s="562"/>
      <c r="C36" s="562"/>
      <c r="D36" s="562"/>
      <c r="E36" s="562"/>
      <c r="F36" s="562"/>
      <c r="G36" s="563"/>
      <c r="H36" s="563"/>
      <c r="I36" s="564"/>
      <c r="J36" s="575"/>
      <c r="K36" s="571"/>
      <c r="L36" s="575"/>
      <c r="M36" s="575"/>
    </row>
    <row r="37" spans="1:13" ht="4.5" customHeight="1">
      <c r="A37" s="562"/>
      <c r="B37" s="562"/>
      <c r="C37" s="562"/>
      <c r="D37" s="562"/>
      <c r="E37" s="562"/>
      <c r="F37" s="562"/>
      <c r="G37" s="563"/>
      <c r="H37" s="563"/>
      <c r="I37" s="564"/>
      <c r="J37" s="575"/>
      <c r="K37" s="571"/>
      <c r="L37" s="575"/>
      <c r="M37" s="575"/>
    </row>
    <row r="38" spans="1:13" ht="12.75" customHeight="1" thickBot="1">
      <c r="A38" s="562" t="s">
        <v>475</v>
      </c>
      <c r="B38" s="562"/>
      <c r="C38" s="562"/>
      <c r="D38" s="562"/>
      <c r="E38" s="562"/>
      <c r="F38" s="562"/>
      <c r="G38" s="563"/>
      <c r="H38" s="563"/>
      <c r="I38" s="1469">
        <v>13412</v>
      </c>
      <c r="J38" s="1470"/>
      <c r="K38" s="1471">
        <v>10726</v>
      </c>
      <c r="L38" s="1471"/>
      <c r="M38" s="1471">
        <v>11803</v>
      </c>
    </row>
    <row r="39" spans="1:13" ht="12.75" customHeight="1">
      <c r="A39" s="562"/>
      <c r="B39" s="562"/>
      <c r="C39" s="562"/>
      <c r="D39" s="562"/>
      <c r="E39" s="562"/>
      <c r="F39" s="562"/>
      <c r="G39" s="563"/>
      <c r="H39" s="563"/>
      <c r="I39" s="562"/>
      <c r="J39" s="576"/>
      <c r="K39" s="577"/>
      <c r="L39" s="577"/>
      <c r="M39" s="577"/>
    </row>
    <row r="40" spans="1:13" ht="17.25" customHeight="1">
      <c r="A40" s="229"/>
      <c r="B40" s="562"/>
      <c r="C40" s="562"/>
      <c r="D40" s="562"/>
      <c r="E40" s="562"/>
      <c r="F40" s="562"/>
      <c r="G40" s="563"/>
      <c r="H40" s="563"/>
      <c r="I40" s="553"/>
      <c r="J40" s="576"/>
      <c r="K40" s="1728"/>
      <c r="L40" s="1728"/>
      <c r="M40" s="1728"/>
    </row>
    <row r="41" spans="1:13" ht="12.75">
      <c r="A41" s="229"/>
      <c r="B41" s="562"/>
      <c r="C41" s="562"/>
      <c r="D41" s="562"/>
      <c r="E41" s="562"/>
      <c r="F41" s="562"/>
      <c r="G41" s="563"/>
      <c r="H41" s="563"/>
      <c r="I41" s="553" t="s">
        <v>768</v>
      </c>
      <c r="K41" s="551" t="s">
        <v>775</v>
      </c>
      <c r="L41" s="556"/>
      <c r="M41" s="551" t="s">
        <v>775</v>
      </c>
    </row>
    <row r="42" spans="7:14" ht="12.75" customHeight="1">
      <c r="G42" s="550"/>
      <c r="H42" s="550"/>
      <c r="I42" s="553" t="s">
        <v>412</v>
      </c>
      <c r="J42" s="556"/>
      <c r="K42" s="556" t="s">
        <v>769</v>
      </c>
      <c r="L42" s="551"/>
      <c r="M42" s="551" t="s">
        <v>770</v>
      </c>
      <c r="N42" s="550"/>
    </row>
    <row r="43" spans="2:14" ht="12.75" customHeight="1">
      <c r="B43" s="578"/>
      <c r="C43" s="578"/>
      <c r="D43" s="578"/>
      <c r="E43" s="579"/>
      <c r="F43" s="579"/>
      <c r="G43" s="579"/>
      <c r="H43" s="579"/>
      <c r="I43" s="553"/>
      <c r="J43" s="556"/>
      <c r="K43" s="556" t="s">
        <v>989</v>
      </c>
      <c r="L43" s="556"/>
      <c r="M43" s="556" t="s">
        <v>989</v>
      </c>
      <c r="N43" s="550"/>
    </row>
    <row r="44" spans="1:14" ht="12.75" customHeight="1">
      <c r="A44" s="216" t="s">
        <v>478</v>
      </c>
      <c r="B44" s="580"/>
      <c r="C44" s="580"/>
      <c r="D44" s="580"/>
      <c r="E44" s="581"/>
      <c r="F44" s="581"/>
      <c r="G44" s="582"/>
      <c r="H44" s="582"/>
      <c r="I44" s="559" t="str">
        <f>I9</f>
        <v> £m</v>
      </c>
      <c r="J44" s="560"/>
      <c r="K44" s="560" t="str">
        <f>K9</f>
        <v> £m</v>
      </c>
      <c r="L44" s="560"/>
      <c r="M44" s="560" t="str">
        <f>M9</f>
        <v> £m</v>
      </c>
      <c r="N44" s="550"/>
    </row>
    <row r="45" spans="1:14" ht="12.75" customHeight="1">
      <c r="A45" s="214"/>
      <c r="B45" s="584"/>
      <c r="C45" s="584"/>
      <c r="D45" s="584"/>
      <c r="E45" s="585"/>
      <c r="F45" s="585"/>
      <c r="G45" s="586"/>
      <c r="H45" s="586"/>
      <c r="I45" s="1318"/>
      <c r="J45" s="587"/>
      <c r="K45" s="1319"/>
      <c r="L45" s="1319"/>
      <c r="M45" s="1319"/>
      <c r="N45" s="550"/>
    </row>
    <row r="46" spans="1:14" ht="12.75" customHeight="1">
      <c r="A46" s="223" t="s">
        <v>177</v>
      </c>
      <c r="B46" s="584"/>
      <c r="C46" s="584"/>
      <c r="D46" s="584"/>
      <c r="E46" s="585"/>
      <c r="F46" s="585"/>
      <c r="G46" s="586"/>
      <c r="H46" s="586"/>
      <c r="I46" s="1322"/>
      <c r="J46" s="587"/>
      <c r="K46" s="1319"/>
      <c r="L46" s="1319"/>
      <c r="M46" s="1319"/>
      <c r="N46" s="550"/>
    </row>
    <row r="47" spans="1:14" ht="15" customHeight="1">
      <c r="A47" s="1320" t="s">
        <v>633</v>
      </c>
      <c r="B47" s="584"/>
      <c r="C47" s="584"/>
      <c r="D47" s="584"/>
      <c r="E47" s="585"/>
      <c r="F47" s="585"/>
      <c r="G47" s="586"/>
      <c r="H47" s="586"/>
      <c r="I47" s="1318">
        <v>251</v>
      </c>
      <c r="J47" s="587"/>
      <c r="K47" s="587">
        <v>205</v>
      </c>
      <c r="L47" s="587"/>
      <c r="M47" s="587">
        <v>500</v>
      </c>
      <c r="N47" s="550"/>
    </row>
    <row r="48" spans="1:14" ht="15" customHeight="1">
      <c r="A48" s="1320" t="s">
        <v>76</v>
      </c>
      <c r="B48" s="584"/>
      <c r="C48" s="584"/>
      <c r="D48" s="584"/>
      <c r="E48" s="585"/>
      <c r="F48" s="585"/>
      <c r="G48" s="586"/>
      <c r="H48" s="586"/>
      <c r="I48" s="559">
        <v>140</v>
      </c>
      <c r="J48" s="560"/>
      <c r="K48" s="560">
        <v>100</v>
      </c>
      <c r="L48" s="560"/>
      <c r="M48" s="560">
        <v>204</v>
      </c>
      <c r="N48" s="550"/>
    </row>
    <row r="49" spans="1:14" ht="15" customHeight="1">
      <c r="A49" s="223" t="s">
        <v>75</v>
      </c>
      <c r="B49" s="584"/>
      <c r="C49" s="584"/>
      <c r="D49" s="584"/>
      <c r="E49" s="585"/>
      <c r="F49" s="585"/>
      <c r="G49" s="586"/>
      <c r="H49" s="586"/>
      <c r="I49" s="1472">
        <f>SUM(I47:I48)</f>
        <v>391</v>
      </c>
      <c r="J49" s="1473"/>
      <c r="K49" s="1473">
        <f>SUM(K47:K48)</f>
        <v>305</v>
      </c>
      <c r="L49" s="1473"/>
      <c r="M49" s="1473">
        <f>SUM(M47:M48)</f>
        <v>704</v>
      </c>
      <c r="N49" s="550"/>
    </row>
    <row r="50" spans="2:14" ht="12.75" customHeight="1">
      <c r="B50" s="584"/>
      <c r="C50" s="584"/>
      <c r="D50" s="584"/>
      <c r="E50" s="585"/>
      <c r="F50" s="585"/>
      <c r="G50" s="586"/>
      <c r="H50" s="586"/>
      <c r="I50" s="1322"/>
      <c r="J50" s="587"/>
      <c r="K50" s="1319"/>
      <c r="L50" s="1319"/>
      <c r="M50" s="1319"/>
      <c r="N50" s="550"/>
    </row>
    <row r="51" spans="1:16" s="552" customFormat="1" ht="12.75" customHeight="1">
      <c r="A51" s="552" t="s">
        <v>180</v>
      </c>
      <c r="B51" s="588"/>
      <c r="C51" s="588"/>
      <c r="D51" s="588"/>
      <c r="E51" s="585"/>
      <c r="F51" s="585"/>
      <c r="G51" s="589"/>
      <c r="H51" s="589"/>
      <c r="I51" s="585"/>
      <c r="J51" s="590"/>
      <c r="K51" s="591"/>
      <c r="L51" s="591"/>
      <c r="M51" s="591"/>
      <c r="O51" s="550"/>
      <c r="P51" s="550"/>
    </row>
    <row r="52" spans="1:16" s="552" customFormat="1" ht="12.75" customHeight="1">
      <c r="A52" s="1116" t="s">
        <v>940</v>
      </c>
      <c r="D52" s="584"/>
      <c r="E52" s="592"/>
      <c r="F52" s="592"/>
      <c r="G52" s="588"/>
      <c r="H52" s="588"/>
      <c r="I52" s="593">
        <v>218</v>
      </c>
      <c r="J52" s="594"/>
      <c r="K52" s="594">
        <v>203</v>
      </c>
      <c r="L52" s="594"/>
      <c r="M52" s="594">
        <v>372</v>
      </c>
      <c r="O52" s="550"/>
      <c r="P52" s="550"/>
    </row>
    <row r="53" spans="1:16" s="552" customFormat="1" ht="16.5" customHeight="1">
      <c r="A53" s="1116" t="s">
        <v>517</v>
      </c>
      <c r="C53" s="595"/>
      <c r="D53" s="584"/>
      <c r="E53" s="592"/>
      <c r="F53" s="592"/>
      <c r="G53" s="596"/>
      <c r="H53" s="596"/>
      <c r="I53" s="566">
        <v>7</v>
      </c>
      <c r="J53" s="597"/>
      <c r="K53" s="569">
        <v>4</v>
      </c>
      <c r="L53" s="569"/>
      <c r="M53" s="597">
        <v>10</v>
      </c>
      <c r="O53" s="550"/>
      <c r="P53" s="550"/>
    </row>
    <row r="54" spans="1:16" s="552" customFormat="1" ht="15.75" customHeight="1">
      <c r="A54" s="223" t="s">
        <v>409</v>
      </c>
      <c r="C54" s="588"/>
      <c r="D54" s="588"/>
      <c r="E54" s="592"/>
      <c r="F54" s="592"/>
      <c r="G54" s="589"/>
      <c r="H54" s="589"/>
      <c r="I54" s="1474">
        <f>SUM(I52:I53)</f>
        <v>225</v>
      </c>
      <c r="J54" s="1475"/>
      <c r="K54" s="1476">
        <f>SUM(K52:K53)</f>
        <v>207</v>
      </c>
      <c r="L54" s="1476"/>
      <c r="M54" s="1476">
        <f>SUM(M52:M53)</f>
        <v>382</v>
      </c>
      <c r="O54" s="550"/>
      <c r="P54" s="550"/>
    </row>
    <row r="55" spans="1:16" s="552" customFormat="1" ht="10.5" customHeight="1">
      <c r="A55" s="570"/>
      <c r="B55" s="588"/>
      <c r="C55" s="588"/>
      <c r="D55" s="588"/>
      <c r="E55" s="592"/>
      <c r="F55" s="592"/>
      <c r="G55" s="589"/>
      <c r="H55" s="589"/>
      <c r="I55" s="600"/>
      <c r="J55" s="598"/>
      <c r="K55" s="598"/>
      <c r="L55" s="598"/>
      <c r="M55" s="601"/>
      <c r="O55" s="550"/>
      <c r="P55" s="550"/>
    </row>
    <row r="56" spans="1:16" s="552" customFormat="1" ht="10.5" customHeight="1">
      <c r="A56" s="570" t="s">
        <v>451</v>
      </c>
      <c r="B56" s="595"/>
      <c r="C56" s="584"/>
      <c r="D56" s="584"/>
      <c r="E56" s="592"/>
      <c r="F56" s="592"/>
      <c r="G56" s="588"/>
      <c r="H56" s="588"/>
      <c r="I56" s="593"/>
      <c r="J56" s="602"/>
      <c r="K56" s="594"/>
      <c r="L56" s="594"/>
      <c r="M56" s="575"/>
      <c r="O56" s="550"/>
      <c r="P56" s="550"/>
    </row>
    <row r="57" spans="1:16" s="552" customFormat="1" ht="12.75" customHeight="1">
      <c r="A57" s="1117" t="s">
        <v>410</v>
      </c>
      <c r="C57" s="584"/>
      <c r="D57" s="584"/>
      <c r="E57" s="592"/>
      <c r="F57" s="592"/>
      <c r="G57" s="588"/>
      <c r="H57" s="588"/>
      <c r="I57" s="593">
        <v>76</v>
      </c>
      <c r="J57" s="602"/>
      <c r="K57" s="594">
        <v>83</v>
      </c>
      <c r="L57" s="594"/>
      <c r="M57" s="575">
        <v>179</v>
      </c>
      <c r="O57" s="550"/>
      <c r="P57" s="550"/>
    </row>
    <row r="58" spans="1:16" s="552" customFormat="1" ht="18" customHeight="1">
      <c r="A58" s="1117" t="s">
        <v>887</v>
      </c>
      <c r="C58" s="584"/>
      <c r="D58" s="584"/>
      <c r="E58" s="592"/>
      <c r="F58" s="592"/>
      <c r="G58" s="588"/>
      <c r="H58" s="588"/>
      <c r="I58" s="593">
        <v>33</v>
      </c>
      <c r="J58" s="1323"/>
      <c r="K58" s="594">
        <v>20</v>
      </c>
      <c r="L58" s="594"/>
      <c r="M58" s="575">
        <v>47</v>
      </c>
      <c r="O58" s="550"/>
      <c r="P58" s="550"/>
    </row>
    <row r="59" spans="1:16" s="552" customFormat="1" ht="18" customHeight="1">
      <c r="A59" s="1730" t="s">
        <v>74</v>
      </c>
      <c r="B59" s="1730"/>
      <c r="C59" s="1730"/>
      <c r="D59" s="584"/>
      <c r="E59" s="592"/>
      <c r="F59" s="592"/>
      <c r="G59" s="588"/>
      <c r="H59" s="588"/>
      <c r="I59" s="603">
        <v>-6</v>
      </c>
      <c r="J59" s="604"/>
      <c r="K59" s="605">
        <v>-7</v>
      </c>
      <c r="L59" s="605"/>
      <c r="M59" s="606">
        <v>-15</v>
      </c>
      <c r="O59" s="550"/>
      <c r="P59" s="550"/>
    </row>
    <row r="60" spans="1:16" s="552" customFormat="1" ht="21" customHeight="1">
      <c r="A60" s="223" t="s">
        <v>587</v>
      </c>
      <c r="C60" s="584"/>
      <c r="D60" s="584"/>
      <c r="E60" s="592"/>
      <c r="F60" s="592"/>
      <c r="G60" s="588"/>
      <c r="H60" s="588"/>
      <c r="I60" s="1477">
        <f>SUM(I57:I59)</f>
        <v>103</v>
      </c>
      <c r="J60" s="1478"/>
      <c r="K60" s="1478">
        <f>SUM(K57:K59)</f>
        <v>96</v>
      </c>
      <c r="L60" s="1478"/>
      <c r="M60" s="1478">
        <f>SUM(M57:M59)</f>
        <v>211</v>
      </c>
      <c r="O60" s="550"/>
      <c r="P60" s="550"/>
    </row>
    <row r="61" spans="1:16" s="552" customFormat="1" ht="6.75" customHeight="1">
      <c r="A61" s="570"/>
      <c r="B61" s="588"/>
      <c r="C61" s="588"/>
      <c r="D61" s="588"/>
      <c r="E61" s="592"/>
      <c r="F61" s="592"/>
      <c r="G61" s="589"/>
      <c r="H61" s="589"/>
      <c r="I61" s="600"/>
      <c r="J61" s="594"/>
      <c r="K61" s="598"/>
      <c r="L61" s="598"/>
      <c r="M61" s="575"/>
      <c r="O61" s="550"/>
      <c r="P61" s="550"/>
    </row>
    <row r="62" spans="1:16" s="552" customFormat="1" ht="12.75" customHeight="1">
      <c r="A62" s="562" t="s">
        <v>383</v>
      </c>
      <c r="D62" s="584"/>
      <c r="E62" s="592"/>
      <c r="F62" s="592"/>
      <c r="G62" s="588"/>
      <c r="H62" s="588"/>
      <c r="I62" s="593">
        <v>-118</v>
      </c>
      <c r="J62" s="599"/>
      <c r="K62" s="594">
        <v>-124</v>
      </c>
      <c r="L62" s="594"/>
      <c r="M62" s="575">
        <v>-245</v>
      </c>
      <c r="O62" s="550"/>
      <c r="P62" s="550"/>
    </row>
    <row r="63" spans="1:16" s="552" customFormat="1" ht="17.25" customHeight="1">
      <c r="A63" s="562" t="s">
        <v>641</v>
      </c>
      <c r="B63" s="588"/>
      <c r="C63" s="588"/>
      <c r="D63" s="588"/>
      <c r="E63" s="585"/>
      <c r="F63" s="585"/>
      <c r="G63" s="589"/>
      <c r="H63" s="589"/>
      <c r="I63" s="600">
        <v>0</v>
      </c>
      <c r="J63" s="599"/>
      <c r="K63" s="598">
        <v>-11</v>
      </c>
      <c r="L63" s="598"/>
      <c r="M63" s="575">
        <v>-38</v>
      </c>
      <c r="O63" s="550"/>
      <c r="P63" s="550"/>
    </row>
    <row r="64" spans="1:13" ht="29.25" customHeight="1" thickBot="1">
      <c r="A64" s="1727" t="s">
        <v>411</v>
      </c>
      <c r="B64" s="1681"/>
      <c r="C64" s="1681"/>
      <c r="D64" s="1681"/>
      <c r="E64" s="1681"/>
      <c r="F64" s="1681"/>
      <c r="G64" s="1681"/>
      <c r="H64" s="607"/>
      <c r="I64" s="1479">
        <f>I54+I60+I62+I49</f>
        <v>601</v>
      </c>
      <c r="J64" s="1480"/>
      <c r="K64" s="1480">
        <f>K54+K60+K62+K49+K63</f>
        <v>473</v>
      </c>
      <c r="L64" s="1480"/>
      <c r="M64" s="1480">
        <f>M54+M60+M62+M49+M63</f>
        <v>1014</v>
      </c>
    </row>
    <row r="65" spans="1:13" ht="12.75" customHeight="1">
      <c r="A65" s="608"/>
      <c r="B65" s="607"/>
      <c r="C65" s="607"/>
      <c r="D65" s="607"/>
      <c r="E65" s="607"/>
      <c r="F65" s="607"/>
      <c r="G65" s="607"/>
      <c r="H65" s="607"/>
      <c r="I65" s="600"/>
      <c r="J65" s="598"/>
      <c r="K65" s="598"/>
      <c r="L65" s="598"/>
      <c r="M65" s="601"/>
    </row>
    <row r="66" spans="1:13" ht="19.5" customHeight="1" thickBot="1">
      <c r="A66" s="562" t="s">
        <v>475</v>
      </c>
      <c r="B66" s="562"/>
      <c r="C66" s="562"/>
      <c r="D66" s="562"/>
      <c r="E66" s="562"/>
      <c r="F66" s="562"/>
      <c r="G66" s="563"/>
      <c r="H66" s="563"/>
      <c r="I66" s="1469">
        <v>5905</v>
      </c>
      <c r="J66" s="1470"/>
      <c r="K66" s="1481">
        <v>4915</v>
      </c>
      <c r="L66" s="1481"/>
      <c r="M66" s="1471">
        <v>5438</v>
      </c>
    </row>
    <row r="67" spans="1:13" ht="9" customHeight="1">
      <c r="A67" s="608"/>
      <c r="B67" s="607"/>
      <c r="C67" s="607"/>
      <c r="D67" s="607"/>
      <c r="E67" s="607"/>
      <c r="F67" s="607"/>
      <c r="G67" s="607"/>
      <c r="H67" s="607"/>
      <c r="I67" s="607"/>
      <c r="J67" s="609"/>
      <c r="K67" s="609"/>
      <c r="L67" s="609"/>
      <c r="M67" s="576"/>
    </row>
    <row r="68" spans="1:13" ht="12.75" customHeight="1">
      <c r="A68" s="1118" t="s">
        <v>759</v>
      </c>
      <c r="B68" s="607"/>
      <c r="C68" s="607"/>
      <c r="D68" s="607"/>
      <c r="E68" s="607"/>
      <c r="F68" s="607"/>
      <c r="G68" s="607"/>
      <c r="H68" s="607"/>
      <c r="I68" s="607"/>
      <c r="J68" s="609"/>
      <c r="K68" s="609"/>
      <c r="L68" s="609"/>
      <c r="M68" s="576"/>
    </row>
    <row r="69" spans="1:13" ht="8.25" customHeight="1">
      <c r="A69" s="1119"/>
      <c r="B69" s="607"/>
      <c r="C69" s="607"/>
      <c r="D69" s="607"/>
      <c r="E69" s="607"/>
      <c r="F69" s="607"/>
      <c r="G69" s="607"/>
      <c r="H69" s="607"/>
      <c r="I69" s="607"/>
      <c r="J69" s="610"/>
      <c r="K69" s="609"/>
      <c r="L69" s="609"/>
      <c r="M69" s="576"/>
    </row>
    <row r="70" spans="1:13" ht="26.25" customHeight="1">
      <c r="A70" s="1120" t="s">
        <v>988</v>
      </c>
      <c r="B70" s="1726" t="s">
        <v>595</v>
      </c>
      <c r="C70" s="1669"/>
      <c r="D70" s="1669"/>
      <c r="E70" s="1669"/>
      <c r="F70" s="1669"/>
      <c r="G70" s="1669"/>
      <c r="H70" s="1669"/>
      <c r="I70" s="1669"/>
      <c r="J70" s="1669"/>
      <c r="K70" s="1669"/>
      <c r="L70" s="1669"/>
      <c r="M70" s="1669"/>
    </row>
    <row r="71" spans="1:13" ht="36" customHeight="1">
      <c r="A71" s="611"/>
      <c r="B71" s="1727" t="s">
        <v>904</v>
      </c>
      <c r="C71" s="1681"/>
      <c r="D71" s="1681"/>
      <c r="E71" s="1681"/>
      <c r="F71" s="1681"/>
      <c r="G71" s="1681"/>
      <c r="H71" s="1681"/>
      <c r="I71" s="1681"/>
      <c r="J71" s="1681"/>
      <c r="K71" s="1681"/>
      <c r="L71" s="1681"/>
      <c r="M71" s="1681"/>
    </row>
    <row r="72" spans="1:13" ht="6" customHeight="1">
      <c r="A72" s="612"/>
      <c r="B72" s="552"/>
      <c r="C72" s="552"/>
      <c r="D72" s="552"/>
      <c r="E72" s="552"/>
      <c r="F72" s="552"/>
      <c r="G72" s="552"/>
      <c r="H72" s="552"/>
      <c r="I72" s="552"/>
      <c r="J72" s="591"/>
      <c r="K72" s="591"/>
      <c r="L72" s="591"/>
      <c r="M72" s="591"/>
    </row>
    <row r="73" spans="1:13" ht="12.75">
      <c r="A73" s="612"/>
      <c r="B73" s="17"/>
      <c r="C73" s="552"/>
      <c r="D73" s="552"/>
      <c r="E73" s="552"/>
      <c r="F73" s="552"/>
      <c r="G73" s="583"/>
      <c r="H73" s="583"/>
      <c r="I73" s="552"/>
      <c r="J73" s="552"/>
      <c r="K73" s="562"/>
      <c r="L73" s="562"/>
      <c r="M73" s="562"/>
    </row>
    <row r="74" spans="1:13" ht="6" customHeight="1">
      <c r="A74" s="612"/>
      <c r="B74" s="17"/>
      <c r="C74" s="552"/>
      <c r="D74" s="552"/>
      <c r="E74" s="552"/>
      <c r="F74" s="552"/>
      <c r="G74" s="583"/>
      <c r="H74" s="583"/>
      <c r="I74" s="552"/>
      <c r="J74" s="552"/>
      <c r="K74" s="562"/>
      <c r="L74" s="562"/>
      <c r="M74" s="562"/>
    </row>
    <row r="75" spans="1:13" ht="12.75">
      <c r="A75" s="612"/>
      <c r="B75" s="17"/>
      <c r="C75" s="552"/>
      <c r="D75" s="552"/>
      <c r="E75" s="552"/>
      <c r="F75" s="552"/>
      <c r="G75" s="583"/>
      <c r="H75" s="583"/>
      <c r="I75" s="552"/>
      <c r="J75" s="552"/>
      <c r="K75" s="562"/>
      <c r="L75" s="562"/>
      <c r="M75" s="562"/>
    </row>
    <row r="76" ht="12.75" customHeight="1">
      <c r="A76" s="613"/>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sheetData>
  <mergeCells count="9">
    <mergeCell ref="B70:M70"/>
    <mergeCell ref="B71:M71"/>
    <mergeCell ref="K5:M5"/>
    <mergeCell ref="A35:G35"/>
    <mergeCell ref="K40:M40"/>
    <mergeCell ref="A64:G64"/>
    <mergeCell ref="A29:C29"/>
    <mergeCell ref="A34:C34"/>
    <mergeCell ref="A59:C59"/>
  </mergeCells>
  <printOptions/>
  <pageMargins left="0.75" right="0.75" top="1" bottom="1" header="0.5" footer="0.5"/>
  <pageSetup horizontalDpi="600" verticalDpi="600" orientation="portrait" paperSize="9" scale="58" r:id="rId1"/>
</worksheet>
</file>

<file path=xl/worksheets/sheet28.xml><?xml version="1.0" encoding="utf-8"?>
<worksheet xmlns="http://schemas.openxmlformats.org/spreadsheetml/2006/main" xmlns:r="http://schemas.openxmlformats.org/officeDocument/2006/relationships">
  <dimension ref="A1:N44"/>
  <sheetViews>
    <sheetView showGridLines="0" zoomScale="75" zoomScaleNormal="75" zoomScaleSheetLayoutView="75" workbookViewId="0" topLeftCell="A1">
      <selection activeCell="N33" sqref="N33"/>
    </sheetView>
  </sheetViews>
  <sheetFormatPr defaultColWidth="14.25390625" defaultRowHeight="25.5" customHeight="1"/>
  <cols>
    <col min="1" max="1" width="5.00390625" style="550" customWidth="1"/>
    <col min="2" max="2" width="4.00390625" style="550" customWidth="1"/>
    <col min="3" max="3" width="14.375" style="550" customWidth="1"/>
    <col min="4" max="4" width="8.00390625" style="550" customWidth="1"/>
    <col min="5" max="5" width="8.25390625" style="550" customWidth="1"/>
    <col min="6" max="6" width="8.00390625" style="550" customWidth="1"/>
    <col min="7" max="8" width="14.50390625" style="555" customWidth="1"/>
    <col min="9" max="9" width="17.75390625" style="550" customWidth="1"/>
    <col min="10" max="10" width="1.875" style="550" customWidth="1"/>
    <col min="11" max="11" width="18.50390625" style="549" customWidth="1"/>
    <col min="12" max="12" width="2.125" style="549" customWidth="1"/>
    <col min="13" max="13" width="19.00390625" style="549" customWidth="1"/>
    <col min="14" max="14" width="14.25390625" style="552" customWidth="1"/>
    <col min="15" max="16384" width="14.25390625" style="550" customWidth="1"/>
  </cols>
  <sheetData>
    <row r="1" spans="1:14" s="545" customFormat="1" ht="12.75" customHeight="1">
      <c r="A1" s="17" t="s">
        <v>789</v>
      </c>
      <c r="B1" s="23"/>
      <c r="C1" s="23"/>
      <c r="D1" s="23"/>
      <c r="F1" s="546"/>
      <c r="G1" s="546"/>
      <c r="H1" s="546"/>
      <c r="I1" s="546"/>
      <c r="J1" s="546"/>
      <c r="K1" s="548"/>
      <c r="L1" s="548"/>
      <c r="M1" s="191" t="s">
        <v>981</v>
      </c>
      <c r="N1" s="546"/>
    </row>
    <row r="2" spans="1:10" s="545" customFormat="1" ht="12.75" customHeight="1">
      <c r="A2" s="23"/>
      <c r="B2" s="23"/>
      <c r="C2" s="23"/>
      <c r="D2" s="23"/>
      <c r="E2" s="23"/>
      <c r="F2" s="546"/>
      <c r="G2" s="546"/>
      <c r="H2" s="546"/>
      <c r="I2" s="546"/>
      <c r="J2" s="546"/>
    </row>
    <row r="3" spans="1:13" ht="12.75" customHeight="1">
      <c r="A3" s="214" t="s">
        <v>951</v>
      </c>
      <c r="B3" s="23"/>
      <c r="C3" s="23"/>
      <c r="D3" s="23"/>
      <c r="E3" s="23"/>
      <c r="F3" s="549"/>
      <c r="G3" s="550"/>
      <c r="H3" s="550"/>
      <c r="K3" s="551"/>
      <c r="L3" s="551"/>
      <c r="M3" s="551"/>
    </row>
    <row r="4" spans="1:13" ht="12.75" customHeight="1">
      <c r="A4" s="214"/>
      <c r="B4" s="23"/>
      <c r="C4" s="23"/>
      <c r="D4" s="23"/>
      <c r="E4" s="23"/>
      <c r="F4" s="549"/>
      <c r="G4" s="550"/>
      <c r="H4" s="550"/>
      <c r="K4" s="551"/>
      <c r="L4" s="551"/>
      <c r="M4" s="551"/>
    </row>
    <row r="5" spans="3:13" ht="12.75" customHeight="1">
      <c r="C5" s="23"/>
      <c r="D5" s="23"/>
      <c r="E5" s="23"/>
      <c r="F5" s="549"/>
      <c r="G5" s="550"/>
      <c r="H5" s="550"/>
      <c r="K5" s="551"/>
      <c r="L5" s="551"/>
      <c r="M5" s="551"/>
    </row>
    <row r="6" spans="1:13" ht="12.75" customHeight="1">
      <c r="A6" s="229"/>
      <c r="B6" s="23"/>
      <c r="C6" s="23"/>
      <c r="D6" s="23"/>
      <c r="E6" s="23"/>
      <c r="F6" s="549"/>
      <c r="G6" s="550"/>
      <c r="H6" s="550"/>
      <c r="I6" s="553"/>
      <c r="J6" s="553"/>
      <c r="K6" s="1728"/>
      <c r="L6" s="1728"/>
      <c r="M6" s="1728"/>
    </row>
    <row r="7" spans="1:13" ht="12.75" customHeight="1">
      <c r="A7" s="554" t="s">
        <v>776</v>
      </c>
      <c r="H7" s="550"/>
      <c r="I7" s="614" t="s">
        <v>768</v>
      </c>
      <c r="J7" s="614"/>
      <c r="K7" s="551" t="s">
        <v>775</v>
      </c>
      <c r="L7" s="556"/>
      <c r="M7" s="551" t="s">
        <v>775</v>
      </c>
    </row>
    <row r="8" spans="2:13" ht="12.75" customHeight="1">
      <c r="B8" s="23"/>
      <c r="C8" s="23"/>
      <c r="D8" s="23"/>
      <c r="E8" s="23"/>
      <c r="F8" s="549"/>
      <c r="G8" s="550"/>
      <c r="H8" s="550"/>
      <c r="I8" s="553" t="s">
        <v>412</v>
      </c>
      <c r="J8" s="553"/>
      <c r="K8" s="556" t="s">
        <v>769</v>
      </c>
      <c r="L8" s="551"/>
      <c r="M8" s="551" t="s">
        <v>770</v>
      </c>
    </row>
    <row r="9" spans="2:13" ht="12.75" customHeight="1">
      <c r="B9" s="549"/>
      <c r="C9" s="549"/>
      <c r="D9" s="549"/>
      <c r="E9" s="549"/>
      <c r="F9" s="549"/>
      <c r="G9" s="550"/>
      <c r="H9" s="550"/>
      <c r="I9" s="553" t="s">
        <v>990</v>
      </c>
      <c r="J9" s="553"/>
      <c r="K9" s="556" t="s">
        <v>990</v>
      </c>
      <c r="L9" s="556"/>
      <c r="M9" s="556" t="s">
        <v>990</v>
      </c>
    </row>
    <row r="10" spans="1:13" ht="12.75" customHeight="1">
      <c r="A10" s="216" t="s">
        <v>846</v>
      </c>
      <c r="B10" s="557"/>
      <c r="C10" s="557"/>
      <c r="D10" s="557"/>
      <c r="E10" s="557"/>
      <c r="F10" s="557"/>
      <c r="G10" s="558"/>
      <c r="H10" s="557"/>
      <c r="I10" s="559" t="s">
        <v>407</v>
      </c>
      <c r="J10" s="559"/>
      <c r="K10" s="560" t="s">
        <v>1048</v>
      </c>
      <c r="L10" s="560"/>
      <c r="M10" s="560" t="s">
        <v>407</v>
      </c>
    </row>
    <row r="11" spans="1:13" ht="12.75" customHeight="1">
      <c r="A11" s="555"/>
      <c r="I11" s="555"/>
      <c r="J11" s="555"/>
      <c r="K11" s="561"/>
      <c r="L11" s="561"/>
      <c r="M11" s="561"/>
    </row>
    <row r="12" spans="1:13" ht="12.75" customHeight="1">
      <c r="A12" s="562" t="s">
        <v>177</v>
      </c>
      <c r="B12" s="562"/>
      <c r="C12" s="562"/>
      <c r="D12" s="562"/>
      <c r="E12" s="562"/>
      <c r="F12" s="562"/>
      <c r="G12" s="563"/>
      <c r="H12" s="563"/>
      <c r="I12" s="615">
        <v>363</v>
      </c>
      <c r="J12" s="615"/>
      <c r="K12" s="616">
        <v>484</v>
      </c>
      <c r="L12" s="616"/>
      <c r="M12" s="616">
        <v>900</v>
      </c>
    </row>
    <row r="13" spans="1:13" ht="18.75" customHeight="1">
      <c r="A13" s="562" t="s">
        <v>180</v>
      </c>
      <c r="B13" s="562"/>
      <c r="C13" s="562"/>
      <c r="D13" s="562"/>
      <c r="E13" s="562"/>
      <c r="F13" s="562"/>
      <c r="G13" s="563"/>
      <c r="H13" s="563"/>
      <c r="I13" s="615">
        <v>352</v>
      </c>
      <c r="J13" s="615"/>
      <c r="K13" s="617">
        <v>294</v>
      </c>
      <c r="L13" s="617"/>
      <c r="M13" s="617">
        <v>574</v>
      </c>
    </row>
    <row r="14" spans="1:13" ht="15.75" customHeight="1">
      <c r="A14" s="562" t="s">
        <v>451</v>
      </c>
      <c r="B14" s="562"/>
      <c r="C14" s="562"/>
      <c r="D14" s="562"/>
      <c r="E14" s="562"/>
      <c r="F14" s="562"/>
      <c r="G14" s="563"/>
      <c r="H14" s="563"/>
      <c r="I14" s="615">
        <v>619</v>
      </c>
      <c r="J14" s="615"/>
      <c r="K14" s="617">
        <v>418</v>
      </c>
      <c r="L14" s="617"/>
      <c r="M14" s="617">
        <v>914</v>
      </c>
    </row>
    <row r="15" spans="1:13" ht="16.5" customHeight="1" thickBot="1">
      <c r="A15" s="562" t="s">
        <v>402</v>
      </c>
      <c r="B15" s="562"/>
      <c r="D15" s="562"/>
      <c r="E15" s="562"/>
      <c r="F15" s="562"/>
      <c r="G15" s="563"/>
      <c r="H15" s="563"/>
      <c r="I15" s="618">
        <f>SUM(I12:I14)</f>
        <v>1334</v>
      </c>
      <c r="J15" s="618"/>
      <c r="K15" s="620">
        <f>SUM(K12:K14)</f>
        <v>1196</v>
      </c>
      <c r="L15" s="620"/>
      <c r="M15" s="621">
        <f>SUM(M12:M14)</f>
        <v>2388</v>
      </c>
    </row>
    <row r="16" spans="1:13" ht="17.25" customHeight="1" thickTop="1">
      <c r="A16" s="562"/>
      <c r="B16" s="562"/>
      <c r="C16" s="562"/>
      <c r="D16" s="562"/>
      <c r="E16" s="562"/>
      <c r="F16" s="562"/>
      <c r="G16" s="563"/>
      <c r="H16" s="563"/>
      <c r="I16" s="615"/>
      <c r="J16" s="615"/>
      <c r="K16" s="617"/>
      <c r="L16" s="617"/>
      <c r="M16" s="617"/>
    </row>
    <row r="17" spans="1:13" ht="30" customHeight="1">
      <c r="A17" s="216" t="s">
        <v>25</v>
      </c>
      <c r="B17" s="557"/>
      <c r="C17" s="557"/>
      <c r="D17" s="557"/>
      <c r="E17" s="557"/>
      <c r="F17" s="557"/>
      <c r="G17" s="558"/>
      <c r="H17" s="557"/>
      <c r="I17" s="559"/>
      <c r="J17" s="559"/>
      <c r="K17" s="758"/>
      <c r="L17" s="758"/>
      <c r="M17" s="758"/>
    </row>
    <row r="18" spans="1:13" ht="13.5" customHeight="1">
      <c r="A18" s="555"/>
      <c r="I18" s="555"/>
      <c r="J18" s="555"/>
      <c r="K18" s="561"/>
      <c r="L18" s="561"/>
      <c r="M18" s="561"/>
    </row>
    <row r="19" spans="1:13" ht="20.25" customHeight="1">
      <c r="A19" s="562" t="s">
        <v>177</v>
      </c>
      <c r="B19" s="562"/>
      <c r="C19" s="562"/>
      <c r="D19" s="562"/>
      <c r="E19" s="562"/>
      <c r="F19" s="562"/>
      <c r="G19" s="563"/>
      <c r="H19" s="563"/>
      <c r="I19" s="615">
        <v>2905</v>
      </c>
      <c r="J19" s="615"/>
      <c r="K19" s="616">
        <v>4224</v>
      </c>
      <c r="L19" s="616"/>
      <c r="M19" s="616">
        <v>7712</v>
      </c>
    </row>
    <row r="20" spans="1:13" ht="21.75" customHeight="1">
      <c r="A20" s="562" t="s">
        <v>180</v>
      </c>
      <c r="B20" s="562"/>
      <c r="C20" s="562"/>
      <c r="D20" s="562"/>
      <c r="E20" s="562"/>
      <c r="F20" s="562"/>
      <c r="G20" s="563"/>
      <c r="H20" s="563"/>
      <c r="I20" s="615">
        <v>3490</v>
      </c>
      <c r="J20" s="615"/>
      <c r="K20" s="617">
        <v>2915</v>
      </c>
      <c r="L20" s="617"/>
      <c r="M20" s="617">
        <v>5708</v>
      </c>
    </row>
    <row r="21" spans="1:13" ht="19.5" customHeight="1">
      <c r="A21" s="562" t="s">
        <v>451</v>
      </c>
      <c r="B21" s="562"/>
      <c r="C21" s="562"/>
      <c r="D21" s="562"/>
      <c r="E21" s="562"/>
      <c r="F21" s="562"/>
      <c r="G21" s="563"/>
      <c r="H21" s="563"/>
      <c r="I21" s="615">
        <v>3286</v>
      </c>
      <c r="J21" s="615"/>
      <c r="K21" s="617">
        <v>2161</v>
      </c>
      <c r="L21" s="617"/>
      <c r="M21" s="617">
        <v>4895</v>
      </c>
    </row>
    <row r="22" spans="1:13" ht="17.25" customHeight="1" thickBot="1">
      <c r="A22" s="562" t="s">
        <v>402</v>
      </c>
      <c r="B22" s="562"/>
      <c r="C22" s="552"/>
      <c r="D22" s="562"/>
      <c r="E22" s="562"/>
      <c r="F22" s="562"/>
      <c r="G22" s="563"/>
      <c r="H22" s="563"/>
      <c r="I22" s="618">
        <f>SUM(I19:I21)</f>
        <v>9681</v>
      </c>
      <c r="J22" s="618"/>
      <c r="K22" s="620">
        <f>SUM(K19:K21)</f>
        <v>9300</v>
      </c>
      <c r="L22" s="620"/>
      <c r="M22" s="621">
        <f>SUM(M19:M21)</f>
        <v>18315</v>
      </c>
    </row>
    <row r="23" spans="1:13" ht="22.5" customHeight="1" thickTop="1">
      <c r="A23" s="562"/>
      <c r="B23" s="562"/>
      <c r="C23" s="562"/>
      <c r="D23" s="562"/>
      <c r="E23" s="562"/>
      <c r="F23" s="562"/>
      <c r="G23" s="563"/>
      <c r="H23" s="563"/>
      <c r="I23" s="615"/>
      <c r="J23" s="615"/>
      <c r="K23" s="617"/>
      <c r="L23" s="617"/>
      <c r="M23" s="617"/>
    </row>
    <row r="24" spans="1:13" ht="12.75" customHeight="1">
      <c r="A24" s="558" t="s">
        <v>413</v>
      </c>
      <c r="B24" s="622"/>
      <c r="C24" s="623"/>
      <c r="D24" s="623"/>
      <c r="E24" s="623"/>
      <c r="F24" s="623"/>
      <c r="G24" s="624"/>
      <c r="H24" s="624"/>
      <c r="I24" s="625"/>
      <c r="J24" s="625"/>
      <c r="K24" s="626"/>
      <c r="L24" s="626"/>
      <c r="M24" s="626"/>
    </row>
    <row r="25" spans="1:13" ht="9" customHeight="1">
      <c r="A25" s="570"/>
      <c r="B25" s="562"/>
      <c r="C25" s="562"/>
      <c r="D25" s="562"/>
      <c r="E25" s="562"/>
      <c r="F25" s="562"/>
      <c r="G25" s="563"/>
      <c r="H25" s="563"/>
      <c r="I25" s="615"/>
      <c r="J25" s="615"/>
      <c r="K25" s="617"/>
      <c r="L25" s="617"/>
      <c r="M25" s="617"/>
    </row>
    <row r="26" spans="1:13" ht="12.75" customHeight="1">
      <c r="A26" s="562" t="s">
        <v>459</v>
      </c>
      <c r="B26" s="562"/>
      <c r="C26" s="562"/>
      <c r="D26" s="562"/>
      <c r="E26" s="562"/>
      <c r="F26" s="562"/>
      <c r="G26" s="563"/>
      <c r="H26" s="563"/>
      <c r="I26" s="615">
        <v>7519</v>
      </c>
      <c r="J26" s="615"/>
      <c r="K26" s="617">
        <v>6795</v>
      </c>
      <c r="L26" s="617"/>
      <c r="M26" s="617">
        <v>13486</v>
      </c>
    </row>
    <row r="27" spans="1:13" ht="16.5" customHeight="1">
      <c r="A27" s="562" t="s">
        <v>180</v>
      </c>
      <c r="B27" s="562"/>
      <c r="C27" s="562"/>
      <c r="D27" s="562"/>
      <c r="E27" s="562"/>
      <c r="F27" s="562"/>
      <c r="G27" s="563"/>
      <c r="H27" s="563"/>
      <c r="I27" s="615">
        <v>19</v>
      </c>
      <c r="J27" s="615"/>
      <c r="K27" s="1331">
        <v>0</v>
      </c>
      <c r="L27" s="1331"/>
      <c r="M27" s="1331">
        <v>0</v>
      </c>
    </row>
    <row r="28" spans="1:13" ht="16.5" customHeight="1">
      <c r="A28" s="562" t="s">
        <v>451</v>
      </c>
      <c r="B28" s="562"/>
      <c r="C28" s="562"/>
      <c r="D28" s="562"/>
      <c r="E28" s="562"/>
      <c r="F28" s="562"/>
      <c r="G28" s="563"/>
      <c r="H28" s="563"/>
      <c r="I28" s="615">
        <v>17471</v>
      </c>
      <c r="J28" s="615"/>
      <c r="K28" s="627">
        <v>9384</v>
      </c>
      <c r="L28" s="627"/>
      <c r="M28" s="627">
        <v>19733</v>
      </c>
    </row>
    <row r="29" spans="1:13" ht="16.5" customHeight="1" thickBot="1">
      <c r="A29" s="562" t="s">
        <v>402</v>
      </c>
      <c r="B29" s="570"/>
      <c r="C29" s="562"/>
      <c r="D29" s="562"/>
      <c r="E29" s="562"/>
      <c r="F29" s="562"/>
      <c r="G29" s="563"/>
      <c r="H29" s="563"/>
      <c r="I29" s="619">
        <f>SUM(I26:I28)</f>
        <v>25009</v>
      </c>
      <c r="J29" s="619"/>
      <c r="K29" s="620">
        <f>SUM(K26:K28)</f>
        <v>16179</v>
      </c>
      <c r="L29" s="620"/>
      <c r="M29" s="620">
        <f>SUM(M26:M28)</f>
        <v>33219</v>
      </c>
    </row>
    <row r="30" spans="1:13" ht="23.25" customHeight="1" thickTop="1">
      <c r="A30" s="562"/>
      <c r="B30" s="562"/>
      <c r="C30" s="562"/>
      <c r="D30" s="562"/>
      <c r="E30" s="562"/>
      <c r="F30" s="562"/>
      <c r="G30" s="563"/>
      <c r="H30" s="563"/>
      <c r="I30" s="615"/>
      <c r="J30" s="615"/>
      <c r="K30" s="628"/>
      <c r="L30" s="628"/>
      <c r="M30" s="628"/>
    </row>
    <row r="31" spans="1:13" ht="12.75" customHeight="1">
      <c r="A31" s="624" t="s">
        <v>414</v>
      </c>
      <c r="B31" s="623"/>
      <c r="C31" s="623"/>
      <c r="D31" s="623"/>
      <c r="E31" s="623"/>
      <c r="F31" s="623"/>
      <c r="G31" s="624"/>
      <c r="H31" s="624"/>
      <c r="I31" s="629"/>
      <c r="J31" s="629"/>
      <c r="K31" s="626"/>
      <c r="L31" s="626"/>
      <c r="M31" s="626"/>
    </row>
    <row r="32" spans="1:13" ht="7.5" customHeight="1">
      <c r="A32" s="562"/>
      <c r="B32" s="562"/>
      <c r="C32" s="562"/>
      <c r="D32" s="562"/>
      <c r="E32" s="562"/>
      <c r="F32" s="562"/>
      <c r="G32" s="563"/>
      <c r="H32" s="563"/>
      <c r="I32" s="631"/>
      <c r="J32" s="631"/>
      <c r="K32" s="617"/>
      <c r="L32" s="617"/>
      <c r="M32" s="617"/>
    </row>
    <row r="33" spans="1:13" ht="18.75" customHeight="1">
      <c r="A33" s="562" t="s">
        <v>942</v>
      </c>
      <c r="B33" s="562"/>
      <c r="C33" s="562"/>
      <c r="D33" s="562"/>
      <c r="E33" s="562"/>
      <c r="F33" s="562"/>
      <c r="G33" s="563"/>
      <c r="H33" s="563"/>
      <c r="I33" s="632">
        <v>7319</v>
      </c>
      <c r="J33" s="632"/>
      <c r="K33" s="633">
        <v>7701</v>
      </c>
      <c r="L33" s="633"/>
      <c r="M33" s="633">
        <v>14614</v>
      </c>
    </row>
    <row r="34" spans="1:13" ht="15.75" customHeight="1">
      <c r="A34" s="562" t="s">
        <v>415</v>
      </c>
      <c r="B34" s="562"/>
      <c r="C34" s="562"/>
      <c r="D34" s="562"/>
      <c r="E34" s="562"/>
      <c r="F34" s="562"/>
      <c r="G34" s="563"/>
      <c r="H34" s="563"/>
      <c r="I34" s="629">
        <f>I29</f>
        <v>25009</v>
      </c>
      <c r="J34" s="629"/>
      <c r="K34" s="630">
        <f>K29</f>
        <v>16179</v>
      </c>
      <c r="L34" s="630"/>
      <c r="M34" s="630">
        <f>M29</f>
        <v>33219</v>
      </c>
    </row>
    <row r="35" spans="1:13" ht="18.75" customHeight="1" thickBot="1">
      <c r="A35" s="562" t="s">
        <v>402</v>
      </c>
      <c r="B35" s="562"/>
      <c r="C35" s="562"/>
      <c r="D35" s="562"/>
      <c r="E35" s="562"/>
      <c r="F35" s="562"/>
      <c r="G35" s="563"/>
      <c r="H35" s="563"/>
      <c r="I35" s="634">
        <f>SUM(I33:I34)</f>
        <v>32328</v>
      </c>
      <c r="J35" s="634"/>
      <c r="K35" s="635">
        <f>SUM(K33:K34)</f>
        <v>23880</v>
      </c>
      <c r="L35" s="635"/>
      <c r="M35" s="635">
        <f>SUM(M33:M34)</f>
        <v>47833</v>
      </c>
    </row>
    <row r="36" spans="1:13" ht="12.75" customHeight="1" thickTop="1">
      <c r="A36" s="562"/>
      <c r="B36" s="562"/>
      <c r="C36" s="562"/>
      <c r="D36" s="562"/>
      <c r="E36" s="562"/>
      <c r="F36" s="562"/>
      <c r="G36" s="563"/>
      <c r="H36" s="563"/>
      <c r="I36" s="563"/>
      <c r="J36" s="563"/>
      <c r="K36" s="577"/>
      <c r="L36" s="577"/>
      <c r="M36" s="577"/>
    </row>
    <row r="37" spans="1:13" ht="12.75" customHeight="1">
      <c r="A37" s="562"/>
      <c r="B37" s="562"/>
      <c r="C37" s="562"/>
      <c r="D37" s="562"/>
      <c r="E37" s="562"/>
      <c r="F37" s="562"/>
      <c r="G37" s="563"/>
      <c r="H37" s="563"/>
      <c r="I37" s="562"/>
      <c r="J37" s="562"/>
      <c r="K37" s="577"/>
      <c r="L37" s="577"/>
      <c r="M37" s="577"/>
    </row>
    <row r="38" spans="2:13" ht="12.75" customHeight="1">
      <c r="B38" s="562"/>
      <c r="C38" s="562"/>
      <c r="D38" s="562"/>
      <c r="E38" s="562"/>
      <c r="F38" s="562"/>
      <c r="G38" s="563"/>
      <c r="H38" s="563"/>
      <c r="I38" s="562"/>
      <c r="J38" s="562"/>
      <c r="K38" s="577"/>
      <c r="L38" s="577"/>
      <c r="M38" s="577"/>
    </row>
    <row r="39" spans="1:13" ht="12.75" customHeight="1">
      <c r="A39" s="608"/>
      <c r="B39" s="607"/>
      <c r="C39" s="607"/>
      <c r="D39" s="607"/>
      <c r="E39" s="607"/>
      <c r="F39" s="607"/>
      <c r="G39" s="607"/>
      <c r="H39" s="607"/>
      <c r="I39" s="607"/>
      <c r="J39" s="607"/>
      <c r="K39" s="609"/>
      <c r="L39" s="609"/>
      <c r="M39" s="576"/>
    </row>
    <row r="40" spans="1:13" ht="12.75" customHeight="1">
      <c r="A40" s="1118" t="s">
        <v>1029</v>
      </c>
      <c r="B40" s="607"/>
      <c r="C40" s="607"/>
      <c r="D40" s="607"/>
      <c r="E40" s="607"/>
      <c r="F40" s="607"/>
      <c r="G40" s="607"/>
      <c r="H40" s="607"/>
      <c r="I40" s="607"/>
      <c r="J40" s="607"/>
      <c r="K40" s="609"/>
      <c r="L40" s="609"/>
      <c r="M40" s="576"/>
    </row>
    <row r="41" spans="1:13" ht="12.75" customHeight="1">
      <c r="A41" s="1119"/>
      <c r="B41" s="607"/>
      <c r="C41" s="607"/>
      <c r="D41" s="607"/>
      <c r="E41" s="607"/>
      <c r="F41" s="607"/>
      <c r="G41" s="607"/>
      <c r="H41" s="607"/>
      <c r="I41" s="607"/>
      <c r="J41" s="607"/>
      <c r="K41" s="609"/>
      <c r="L41" s="609"/>
      <c r="M41" s="576"/>
    </row>
    <row r="42" spans="1:13" ht="12.75" customHeight="1">
      <c r="A42" s="1121" t="s">
        <v>991</v>
      </c>
      <c r="B42" s="607" t="s">
        <v>895</v>
      </c>
      <c r="C42" s="607"/>
      <c r="D42" s="607"/>
      <c r="E42" s="607"/>
      <c r="F42" s="607"/>
      <c r="G42" s="607"/>
      <c r="H42" s="607"/>
      <c r="I42" s="607"/>
      <c r="J42" s="607"/>
      <c r="K42" s="636"/>
      <c r="L42" s="636"/>
      <c r="M42" s="637"/>
    </row>
    <row r="43" spans="1:13" ht="12.75" customHeight="1">
      <c r="A43" s="562" t="s">
        <v>992</v>
      </c>
      <c r="B43" s="562"/>
      <c r="C43" s="562"/>
      <c r="D43" s="562"/>
      <c r="E43" s="562"/>
      <c r="F43" s="562"/>
      <c r="G43" s="552"/>
      <c r="H43" s="552"/>
      <c r="I43" s="552"/>
      <c r="J43" s="552"/>
      <c r="K43" s="638"/>
      <c r="L43" s="638"/>
      <c r="M43" s="638"/>
    </row>
    <row r="44" spans="1:13" ht="30.75" customHeight="1">
      <c r="A44" s="1286" t="s">
        <v>845</v>
      </c>
      <c r="B44" s="1731" t="s">
        <v>713</v>
      </c>
      <c r="C44" s="1639"/>
      <c r="D44" s="1639"/>
      <c r="E44" s="1639"/>
      <c r="F44" s="1639"/>
      <c r="G44" s="1639"/>
      <c r="H44" s="1639"/>
      <c r="I44" s="1639"/>
      <c r="J44" s="1639"/>
      <c r="K44" s="1639"/>
      <c r="L44" s="1639"/>
      <c r="M44" s="1639"/>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2">
    <mergeCell ref="K6:M6"/>
    <mergeCell ref="B44:M44"/>
  </mergeCells>
  <printOptions/>
  <pageMargins left="0.75" right="0.75" top="1" bottom="1" header="0.5" footer="0.5"/>
  <pageSetup horizontalDpi="600" verticalDpi="600" orientation="portrait" paperSize="9" scale="58" r:id="rId1"/>
</worksheet>
</file>

<file path=xl/worksheets/sheet29.xml><?xml version="1.0" encoding="utf-8"?>
<worksheet xmlns="http://schemas.openxmlformats.org/spreadsheetml/2006/main" xmlns:r="http://schemas.openxmlformats.org/officeDocument/2006/relationships">
  <sheetPr>
    <pageSetUpPr fitToPage="1"/>
  </sheetPr>
  <dimension ref="B2:Q83"/>
  <sheetViews>
    <sheetView showGridLines="0" zoomScaleSheetLayoutView="100" workbookViewId="0" topLeftCell="A4">
      <selection activeCell="N43" sqref="N43"/>
    </sheetView>
  </sheetViews>
  <sheetFormatPr defaultColWidth="9.00390625" defaultRowHeight="14.25"/>
  <cols>
    <col min="1" max="1" width="6.25390625" style="718" customWidth="1"/>
    <col min="2" max="2" width="1.75390625" style="718" customWidth="1"/>
    <col min="3" max="3" width="26.125" style="718" customWidth="1"/>
    <col min="4" max="9" width="7.25390625" style="718" customWidth="1"/>
    <col min="10" max="11" width="8.125" style="718" customWidth="1"/>
    <col min="12" max="12" width="7.25390625" style="718" customWidth="1"/>
    <col min="13" max="13" width="1.75390625" style="718" customWidth="1"/>
    <col min="14" max="15" width="8.125" style="718" customWidth="1"/>
    <col min="16" max="16" width="7.25390625" style="718" customWidth="1"/>
    <col min="17" max="17" width="1.75390625" style="718" customWidth="1"/>
    <col min="18" max="16384" width="8.75390625" style="718" customWidth="1"/>
  </cols>
  <sheetData>
    <row r="1" ht="32.25" customHeight="1"/>
    <row r="2" spans="2:17" ht="13.5" customHeight="1">
      <c r="B2" s="1732" t="s">
        <v>982</v>
      </c>
      <c r="C2" s="1733"/>
      <c r="D2" s="1733"/>
      <c r="E2" s="1733"/>
      <c r="F2" s="1733"/>
      <c r="G2" s="1733"/>
      <c r="H2" s="1733"/>
      <c r="I2" s="1733"/>
      <c r="J2" s="1733"/>
      <c r="K2" s="1733"/>
      <c r="L2" s="1733"/>
      <c r="M2" s="1733"/>
      <c r="N2" s="1733"/>
      <c r="O2" s="1733"/>
      <c r="P2" s="1733"/>
      <c r="Q2" s="1733"/>
    </row>
    <row r="3" spans="2:17" ht="22.5" customHeight="1">
      <c r="B3" s="1734" t="s">
        <v>292</v>
      </c>
      <c r="C3" s="1735"/>
      <c r="D3" s="1735"/>
      <c r="E3" s="1735"/>
      <c r="F3" s="1735"/>
      <c r="G3" s="1735"/>
      <c r="H3" s="1735"/>
      <c r="I3" s="1735"/>
      <c r="J3" s="1735"/>
      <c r="K3" s="1735"/>
      <c r="L3" s="1735"/>
      <c r="M3" s="1735"/>
      <c r="N3" s="1735"/>
      <c r="O3" s="1735"/>
      <c r="P3" s="1735"/>
      <c r="Q3" s="1736"/>
    </row>
    <row r="4" spans="2:17" ht="18" customHeight="1">
      <c r="B4" s="1742" t="s">
        <v>182</v>
      </c>
      <c r="C4" s="1743"/>
      <c r="D4" s="1743"/>
      <c r="E4" s="1743"/>
      <c r="F4" s="1743"/>
      <c r="G4" s="1743"/>
      <c r="H4" s="1743"/>
      <c r="I4" s="1743"/>
      <c r="J4" s="1743"/>
      <c r="K4" s="1743"/>
      <c r="L4" s="1743"/>
      <c r="M4" s="1743"/>
      <c r="N4" s="1743"/>
      <c r="O4" s="1743"/>
      <c r="P4" s="1743"/>
      <c r="Q4" s="1743"/>
    </row>
    <row r="5" spans="2:17" ht="17.25" customHeight="1">
      <c r="B5" s="1129" t="s">
        <v>814</v>
      </c>
      <c r="C5" s="1130" t="s">
        <v>814</v>
      </c>
      <c r="D5" s="1744" t="s">
        <v>605</v>
      </c>
      <c r="E5" s="1740"/>
      <c r="F5" s="1740"/>
      <c r="G5" s="1130" t="s">
        <v>814</v>
      </c>
      <c r="H5" s="1132" t="s">
        <v>223</v>
      </c>
      <c r="I5" s="1133" t="s">
        <v>814</v>
      </c>
      <c r="J5" s="1130" t="s">
        <v>814</v>
      </c>
      <c r="K5" s="1131" t="s">
        <v>224</v>
      </c>
      <c r="L5" s="1745" t="s">
        <v>814</v>
      </c>
      <c r="M5" s="1740"/>
      <c r="N5" s="1739" t="s">
        <v>402</v>
      </c>
      <c r="O5" s="1740"/>
      <c r="P5" s="1740"/>
      <c r="Q5" s="1741"/>
    </row>
    <row r="6" spans="2:17" ht="9" customHeight="1">
      <c r="B6" s="1134" t="s">
        <v>814</v>
      </c>
      <c r="C6" s="1135" t="s">
        <v>814</v>
      </c>
      <c r="D6" s="719" t="s">
        <v>814</v>
      </c>
      <c r="E6" s="719" t="s">
        <v>814</v>
      </c>
      <c r="F6" s="719" t="s">
        <v>814</v>
      </c>
      <c r="G6" s="719" t="s">
        <v>814</v>
      </c>
      <c r="H6" s="719" t="s">
        <v>814</v>
      </c>
      <c r="I6" s="719" t="s">
        <v>814</v>
      </c>
      <c r="J6" s="719" t="s">
        <v>814</v>
      </c>
      <c r="K6" s="719" t="s">
        <v>814</v>
      </c>
      <c r="L6" s="719" t="s">
        <v>814</v>
      </c>
      <c r="M6" s="719" t="s">
        <v>814</v>
      </c>
      <c r="N6" s="720" t="s">
        <v>814</v>
      </c>
      <c r="O6" s="719" t="s">
        <v>814</v>
      </c>
      <c r="P6" s="719" t="s">
        <v>814</v>
      </c>
      <c r="Q6" s="721" t="s">
        <v>814</v>
      </c>
    </row>
    <row r="7" spans="2:17" ht="9" customHeight="1">
      <c r="B7" s="1134" t="s">
        <v>814</v>
      </c>
      <c r="C7" s="1135" t="s">
        <v>814</v>
      </c>
      <c r="D7" s="719" t="s">
        <v>814</v>
      </c>
      <c r="E7" s="719" t="s">
        <v>814</v>
      </c>
      <c r="F7" s="719" t="s">
        <v>814</v>
      </c>
      <c r="G7" s="719" t="s">
        <v>814</v>
      </c>
      <c r="H7" s="719" t="s">
        <v>814</v>
      </c>
      <c r="I7" s="719" t="s">
        <v>814</v>
      </c>
      <c r="J7" s="719" t="s">
        <v>814</v>
      </c>
      <c r="K7" s="719" t="s">
        <v>814</v>
      </c>
      <c r="L7" s="719" t="s">
        <v>814</v>
      </c>
      <c r="M7" s="719" t="s">
        <v>814</v>
      </c>
      <c r="N7" s="720" t="s">
        <v>814</v>
      </c>
      <c r="O7" s="719" t="s">
        <v>814</v>
      </c>
      <c r="P7" s="719" t="s">
        <v>814</v>
      </c>
      <c r="Q7" s="721" t="s">
        <v>814</v>
      </c>
    </row>
    <row r="8" spans="2:17" ht="9" customHeight="1">
      <c r="B8" s="1134" t="s">
        <v>814</v>
      </c>
      <c r="C8" s="1135" t="s">
        <v>814</v>
      </c>
      <c r="D8" s="1136" t="s">
        <v>816</v>
      </c>
      <c r="E8" s="1437" t="s">
        <v>183</v>
      </c>
      <c r="F8" s="1437" t="s">
        <v>184</v>
      </c>
      <c r="G8" s="1136" t="s">
        <v>816</v>
      </c>
      <c r="H8" s="1437" t="s">
        <v>183</v>
      </c>
      <c r="I8" s="1437" t="s">
        <v>184</v>
      </c>
      <c r="J8" s="1136" t="s">
        <v>816</v>
      </c>
      <c r="K8" s="1437" t="s">
        <v>183</v>
      </c>
      <c r="L8" s="1437" t="s">
        <v>184</v>
      </c>
      <c r="M8" s="1137" t="s">
        <v>814</v>
      </c>
      <c r="N8" s="1138" t="s">
        <v>816</v>
      </c>
      <c r="O8" s="1437" t="s">
        <v>183</v>
      </c>
      <c r="P8" s="1437" t="s">
        <v>184</v>
      </c>
      <c r="Q8" s="1139" t="s">
        <v>814</v>
      </c>
    </row>
    <row r="9" spans="2:17" ht="9" customHeight="1">
      <c r="B9" s="1140" t="s">
        <v>814</v>
      </c>
      <c r="C9" s="1141" t="s">
        <v>814</v>
      </c>
      <c r="D9" s="1136" t="s">
        <v>1048</v>
      </c>
      <c r="E9" s="1437" t="s">
        <v>1048</v>
      </c>
      <c r="F9" s="1136" t="s">
        <v>814</v>
      </c>
      <c r="G9" s="1136" t="s">
        <v>1048</v>
      </c>
      <c r="H9" s="1437" t="s">
        <v>1048</v>
      </c>
      <c r="I9" s="1136" t="s">
        <v>814</v>
      </c>
      <c r="J9" s="1136" t="s">
        <v>1048</v>
      </c>
      <c r="K9" s="1437" t="s">
        <v>1048</v>
      </c>
      <c r="L9" s="1136" t="s">
        <v>814</v>
      </c>
      <c r="M9" s="1136" t="s">
        <v>814</v>
      </c>
      <c r="N9" s="1138" t="s">
        <v>1048</v>
      </c>
      <c r="O9" s="1437" t="s">
        <v>1048</v>
      </c>
      <c r="P9" s="1136" t="s">
        <v>814</v>
      </c>
      <c r="Q9" s="1142" t="s">
        <v>814</v>
      </c>
    </row>
    <row r="10" spans="2:17" ht="9" customHeight="1">
      <c r="B10" s="1129" t="s">
        <v>814</v>
      </c>
      <c r="C10" s="1130" t="s">
        <v>814</v>
      </c>
      <c r="D10" s="1132" t="s">
        <v>814</v>
      </c>
      <c r="E10" s="1438" t="s">
        <v>814</v>
      </c>
      <c r="F10" s="1132" t="s">
        <v>814</v>
      </c>
      <c r="G10" s="1132" t="s">
        <v>814</v>
      </c>
      <c r="H10" s="1438" t="s">
        <v>814</v>
      </c>
      <c r="I10" s="1132" t="s">
        <v>814</v>
      </c>
      <c r="J10" s="1132" t="s">
        <v>814</v>
      </c>
      <c r="K10" s="1438" t="s">
        <v>814</v>
      </c>
      <c r="L10" s="1132" t="s">
        <v>814</v>
      </c>
      <c r="M10" s="1132" t="s">
        <v>814</v>
      </c>
      <c r="N10" s="1143" t="s">
        <v>814</v>
      </c>
      <c r="O10" s="1438" t="s">
        <v>814</v>
      </c>
      <c r="P10" s="1132" t="s">
        <v>814</v>
      </c>
      <c r="Q10" s="1144" t="s">
        <v>814</v>
      </c>
    </row>
    <row r="11" spans="2:17" ht="9" customHeight="1">
      <c r="B11" s="1145" t="s">
        <v>814</v>
      </c>
      <c r="C11" s="1146" t="s">
        <v>436</v>
      </c>
      <c r="D11" s="1147">
        <v>2560</v>
      </c>
      <c r="E11" s="1439">
        <v>3985</v>
      </c>
      <c r="F11" s="1339">
        <v>-35.75909661229611</v>
      </c>
      <c r="G11" s="1147">
        <v>3434</v>
      </c>
      <c r="H11" s="1439">
        <v>2866</v>
      </c>
      <c r="I11" s="1148">
        <v>19.818562456385205</v>
      </c>
      <c r="J11" s="1147">
        <v>1325</v>
      </c>
      <c r="K11" s="1439">
        <v>850</v>
      </c>
      <c r="L11" s="1148">
        <v>55.88235294117647</v>
      </c>
      <c r="M11" s="1149" t="s">
        <v>814</v>
      </c>
      <c r="N11" s="1150">
        <v>7319</v>
      </c>
      <c r="O11" s="1439">
        <v>7701</v>
      </c>
      <c r="P11" s="1339">
        <v>-4.960394753928061</v>
      </c>
      <c r="Q11" s="1151" t="s">
        <v>814</v>
      </c>
    </row>
    <row r="12" spans="2:17" ht="9" customHeight="1">
      <c r="B12" s="1145" t="s">
        <v>814</v>
      </c>
      <c r="C12" s="1146" t="s">
        <v>225</v>
      </c>
      <c r="D12" s="1147">
        <v>7519</v>
      </c>
      <c r="E12" s="1439">
        <v>6795</v>
      </c>
      <c r="F12" s="1148">
        <v>10.654893303899925</v>
      </c>
      <c r="G12" s="1147">
        <v>19</v>
      </c>
      <c r="H12" s="1439" t="s">
        <v>817</v>
      </c>
      <c r="I12" s="1148" t="s">
        <v>817</v>
      </c>
      <c r="J12" s="1147">
        <v>17471</v>
      </c>
      <c r="K12" s="1439">
        <v>9384</v>
      </c>
      <c r="L12" s="1148">
        <v>86.17860187553282</v>
      </c>
      <c r="M12" s="1149" t="s">
        <v>814</v>
      </c>
      <c r="N12" s="1150">
        <v>25009</v>
      </c>
      <c r="O12" s="1439">
        <v>16179</v>
      </c>
      <c r="P12" s="1341">
        <v>54.576920699672414</v>
      </c>
      <c r="Q12" s="1151" t="s">
        <v>814</v>
      </c>
    </row>
    <row r="13" spans="2:17" ht="9" customHeight="1">
      <c r="B13" s="1145" t="s">
        <v>814</v>
      </c>
      <c r="C13" s="1146" t="s">
        <v>814</v>
      </c>
      <c r="D13" s="1152">
        <v>10079</v>
      </c>
      <c r="E13" s="1440">
        <v>10780</v>
      </c>
      <c r="F13" s="1340">
        <v>-6.502782931354361</v>
      </c>
      <c r="G13" s="1152">
        <v>3453</v>
      </c>
      <c r="H13" s="1440">
        <v>2866</v>
      </c>
      <c r="I13" s="1153">
        <v>20.481507327285414</v>
      </c>
      <c r="J13" s="1152">
        <v>18796</v>
      </c>
      <c r="K13" s="1440">
        <v>10234</v>
      </c>
      <c r="L13" s="1153">
        <v>83.66230213015439</v>
      </c>
      <c r="M13" s="1154" t="s">
        <v>814</v>
      </c>
      <c r="N13" s="1155">
        <v>32328</v>
      </c>
      <c r="O13" s="1440">
        <v>23880</v>
      </c>
      <c r="P13" s="1342">
        <v>35.37688442211056</v>
      </c>
      <c r="Q13" s="1156" t="s">
        <v>814</v>
      </c>
    </row>
    <row r="14" spans="2:17" ht="6" customHeight="1">
      <c r="B14" s="1157" t="s">
        <v>814</v>
      </c>
      <c r="C14" s="1158" t="s">
        <v>814</v>
      </c>
      <c r="D14" s="1159" t="s">
        <v>814</v>
      </c>
      <c r="E14" s="1159" t="s">
        <v>814</v>
      </c>
      <c r="F14" s="1159" t="s">
        <v>814</v>
      </c>
      <c r="G14" s="1159" t="s">
        <v>814</v>
      </c>
      <c r="H14" s="1159" t="s">
        <v>814</v>
      </c>
      <c r="I14" s="1159" t="s">
        <v>814</v>
      </c>
      <c r="J14" s="1159" t="s">
        <v>814</v>
      </c>
      <c r="K14" s="1159" t="s">
        <v>814</v>
      </c>
      <c r="L14" s="1159" t="s">
        <v>814</v>
      </c>
      <c r="M14" s="1159" t="s">
        <v>814</v>
      </c>
      <c r="N14" s="1160" t="s">
        <v>814</v>
      </c>
      <c r="O14" s="1159" t="s">
        <v>814</v>
      </c>
      <c r="P14" s="1159" t="s">
        <v>814</v>
      </c>
      <c r="Q14" s="1161" t="s">
        <v>814</v>
      </c>
    </row>
    <row r="15" spans="2:17" ht="16.5" customHeight="1">
      <c r="B15" s="725" t="s">
        <v>814</v>
      </c>
      <c r="C15" s="1737" t="s">
        <v>438</v>
      </c>
      <c r="D15" s="1738"/>
      <c r="E15" s="1738"/>
      <c r="F15" s="1738"/>
      <c r="G15" s="1738"/>
      <c r="H15" s="1738"/>
      <c r="I15" s="1738"/>
      <c r="J15" s="1738"/>
      <c r="K15" s="1738"/>
      <c r="L15" s="1738"/>
      <c r="M15" s="1738"/>
      <c r="N15" s="1738"/>
      <c r="O15" s="1738"/>
      <c r="P15" s="1738"/>
      <c r="Q15" s="1738"/>
    </row>
    <row r="16" spans="2:17" ht="18" customHeight="1">
      <c r="B16" s="1129" t="s">
        <v>814</v>
      </c>
      <c r="C16" s="1130" t="s">
        <v>814</v>
      </c>
      <c r="D16" s="1130" t="s">
        <v>814</v>
      </c>
      <c r="E16" s="1131" t="s">
        <v>396</v>
      </c>
      <c r="F16" s="1130" t="s">
        <v>814</v>
      </c>
      <c r="G16" s="1130" t="s">
        <v>814</v>
      </c>
      <c r="H16" s="1131" t="s">
        <v>397</v>
      </c>
      <c r="I16" s="1130" t="s">
        <v>814</v>
      </c>
      <c r="J16" s="1130" t="s">
        <v>814</v>
      </c>
      <c r="K16" s="1131" t="s">
        <v>402</v>
      </c>
      <c r="L16" s="1130" t="s">
        <v>814</v>
      </c>
      <c r="M16" s="1130" t="s">
        <v>814</v>
      </c>
      <c r="N16" s="1739" t="s">
        <v>226</v>
      </c>
      <c r="O16" s="1740"/>
      <c r="P16" s="1740"/>
      <c r="Q16" s="1741"/>
    </row>
    <row r="17" spans="2:17" ht="8.25" customHeight="1">
      <c r="B17" s="1134" t="s">
        <v>814</v>
      </c>
      <c r="C17" s="1135" t="s">
        <v>814</v>
      </c>
      <c r="D17" s="719" t="s">
        <v>814</v>
      </c>
      <c r="E17" s="719" t="s">
        <v>814</v>
      </c>
      <c r="F17" s="719" t="s">
        <v>814</v>
      </c>
      <c r="G17" s="719" t="s">
        <v>814</v>
      </c>
      <c r="H17" s="719" t="s">
        <v>814</v>
      </c>
      <c r="I17" s="719" t="s">
        <v>814</v>
      </c>
      <c r="J17" s="719" t="s">
        <v>814</v>
      </c>
      <c r="K17" s="719" t="s">
        <v>814</v>
      </c>
      <c r="L17" s="719" t="s">
        <v>814</v>
      </c>
      <c r="M17" s="719" t="s">
        <v>814</v>
      </c>
      <c r="N17" s="720" t="s">
        <v>814</v>
      </c>
      <c r="O17" s="719" t="s">
        <v>814</v>
      </c>
      <c r="P17" s="719" t="s">
        <v>814</v>
      </c>
      <c r="Q17" s="721" t="s">
        <v>814</v>
      </c>
    </row>
    <row r="18" spans="2:17" ht="9.75" customHeight="1">
      <c r="B18" s="1134" t="s">
        <v>814</v>
      </c>
      <c r="C18" s="1135" t="s">
        <v>814</v>
      </c>
      <c r="D18" s="1136" t="s">
        <v>816</v>
      </c>
      <c r="E18" s="1437" t="s">
        <v>183</v>
      </c>
      <c r="F18" s="1437" t="s">
        <v>184</v>
      </c>
      <c r="G18" s="1136" t="s">
        <v>816</v>
      </c>
      <c r="H18" s="1437" t="s">
        <v>183</v>
      </c>
      <c r="I18" s="1437" t="s">
        <v>184</v>
      </c>
      <c r="J18" s="1136" t="s">
        <v>816</v>
      </c>
      <c r="K18" s="1437" t="s">
        <v>183</v>
      </c>
      <c r="L18" s="1437" t="s">
        <v>184</v>
      </c>
      <c r="M18" s="1137" t="s">
        <v>814</v>
      </c>
      <c r="N18" s="1138" t="s">
        <v>816</v>
      </c>
      <c r="O18" s="1437" t="s">
        <v>183</v>
      </c>
      <c r="P18" s="1437" t="s">
        <v>184</v>
      </c>
      <c r="Q18" s="1139" t="s">
        <v>814</v>
      </c>
    </row>
    <row r="19" spans="2:17" ht="9.75" customHeight="1">
      <c r="B19" s="1140" t="s">
        <v>814</v>
      </c>
      <c r="C19" s="1141" t="s">
        <v>814</v>
      </c>
      <c r="D19" s="1162" t="s">
        <v>1048</v>
      </c>
      <c r="E19" s="1441" t="s">
        <v>1048</v>
      </c>
      <c r="F19" s="1162" t="s">
        <v>814</v>
      </c>
      <c r="G19" s="1162" t="s">
        <v>1048</v>
      </c>
      <c r="H19" s="1441" t="s">
        <v>1048</v>
      </c>
      <c r="I19" s="1162" t="s">
        <v>814</v>
      </c>
      <c r="J19" s="1162" t="s">
        <v>1048</v>
      </c>
      <c r="K19" s="1441" t="s">
        <v>1048</v>
      </c>
      <c r="L19" s="1162" t="s">
        <v>814</v>
      </c>
      <c r="M19" s="1162" t="s">
        <v>814</v>
      </c>
      <c r="N19" s="1163" t="s">
        <v>1048</v>
      </c>
      <c r="O19" s="1441" t="s">
        <v>1048</v>
      </c>
      <c r="P19" s="1162" t="s">
        <v>814</v>
      </c>
      <c r="Q19" s="1164" t="s">
        <v>814</v>
      </c>
    </row>
    <row r="20" spans="2:17" ht="11.25" customHeight="1">
      <c r="B20" s="1134" t="s">
        <v>814</v>
      </c>
      <c r="C20" s="1135" t="s">
        <v>633</v>
      </c>
      <c r="D20" s="1137" t="s">
        <v>814</v>
      </c>
      <c r="E20" s="1442" t="s">
        <v>814</v>
      </c>
      <c r="F20" s="1137" t="s">
        <v>814</v>
      </c>
      <c r="G20" s="1137" t="s">
        <v>814</v>
      </c>
      <c r="H20" s="1442" t="s">
        <v>814</v>
      </c>
      <c r="I20" s="1137" t="s">
        <v>814</v>
      </c>
      <c r="J20" s="1137" t="s">
        <v>814</v>
      </c>
      <c r="K20" s="1442" t="s">
        <v>814</v>
      </c>
      <c r="L20" s="1137" t="s">
        <v>814</v>
      </c>
      <c r="M20" s="1137" t="s">
        <v>814</v>
      </c>
      <c r="N20" s="1165" t="s">
        <v>814</v>
      </c>
      <c r="O20" s="1442" t="s">
        <v>814</v>
      </c>
      <c r="P20" s="1137" t="s">
        <v>814</v>
      </c>
      <c r="Q20" s="1139" t="s">
        <v>814</v>
      </c>
    </row>
    <row r="21" spans="2:17" ht="11.25" customHeight="1">
      <c r="B21" s="1134" t="s">
        <v>814</v>
      </c>
      <c r="C21" s="1135" t="s">
        <v>818</v>
      </c>
      <c r="D21" s="1137" t="s">
        <v>814</v>
      </c>
      <c r="E21" s="1442" t="s">
        <v>814</v>
      </c>
      <c r="F21" s="1137" t="s">
        <v>814</v>
      </c>
      <c r="G21" s="1137" t="s">
        <v>814</v>
      </c>
      <c r="H21" s="1442" t="s">
        <v>814</v>
      </c>
      <c r="I21" s="1137" t="s">
        <v>814</v>
      </c>
      <c r="J21" s="1137" t="s">
        <v>814</v>
      </c>
      <c r="K21" s="1442" t="s">
        <v>814</v>
      </c>
      <c r="L21" s="1137" t="s">
        <v>814</v>
      </c>
      <c r="M21" s="1137" t="s">
        <v>814</v>
      </c>
      <c r="N21" s="1165" t="s">
        <v>814</v>
      </c>
      <c r="O21" s="1442" t="s">
        <v>814</v>
      </c>
      <c r="P21" s="1137" t="s">
        <v>814</v>
      </c>
      <c r="Q21" s="1139" t="s">
        <v>814</v>
      </c>
    </row>
    <row r="22" spans="2:17" ht="9.75" customHeight="1">
      <c r="B22" s="726" t="s">
        <v>814</v>
      </c>
      <c r="C22" s="727" t="s">
        <v>848</v>
      </c>
      <c r="D22" s="1147">
        <v>687</v>
      </c>
      <c r="E22" s="1439">
        <v>615</v>
      </c>
      <c r="F22" s="1341">
        <v>11.707317073170733</v>
      </c>
      <c r="G22" s="1147" t="s">
        <v>817</v>
      </c>
      <c r="H22" s="1439" t="s">
        <v>817</v>
      </c>
      <c r="I22" s="1148" t="s">
        <v>817</v>
      </c>
      <c r="J22" s="1147">
        <v>687</v>
      </c>
      <c r="K22" s="1439">
        <v>615</v>
      </c>
      <c r="L22" s="1148">
        <v>11.707317073170733</v>
      </c>
      <c r="M22" s="728" t="s">
        <v>814</v>
      </c>
      <c r="N22" s="1150">
        <v>69</v>
      </c>
      <c r="O22" s="1439">
        <v>62</v>
      </c>
      <c r="P22" s="1341">
        <v>11.29032258064516</v>
      </c>
      <c r="Q22" s="729" t="s">
        <v>814</v>
      </c>
    </row>
    <row r="23" spans="2:17" ht="9.75" customHeight="1">
      <c r="B23" s="726" t="s">
        <v>814</v>
      </c>
      <c r="C23" s="727" t="s">
        <v>849</v>
      </c>
      <c r="D23" s="1147">
        <v>431</v>
      </c>
      <c r="E23" s="1439">
        <v>273</v>
      </c>
      <c r="F23" s="1341">
        <v>57.87545787545788</v>
      </c>
      <c r="G23" s="1147" t="s">
        <v>817</v>
      </c>
      <c r="H23" s="1439" t="s">
        <v>817</v>
      </c>
      <c r="I23" s="1148" t="s">
        <v>817</v>
      </c>
      <c r="J23" s="1147">
        <v>431</v>
      </c>
      <c r="K23" s="1439">
        <v>273</v>
      </c>
      <c r="L23" s="1148">
        <v>57.87545787545788</v>
      </c>
      <c r="M23" s="728" t="s">
        <v>814</v>
      </c>
      <c r="N23" s="1150">
        <v>43</v>
      </c>
      <c r="O23" s="1439">
        <v>27</v>
      </c>
      <c r="P23" s="1341">
        <v>59.25925925925925</v>
      </c>
      <c r="Q23" s="729" t="s">
        <v>814</v>
      </c>
    </row>
    <row r="24" spans="2:17" ht="9.75" customHeight="1">
      <c r="B24" s="726" t="s">
        <v>814</v>
      </c>
      <c r="C24" s="727" t="s">
        <v>850</v>
      </c>
      <c r="D24" s="1147">
        <v>282</v>
      </c>
      <c r="E24" s="1439">
        <v>247</v>
      </c>
      <c r="F24" s="1341">
        <v>14.17004048582996</v>
      </c>
      <c r="G24" s="1147" t="s">
        <v>817</v>
      </c>
      <c r="H24" s="1439" t="s">
        <v>817</v>
      </c>
      <c r="I24" s="1148" t="s">
        <v>817</v>
      </c>
      <c r="J24" s="1147">
        <v>282</v>
      </c>
      <c r="K24" s="1439">
        <v>247</v>
      </c>
      <c r="L24" s="1148">
        <v>14.17004048582996</v>
      </c>
      <c r="M24" s="728" t="s">
        <v>814</v>
      </c>
      <c r="N24" s="1150">
        <v>28</v>
      </c>
      <c r="O24" s="1439">
        <v>25</v>
      </c>
      <c r="P24" s="1341">
        <v>12</v>
      </c>
      <c r="Q24" s="729" t="s">
        <v>814</v>
      </c>
    </row>
    <row r="25" spans="2:17" ht="9" customHeight="1">
      <c r="B25" s="732" t="s">
        <v>814</v>
      </c>
      <c r="C25" s="733" t="s">
        <v>851</v>
      </c>
      <c r="D25" s="1166">
        <v>1400</v>
      </c>
      <c r="E25" s="1443">
        <v>1135</v>
      </c>
      <c r="F25" s="1342">
        <v>23.348017621145374</v>
      </c>
      <c r="G25" s="1166" t="s">
        <v>817</v>
      </c>
      <c r="H25" s="1443" t="s">
        <v>817</v>
      </c>
      <c r="I25" s="1153" t="s">
        <v>817</v>
      </c>
      <c r="J25" s="1166">
        <v>1400</v>
      </c>
      <c r="K25" s="1443">
        <v>1135</v>
      </c>
      <c r="L25" s="1153">
        <v>23.348017621145374</v>
      </c>
      <c r="M25" s="1154" t="s">
        <v>814</v>
      </c>
      <c r="N25" s="1168">
        <v>140</v>
      </c>
      <c r="O25" s="1443">
        <v>114</v>
      </c>
      <c r="P25" s="1342">
        <v>22.807017543859647</v>
      </c>
      <c r="Q25" s="1156" t="s">
        <v>814</v>
      </c>
    </row>
    <row r="26" spans="2:17" ht="9.75" customHeight="1">
      <c r="B26" s="1134" t="s">
        <v>814</v>
      </c>
      <c r="C26" s="1135" t="s">
        <v>814</v>
      </c>
      <c r="D26" s="1137" t="s">
        <v>814</v>
      </c>
      <c r="E26" s="1442" t="s">
        <v>814</v>
      </c>
      <c r="F26" s="1343" t="s">
        <v>814</v>
      </c>
      <c r="G26" s="1137" t="s">
        <v>814</v>
      </c>
      <c r="H26" s="1442" t="s">
        <v>814</v>
      </c>
      <c r="I26" s="1137" t="s">
        <v>814</v>
      </c>
      <c r="J26" s="1137" t="s">
        <v>814</v>
      </c>
      <c r="K26" s="1442" t="s">
        <v>814</v>
      </c>
      <c r="L26" s="1137" t="s">
        <v>814</v>
      </c>
      <c r="M26" s="1137" t="s">
        <v>814</v>
      </c>
      <c r="N26" s="1165" t="s">
        <v>814</v>
      </c>
      <c r="O26" s="1442" t="s">
        <v>814</v>
      </c>
      <c r="P26" s="1343" t="s">
        <v>814</v>
      </c>
      <c r="Q26" s="1139" t="s">
        <v>814</v>
      </c>
    </row>
    <row r="27" spans="2:17" ht="9.75" customHeight="1">
      <c r="B27" s="726" t="s">
        <v>814</v>
      </c>
      <c r="C27" s="727" t="s">
        <v>852</v>
      </c>
      <c r="D27" s="1147">
        <v>67</v>
      </c>
      <c r="E27" s="1439">
        <v>30</v>
      </c>
      <c r="F27" s="1341">
        <v>123.33333333333334</v>
      </c>
      <c r="G27" s="1147" t="s">
        <v>817</v>
      </c>
      <c r="H27" s="1439" t="s">
        <v>817</v>
      </c>
      <c r="I27" s="1148" t="s">
        <v>817</v>
      </c>
      <c r="J27" s="1147">
        <v>67</v>
      </c>
      <c r="K27" s="1439">
        <v>30</v>
      </c>
      <c r="L27" s="1148">
        <v>123.33333333333334</v>
      </c>
      <c r="M27" s="728" t="s">
        <v>814</v>
      </c>
      <c r="N27" s="1150">
        <v>7</v>
      </c>
      <c r="O27" s="1439">
        <v>3</v>
      </c>
      <c r="P27" s="1341">
        <v>133.33333333333331</v>
      </c>
      <c r="Q27" s="729" t="s">
        <v>814</v>
      </c>
    </row>
    <row r="28" spans="2:17" ht="9.75" customHeight="1">
      <c r="B28" s="726" t="s">
        <v>814</v>
      </c>
      <c r="C28" s="727" t="s">
        <v>439</v>
      </c>
      <c r="D28" s="1147">
        <v>18</v>
      </c>
      <c r="E28" s="1439">
        <v>10</v>
      </c>
      <c r="F28" s="1341">
        <v>80</v>
      </c>
      <c r="G28" s="1147" t="s">
        <v>817</v>
      </c>
      <c r="H28" s="1439" t="s">
        <v>817</v>
      </c>
      <c r="I28" s="1148" t="s">
        <v>817</v>
      </c>
      <c r="J28" s="1147">
        <v>18</v>
      </c>
      <c r="K28" s="1439">
        <v>10</v>
      </c>
      <c r="L28" s="1341">
        <v>80</v>
      </c>
      <c r="M28" s="728" t="s">
        <v>814</v>
      </c>
      <c r="N28" s="1150">
        <v>2</v>
      </c>
      <c r="O28" s="1439">
        <v>1</v>
      </c>
      <c r="P28" s="1341">
        <v>100</v>
      </c>
      <c r="Q28" s="729" t="s">
        <v>814</v>
      </c>
    </row>
    <row r="29" spans="2:17" ht="9.75" customHeight="1">
      <c r="B29" s="726" t="s">
        <v>814</v>
      </c>
      <c r="C29" s="727" t="s">
        <v>249</v>
      </c>
      <c r="D29" s="1147">
        <v>107</v>
      </c>
      <c r="E29" s="1439">
        <v>35</v>
      </c>
      <c r="F29" s="1341">
        <v>205.7142857142857</v>
      </c>
      <c r="G29" s="1147">
        <v>42</v>
      </c>
      <c r="H29" s="1439">
        <v>32</v>
      </c>
      <c r="I29" s="1341">
        <v>31.25</v>
      </c>
      <c r="J29" s="1147">
        <v>149</v>
      </c>
      <c r="K29" s="1439">
        <v>67</v>
      </c>
      <c r="L29" s="1341">
        <v>122.38805970149254</v>
      </c>
      <c r="M29" s="728" t="s">
        <v>814</v>
      </c>
      <c r="N29" s="1150">
        <v>53</v>
      </c>
      <c r="O29" s="1439">
        <v>36</v>
      </c>
      <c r="P29" s="1341">
        <v>47.22222222222222</v>
      </c>
      <c r="Q29" s="729" t="s">
        <v>814</v>
      </c>
    </row>
    <row r="30" spans="2:17" ht="9.75" customHeight="1">
      <c r="B30" s="726" t="s">
        <v>814</v>
      </c>
      <c r="C30" s="727" t="s">
        <v>853</v>
      </c>
      <c r="D30" s="1147">
        <v>138</v>
      </c>
      <c r="E30" s="1439">
        <v>213</v>
      </c>
      <c r="F30" s="1339">
        <v>-35.2112676056338</v>
      </c>
      <c r="G30" s="1147" t="s">
        <v>817</v>
      </c>
      <c r="H30" s="1147" t="s">
        <v>817</v>
      </c>
      <c r="I30" s="1341" t="s">
        <v>817</v>
      </c>
      <c r="J30" s="1147">
        <v>138</v>
      </c>
      <c r="K30" s="1439">
        <v>213</v>
      </c>
      <c r="L30" s="1339">
        <v>-35.2112676056338</v>
      </c>
      <c r="M30" s="728" t="s">
        <v>814</v>
      </c>
      <c r="N30" s="1150">
        <v>14</v>
      </c>
      <c r="O30" s="1439">
        <v>21</v>
      </c>
      <c r="P30" s="1339">
        <v>-33.33333333333333</v>
      </c>
      <c r="Q30" s="729" t="s">
        <v>814</v>
      </c>
    </row>
    <row r="31" spans="2:17" ht="9.75" customHeight="1">
      <c r="B31" s="726" t="s">
        <v>814</v>
      </c>
      <c r="C31" s="727" t="s">
        <v>854</v>
      </c>
      <c r="D31" s="1147">
        <v>114</v>
      </c>
      <c r="E31" s="1439">
        <v>54</v>
      </c>
      <c r="F31" s="1341">
        <v>111.11111111111111</v>
      </c>
      <c r="G31" s="1147" t="s">
        <v>817</v>
      </c>
      <c r="H31" s="1147" t="s">
        <v>817</v>
      </c>
      <c r="I31" s="1341" t="s">
        <v>817</v>
      </c>
      <c r="J31" s="1147">
        <v>114</v>
      </c>
      <c r="K31" s="1439">
        <v>54</v>
      </c>
      <c r="L31" s="1341">
        <v>111.11111111111111</v>
      </c>
      <c r="M31" s="728" t="s">
        <v>814</v>
      </c>
      <c r="N31" s="1150">
        <v>11</v>
      </c>
      <c r="O31" s="1439">
        <v>5</v>
      </c>
      <c r="P31" s="1341">
        <v>120</v>
      </c>
      <c r="Q31" s="729" t="s">
        <v>814</v>
      </c>
    </row>
    <row r="32" spans="2:17" ht="9.75" customHeight="1">
      <c r="B32" s="726" t="s">
        <v>814</v>
      </c>
      <c r="C32" s="727" t="s">
        <v>855</v>
      </c>
      <c r="D32" s="1147">
        <v>0</v>
      </c>
      <c r="E32" s="1439">
        <v>2</v>
      </c>
      <c r="F32" s="1341" t="s">
        <v>817</v>
      </c>
      <c r="G32" s="1147">
        <v>2</v>
      </c>
      <c r="H32" s="1439">
        <v>6</v>
      </c>
      <c r="I32" s="1339">
        <v>-66.66666666666666</v>
      </c>
      <c r="J32" s="1147">
        <v>2</v>
      </c>
      <c r="K32" s="1439">
        <v>8</v>
      </c>
      <c r="L32" s="1339">
        <v>-75</v>
      </c>
      <c r="M32" s="728" t="s">
        <v>814</v>
      </c>
      <c r="N32" s="1150">
        <v>2</v>
      </c>
      <c r="O32" s="1439">
        <v>6</v>
      </c>
      <c r="P32" s="1339">
        <v>-66.66666666666666</v>
      </c>
      <c r="Q32" s="729" t="s">
        <v>814</v>
      </c>
    </row>
    <row r="33" spans="2:17" ht="9.75" customHeight="1">
      <c r="B33" s="726" t="s">
        <v>814</v>
      </c>
      <c r="C33" s="727" t="s">
        <v>856</v>
      </c>
      <c r="D33" s="1147">
        <v>205</v>
      </c>
      <c r="E33" s="1439">
        <v>361</v>
      </c>
      <c r="F33" s="1339">
        <v>-43.21329639889196</v>
      </c>
      <c r="G33" s="1147">
        <v>2</v>
      </c>
      <c r="H33" s="1147" t="s">
        <v>817</v>
      </c>
      <c r="I33" s="1341" t="s">
        <v>817</v>
      </c>
      <c r="J33" s="1147">
        <v>207</v>
      </c>
      <c r="K33" s="1439">
        <v>361</v>
      </c>
      <c r="L33" s="1339">
        <v>-42.65927977839335</v>
      </c>
      <c r="M33" s="728" t="s">
        <v>814</v>
      </c>
      <c r="N33" s="1150">
        <v>23</v>
      </c>
      <c r="O33" s="1439">
        <v>36</v>
      </c>
      <c r="P33" s="1339">
        <v>-36.11111111111111</v>
      </c>
      <c r="Q33" s="729" t="s">
        <v>814</v>
      </c>
    </row>
    <row r="34" spans="2:17" ht="8.25" customHeight="1">
      <c r="B34" s="1145" t="s">
        <v>814</v>
      </c>
      <c r="C34" s="1146" t="s">
        <v>857</v>
      </c>
      <c r="D34" s="1169">
        <v>2049</v>
      </c>
      <c r="E34" s="1444">
        <v>1840</v>
      </c>
      <c r="F34" s="1344">
        <v>11.358695652173912</v>
      </c>
      <c r="G34" s="1169">
        <v>46</v>
      </c>
      <c r="H34" s="1444">
        <v>38</v>
      </c>
      <c r="I34" s="1344">
        <v>21.052631578947366</v>
      </c>
      <c r="J34" s="1169">
        <v>2095</v>
      </c>
      <c r="K34" s="1444">
        <v>1878</v>
      </c>
      <c r="L34" s="1344">
        <v>11.554845580404686</v>
      </c>
      <c r="M34" s="1172" t="s">
        <v>814</v>
      </c>
      <c r="N34" s="1173">
        <v>251</v>
      </c>
      <c r="O34" s="1444">
        <v>222</v>
      </c>
      <c r="P34" s="1344">
        <v>13.063063063063062</v>
      </c>
      <c r="Q34" s="1174" t="s">
        <v>814</v>
      </c>
    </row>
    <row r="35" spans="2:17" ht="8.25" customHeight="1">
      <c r="B35" s="1134" t="s">
        <v>814</v>
      </c>
      <c r="C35" s="733" t="s">
        <v>814</v>
      </c>
      <c r="D35" s="1175" t="s">
        <v>814</v>
      </c>
      <c r="E35" s="1445" t="s">
        <v>814</v>
      </c>
      <c r="F35" s="1345" t="s">
        <v>814</v>
      </c>
      <c r="G35" s="1175" t="s">
        <v>814</v>
      </c>
      <c r="H35" s="1445" t="s">
        <v>814</v>
      </c>
      <c r="I35" s="1345" t="s">
        <v>814</v>
      </c>
      <c r="J35" s="1175" t="s">
        <v>814</v>
      </c>
      <c r="K35" s="1445" t="s">
        <v>814</v>
      </c>
      <c r="L35" s="1345" t="s">
        <v>814</v>
      </c>
      <c r="M35" s="1175" t="s">
        <v>814</v>
      </c>
      <c r="N35" s="1176" t="s">
        <v>814</v>
      </c>
      <c r="O35" s="1445" t="s">
        <v>814</v>
      </c>
      <c r="P35" s="1345" t="s">
        <v>814</v>
      </c>
      <c r="Q35" s="1177" t="s">
        <v>814</v>
      </c>
    </row>
    <row r="36" spans="2:17" ht="9" customHeight="1">
      <c r="B36" s="726" t="s">
        <v>814</v>
      </c>
      <c r="C36" s="727" t="s">
        <v>249</v>
      </c>
      <c r="D36" s="1147">
        <v>110</v>
      </c>
      <c r="E36" s="1439">
        <v>165</v>
      </c>
      <c r="F36" s="1339">
        <v>-33.33333333333333</v>
      </c>
      <c r="G36" s="1147">
        <v>60</v>
      </c>
      <c r="H36" s="1439">
        <v>44</v>
      </c>
      <c r="I36" s="1341">
        <v>36.36363636363637</v>
      </c>
      <c r="J36" s="1147">
        <v>170</v>
      </c>
      <c r="K36" s="1439">
        <v>209</v>
      </c>
      <c r="L36" s="1339">
        <v>-18.660287081339714</v>
      </c>
      <c r="M36" s="728" t="s">
        <v>814</v>
      </c>
      <c r="N36" s="1150">
        <v>71</v>
      </c>
      <c r="O36" s="1439">
        <v>61</v>
      </c>
      <c r="P36" s="1341">
        <v>16.39344262295082</v>
      </c>
      <c r="Q36" s="729" t="s">
        <v>814</v>
      </c>
    </row>
    <row r="37" spans="2:17" ht="9" customHeight="1">
      <c r="B37" s="726" t="s">
        <v>814</v>
      </c>
      <c r="C37" s="727" t="s">
        <v>858</v>
      </c>
      <c r="D37" s="1147">
        <v>100</v>
      </c>
      <c r="E37" s="1439">
        <v>134</v>
      </c>
      <c r="F37" s="1339">
        <v>-25.37313432835821</v>
      </c>
      <c r="G37" s="1147">
        <v>13</v>
      </c>
      <c r="H37" s="1439">
        <v>13</v>
      </c>
      <c r="I37" s="1341">
        <v>0</v>
      </c>
      <c r="J37" s="1147">
        <v>113</v>
      </c>
      <c r="K37" s="1439">
        <v>147</v>
      </c>
      <c r="L37" s="1339">
        <v>-23.12925170068027</v>
      </c>
      <c r="M37" s="728" t="s">
        <v>814</v>
      </c>
      <c r="N37" s="1150">
        <v>23</v>
      </c>
      <c r="O37" s="1439">
        <v>26</v>
      </c>
      <c r="P37" s="1339">
        <v>-11.538461538461538</v>
      </c>
      <c r="Q37" s="729" t="s">
        <v>814</v>
      </c>
    </row>
    <row r="38" spans="2:17" ht="9" customHeight="1">
      <c r="B38" s="726" t="s">
        <v>814</v>
      </c>
      <c r="C38" s="727" t="s">
        <v>248</v>
      </c>
      <c r="D38" s="1147">
        <v>129</v>
      </c>
      <c r="E38" s="1439">
        <v>161</v>
      </c>
      <c r="F38" s="1339">
        <v>-19.875776397515526</v>
      </c>
      <c r="G38" s="1147" t="s">
        <v>817</v>
      </c>
      <c r="H38" s="1439" t="s">
        <v>817</v>
      </c>
      <c r="I38" s="1341" t="s">
        <v>817</v>
      </c>
      <c r="J38" s="1147">
        <v>129</v>
      </c>
      <c r="K38" s="1439">
        <v>161</v>
      </c>
      <c r="L38" s="1339">
        <v>-19.875776397515526</v>
      </c>
      <c r="M38" s="728" t="s">
        <v>814</v>
      </c>
      <c r="N38" s="1150">
        <v>13</v>
      </c>
      <c r="O38" s="1439">
        <v>16</v>
      </c>
      <c r="P38" s="1339">
        <v>-18.75</v>
      </c>
      <c r="Q38" s="729" t="s">
        <v>814</v>
      </c>
    </row>
    <row r="39" spans="2:17" ht="9" customHeight="1">
      <c r="B39" s="732" t="s">
        <v>814</v>
      </c>
      <c r="C39" s="733" t="s">
        <v>859</v>
      </c>
      <c r="D39" s="1169">
        <v>339</v>
      </c>
      <c r="E39" s="1444">
        <v>460</v>
      </c>
      <c r="F39" s="1346">
        <v>-26.304347826086953</v>
      </c>
      <c r="G39" s="1169">
        <v>73</v>
      </c>
      <c r="H39" s="1444">
        <v>57</v>
      </c>
      <c r="I39" s="1344">
        <v>28.07017543859649</v>
      </c>
      <c r="J39" s="1169">
        <v>412</v>
      </c>
      <c r="K39" s="1444">
        <v>517</v>
      </c>
      <c r="L39" s="1346">
        <v>-20.309477756286267</v>
      </c>
      <c r="M39" s="1172" t="s">
        <v>814</v>
      </c>
      <c r="N39" s="1173">
        <v>107</v>
      </c>
      <c r="O39" s="1444">
        <v>103</v>
      </c>
      <c r="P39" s="1344">
        <v>3.8834951456310676</v>
      </c>
      <c r="Q39" s="1174" t="s">
        <v>814</v>
      </c>
    </row>
    <row r="40" spans="2:17" ht="8.25" customHeight="1">
      <c r="B40" s="726" t="s">
        <v>814</v>
      </c>
      <c r="C40" s="733" t="s">
        <v>814</v>
      </c>
      <c r="D40" s="731" t="s">
        <v>814</v>
      </c>
      <c r="E40" s="1338" t="s">
        <v>814</v>
      </c>
      <c r="F40" s="1347" t="s">
        <v>814</v>
      </c>
      <c r="G40" s="731" t="s">
        <v>814</v>
      </c>
      <c r="H40" s="1338" t="s">
        <v>814</v>
      </c>
      <c r="I40" s="1347" t="s">
        <v>814</v>
      </c>
      <c r="J40" s="731" t="s">
        <v>814</v>
      </c>
      <c r="K40" s="1338" t="s">
        <v>814</v>
      </c>
      <c r="L40" s="1347" t="s">
        <v>814</v>
      </c>
      <c r="M40" s="728" t="s">
        <v>814</v>
      </c>
      <c r="N40" s="730" t="s">
        <v>814</v>
      </c>
      <c r="O40" s="1338" t="s">
        <v>814</v>
      </c>
      <c r="P40" s="1347" t="s">
        <v>814</v>
      </c>
      <c r="Q40" s="729" t="s">
        <v>814</v>
      </c>
    </row>
    <row r="41" spans="2:17" ht="8.25" customHeight="1">
      <c r="B41" s="1145" t="s">
        <v>814</v>
      </c>
      <c r="C41" s="1146" t="s">
        <v>860</v>
      </c>
      <c r="D41" s="1169">
        <v>2388</v>
      </c>
      <c r="E41" s="1444">
        <v>2300</v>
      </c>
      <c r="F41" s="1344">
        <v>3.826086956521739</v>
      </c>
      <c r="G41" s="1169">
        <v>119</v>
      </c>
      <c r="H41" s="1444">
        <v>95</v>
      </c>
      <c r="I41" s="1344">
        <v>25.263157894736842</v>
      </c>
      <c r="J41" s="1169">
        <v>2507</v>
      </c>
      <c r="K41" s="1444">
        <v>2395</v>
      </c>
      <c r="L41" s="1344">
        <v>4.676409185803758</v>
      </c>
      <c r="M41" s="1172" t="s">
        <v>814</v>
      </c>
      <c r="N41" s="1173">
        <v>358</v>
      </c>
      <c r="O41" s="1444">
        <v>325</v>
      </c>
      <c r="P41" s="1344">
        <v>10.153846153846153</v>
      </c>
      <c r="Q41" s="1174" t="s">
        <v>814</v>
      </c>
    </row>
    <row r="42" spans="2:17" ht="8.25" customHeight="1">
      <c r="B42" s="1134" t="s">
        <v>814</v>
      </c>
      <c r="C42" s="733" t="s">
        <v>814</v>
      </c>
      <c r="D42" s="1175" t="s">
        <v>814</v>
      </c>
      <c r="E42" s="1445" t="s">
        <v>814</v>
      </c>
      <c r="F42" s="1345" t="s">
        <v>814</v>
      </c>
      <c r="G42" s="1175" t="s">
        <v>814</v>
      </c>
      <c r="H42" s="1445" t="s">
        <v>814</v>
      </c>
      <c r="I42" s="1345" t="s">
        <v>814</v>
      </c>
      <c r="J42" s="1175" t="s">
        <v>814</v>
      </c>
      <c r="K42" s="1445" t="s">
        <v>814</v>
      </c>
      <c r="L42" s="1345" t="s">
        <v>814</v>
      </c>
      <c r="M42" s="1175" t="s">
        <v>814</v>
      </c>
      <c r="N42" s="1176" t="s">
        <v>814</v>
      </c>
      <c r="O42" s="1445" t="s">
        <v>814</v>
      </c>
      <c r="P42" s="1345" t="s">
        <v>814</v>
      </c>
      <c r="Q42" s="1177" t="s">
        <v>814</v>
      </c>
    </row>
    <row r="43" spans="2:17" ht="8.25" customHeight="1">
      <c r="B43" s="726" t="s">
        <v>814</v>
      </c>
      <c r="C43" s="727" t="s">
        <v>861</v>
      </c>
      <c r="D43" s="1147">
        <v>38</v>
      </c>
      <c r="E43" s="1439">
        <v>1278</v>
      </c>
      <c r="F43" s="1339">
        <v>-97.0266040688576</v>
      </c>
      <c r="G43" s="1147" t="s">
        <v>817</v>
      </c>
      <c r="H43" s="1439" t="s">
        <v>817</v>
      </c>
      <c r="I43" s="1341" t="s">
        <v>817</v>
      </c>
      <c r="J43" s="1147">
        <v>38</v>
      </c>
      <c r="K43" s="1439">
        <v>1278</v>
      </c>
      <c r="L43" s="1339">
        <v>-97.0266040688576</v>
      </c>
      <c r="M43" s="728" t="s">
        <v>814</v>
      </c>
      <c r="N43" s="1150">
        <v>4</v>
      </c>
      <c r="O43" s="1439">
        <v>128</v>
      </c>
      <c r="P43" s="1339">
        <v>-96.875</v>
      </c>
      <c r="Q43" s="729" t="s">
        <v>814</v>
      </c>
    </row>
    <row r="44" spans="2:17" ht="8.25" customHeight="1">
      <c r="B44" s="726" t="s">
        <v>814</v>
      </c>
      <c r="C44" s="727" t="s">
        <v>814</v>
      </c>
      <c r="D44" s="731" t="s">
        <v>814</v>
      </c>
      <c r="E44" s="1338" t="s">
        <v>814</v>
      </c>
      <c r="F44" s="1347" t="s">
        <v>814</v>
      </c>
      <c r="G44" s="731" t="s">
        <v>814</v>
      </c>
      <c r="H44" s="1338" t="s">
        <v>814</v>
      </c>
      <c r="I44" s="1347" t="s">
        <v>814</v>
      </c>
      <c r="J44" s="731" t="s">
        <v>814</v>
      </c>
      <c r="K44" s="1338" t="s">
        <v>814</v>
      </c>
      <c r="L44" s="1347" t="s">
        <v>814</v>
      </c>
      <c r="M44" s="728" t="s">
        <v>814</v>
      </c>
      <c r="N44" s="730" t="s">
        <v>814</v>
      </c>
      <c r="O44" s="1338" t="s">
        <v>814</v>
      </c>
      <c r="P44" s="1347" t="s">
        <v>814</v>
      </c>
      <c r="Q44" s="729" t="s">
        <v>814</v>
      </c>
    </row>
    <row r="45" spans="2:17" ht="8.25" customHeight="1">
      <c r="B45" s="726" t="s">
        <v>814</v>
      </c>
      <c r="C45" s="727" t="s">
        <v>862</v>
      </c>
      <c r="D45" s="1147">
        <v>15</v>
      </c>
      <c r="E45" s="1439">
        <v>312</v>
      </c>
      <c r="F45" s="1339">
        <v>-95.1923076923077</v>
      </c>
      <c r="G45" s="1147" t="s">
        <v>817</v>
      </c>
      <c r="H45" s="1147" t="s">
        <v>817</v>
      </c>
      <c r="I45" s="1341" t="s">
        <v>817</v>
      </c>
      <c r="J45" s="1147">
        <v>15</v>
      </c>
      <c r="K45" s="1439">
        <v>312</v>
      </c>
      <c r="L45" s="1339">
        <v>-95.1923076923077</v>
      </c>
      <c r="M45" s="728" t="s">
        <v>814</v>
      </c>
      <c r="N45" s="1150">
        <v>2</v>
      </c>
      <c r="O45" s="1439">
        <v>31</v>
      </c>
      <c r="P45" s="1339">
        <v>-93.54838709677419</v>
      </c>
      <c r="Q45" s="729" t="s">
        <v>814</v>
      </c>
    </row>
    <row r="46" spans="2:17" ht="8.25" customHeight="1">
      <c r="B46" s="726" t="s">
        <v>814</v>
      </c>
      <c r="C46" s="727" t="s">
        <v>814</v>
      </c>
      <c r="D46" s="731" t="s">
        <v>814</v>
      </c>
      <c r="E46" s="1338" t="s">
        <v>814</v>
      </c>
      <c r="F46" s="1347" t="s">
        <v>814</v>
      </c>
      <c r="G46" s="731" t="s">
        <v>814</v>
      </c>
      <c r="H46" s="1338" t="s">
        <v>814</v>
      </c>
      <c r="I46" s="1347" t="s">
        <v>814</v>
      </c>
      <c r="J46" s="731" t="s">
        <v>814</v>
      </c>
      <c r="K46" s="1338" t="s">
        <v>814</v>
      </c>
      <c r="L46" s="1347" t="s">
        <v>814</v>
      </c>
      <c r="M46" s="728" t="s">
        <v>814</v>
      </c>
      <c r="N46" s="730" t="s">
        <v>814</v>
      </c>
      <c r="O46" s="1338" t="s">
        <v>814</v>
      </c>
      <c r="P46" s="1347" t="s">
        <v>814</v>
      </c>
      <c r="Q46" s="729" t="s">
        <v>814</v>
      </c>
    </row>
    <row r="47" spans="2:17" ht="8.25" customHeight="1">
      <c r="B47" s="1145" t="s">
        <v>814</v>
      </c>
      <c r="C47" s="1146" t="s">
        <v>250</v>
      </c>
      <c r="D47" s="1169">
        <v>2441</v>
      </c>
      <c r="E47" s="1444">
        <v>3890</v>
      </c>
      <c r="F47" s="1346">
        <v>-37.24935732647815</v>
      </c>
      <c r="G47" s="1169">
        <v>119</v>
      </c>
      <c r="H47" s="1444">
        <v>95</v>
      </c>
      <c r="I47" s="1344">
        <v>25.263157894736842</v>
      </c>
      <c r="J47" s="1169">
        <v>2560</v>
      </c>
      <c r="K47" s="1444">
        <v>3985</v>
      </c>
      <c r="L47" s="1346">
        <v>-35.75909661229611</v>
      </c>
      <c r="M47" s="1172" t="s">
        <v>814</v>
      </c>
      <c r="N47" s="1173">
        <v>363</v>
      </c>
      <c r="O47" s="1444">
        <v>484</v>
      </c>
      <c r="P47" s="1346">
        <v>-25</v>
      </c>
      <c r="Q47" s="1174" t="s">
        <v>814</v>
      </c>
    </row>
    <row r="48" spans="2:17" ht="8.25" customHeight="1">
      <c r="B48" s="1134" t="s">
        <v>814</v>
      </c>
      <c r="C48" s="733" t="s">
        <v>814</v>
      </c>
      <c r="D48" s="1175" t="s">
        <v>814</v>
      </c>
      <c r="E48" s="1445" t="s">
        <v>814</v>
      </c>
      <c r="F48" s="1345" t="s">
        <v>814</v>
      </c>
      <c r="G48" s="1175" t="s">
        <v>814</v>
      </c>
      <c r="H48" s="1445" t="s">
        <v>814</v>
      </c>
      <c r="I48" s="1345" t="s">
        <v>814</v>
      </c>
      <c r="J48" s="1175" t="s">
        <v>814</v>
      </c>
      <c r="K48" s="1445" t="s">
        <v>814</v>
      </c>
      <c r="L48" s="1345" t="s">
        <v>814</v>
      </c>
      <c r="M48" s="1175" t="s">
        <v>814</v>
      </c>
      <c r="N48" s="1176" t="s">
        <v>814</v>
      </c>
      <c r="O48" s="1445" t="s">
        <v>814</v>
      </c>
      <c r="P48" s="1345" t="s">
        <v>814</v>
      </c>
      <c r="Q48" s="1177" t="s">
        <v>814</v>
      </c>
    </row>
    <row r="49" spans="2:17" ht="13.5" customHeight="1">
      <c r="B49" s="1134" t="s">
        <v>814</v>
      </c>
      <c r="C49" s="1135" t="s">
        <v>863</v>
      </c>
      <c r="D49" s="1135" t="s">
        <v>814</v>
      </c>
      <c r="E49" s="1446" t="s">
        <v>814</v>
      </c>
      <c r="F49" s="1348" t="s">
        <v>814</v>
      </c>
      <c r="G49" s="1135" t="s">
        <v>814</v>
      </c>
      <c r="H49" s="1446" t="s">
        <v>814</v>
      </c>
      <c r="I49" s="1348" t="s">
        <v>814</v>
      </c>
      <c r="J49" s="1135" t="s">
        <v>814</v>
      </c>
      <c r="K49" s="1446" t="s">
        <v>814</v>
      </c>
      <c r="L49" s="1348" t="s">
        <v>814</v>
      </c>
      <c r="M49" s="1135" t="s">
        <v>814</v>
      </c>
      <c r="N49" s="1134" t="s">
        <v>814</v>
      </c>
      <c r="O49" s="1446" t="s">
        <v>814</v>
      </c>
      <c r="P49" s="1348" t="s">
        <v>814</v>
      </c>
      <c r="Q49" s="1178" t="s">
        <v>814</v>
      </c>
    </row>
    <row r="50" spans="2:17" ht="9" customHeight="1">
      <c r="B50" s="726" t="s">
        <v>814</v>
      </c>
      <c r="C50" s="727" t="s">
        <v>864</v>
      </c>
      <c r="D50" s="1147">
        <v>1151</v>
      </c>
      <c r="E50" s="1439">
        <v>993</v>
      </c>
      <c r="F50" s="1341">
        <v>15.911379657603222</v>
      </c>
      <c r="G50" s="1147">
        <v>106</v>
      </c>
      <c r="H50" s="1439">
        <v>81</v>
      </c>
      <c r="I50" s="1341">
        <v>30.864197530864196</v>
      </c>
      <c r="J50" s="1147">
        <v>1257</v>
      </c>
      <c r="K50" s="1439">
        <v>1074</v>
      </c>
      <c r="L50" s="1341">
        <v>17.039106145251395</v>
      </c>
      <c r="M50" s="728" t="s">
        <v>814</v>
      </c>
      <c r="N50" s="1150">
        <v>221</v>
      </c>
      <c r="O50" s="1439">
        <v>180</v>
      </c>
      <c r="P50" s="1341">
        <v>22.77777777777778</v>
      </c>
      <c r="Q50" s="729" t="s">
        <v>814</v>
      </c>
    </row>
    <row r="51" spans="2:17" ht="9" customHeight="1">
      <c r="B51" s="726" t="s">
        <v>814</v>
      </c>
      <c r="C51" s="727" t="s">
        <v>865</v>
      </c>
      <c r="D51" s="1147">
        <v>1108</v>
      </c>
      <c r="E51" s="1439">
        <v>1146</v>
      </c>
      <c r="F51" s="1339">
        <v>-3.315881326352531</v>
      </c>
      <c r="G51" s="1147">
        <v>13</v>
      </c>
      <c r="H51" s="1439">
        <v>14</v>
      </c>
      <c r="I51" s="1339">
        <v>-7.142857142857142</v>
      </c>
      <c r="J51" s="1147">
        <v>1121</v>
      </c>
      <c r="K51" s="1439">
        <v>1160</v>
      </c>
      <c r="L51" s="1339">
        <v>-3.362068965517241</v>
      </c>
      <c r="M51" s="728" t="s">
        <v>814</v>
      </c>
      <c r="N51" s="1150">
        <v>124</v>
      </c>
      <c r="O51" s="1439">
        <v>129</v>
      </c>
      <c r="P51" s="1339">
        <v>-3.875968992248062</v>
      </c>
      <c r="Q51" s="729" t="s">
        <v>814</v>
      </c>
    </row>
    <row r="52" spans="2:17" ht="9" customHeight="1">
      <c r="B52" s="726" t="s">
        <v>814</v>
      </c>
      <c r="C52" s="727" t="s">
        <v>866</v>
      </c>
      <c r="D52" s="1147">
        <v>53</v>
      </c>
      <c r="E52" s="1439">
        <v>1590</v>
      </c>
      <c r="F52" s="1339">
        <v>-96.66666666666667</v>
      </c>
      <c r="G52" s="1147">
        <v>0</v>
      </c>
      <c r="H52" s="1439">
        <v>0</v>
      </c>
      <c r="I52" s="1341" t="s">
        <v>817</v>
      </c>
      <c r="J52" s="1147">
        <v>53</v>
      </c>
      <c r="K52" s="1439">
        <v>1590</v>
      </c>
      <c r="L52" s="1339">
        <v>-96.66666666666667</v>
      </c>
      <c r="M52" s="728" t="s">
        <v>814</v>
      </c>
      <c r="N52" s="1150">
        <v>5</v>
      </c>
      <c r="O52" s="1439">
        <v>159</v>
      </c>
      <c r="P52" s="1339">
        <v>-96.85534591194968</v>
      </c>
      <c r="Q52" s="729" t="s">
        <v>814</v>
      </c>
    </row>
    <row r="53" spans="2:17" ht="9" customHeight="1">
      <c r="B53" s="732" t="s">
        <v>814</v>
      </c>
      <c r="C53" s="733" t="s">
        <v>247</v>
      </c>
      <c r="D53" s="1166">
        <v>2312</v>
      </c>
      <c r="E53" s="1443">
        <v>3729</v>
      </c>
      <c r="F53" s="1340">
        <v>-37.99946366318048</v>
      </c>
      <c r="G53" s="1166">
        <v>119</v>
      </c>
      <c r="H53" s="1443">
        <v>95</v>
      </c>
      <c r="I53" s="1342">
        <v>25.263157894736842</v>
      </c>
      <c r="J53" s="1166">
        <v>2431</v>
      </c>
      <c r="K53" s="1443">
        <v>3824</v>
      </c>
      <c r="L53" s="1340">
        <v>-36.42782426778243</v>
      </c>
      <c r="M53" s="1154" t="s">
        <v>814</v>
      </c>
      <c r="N53" s="1168">
        <v>350</v>
      </c>
      <c r="O53" s="1443">
        <v>468</v>
      </c>
      <c r="P53" s="1340">
        <v>-25.213675213675213</v>
      </c>
      <c r="Q53" s="1156" t="s">
        <v>814</v>
      </c>
    </row>
    <row r="54" spans="2:17" ht="8.25" customHeight="1">
      <c r="B54" s="726" t="s">
        <v>814</v>
      </c>
      <c r="C54" s="733" t="s">
        <v>814</v>
      </c>
      <c r="D54" s="731" t="s">
        <v>814</v>
      </c>
      <c r="E54" s="1338" t="s">
        <v>814</v>
      </c>
      <c r="F54" s="1347" t="s">
        <v>814</v>
      </c>
      <c r="G54" s="731" t="s">
        <v>814</v>
      </c>
      <c r="H54" s="1338" t="s">
        <v>814</v>
      </c>
      <c r="I54" s="1347" t="s">
        <v>814</v>
      </c>
      <c r="J54" s="731" t="s">
        <v>814</v>
      </c>
      <c r="K54" s="1338" t="s">
        <v>814</v>
      </c>
      <c r="L54" s="1347" t="s">
        <v>814</v>
      </c>
      <c r="M54" s="728" t="s">
        <v>814</v>
      </c>
      <c r="N54" s="730" t="s">
        <v>814</v>
      </c>
      <c r="O54" s="1338" t="s">
        <v>814</v>
      </c>
      <c r="P54" s="1347" t="s">
        <v>814</v>
      </c>
      <c r="Q54" s="729" t="s">
        <v>814</v>
      </c>
    </row>
    <row r="55" spans="2:17" ht="8.25" customHeight="1">
      <c r="B55" s="726" t="s">
        <v>814</v>
      </c>
      <c r="C55" s="727" t="s">
        <v>248</v>
      </c>
      <c r="D55" s="1147">
        <v>129</v>
      </c>
      <c r="E55" s="1439">
        <v>161</v>
      </c>
      <c r="F55" s="1339">
        <v>-19.875776397515526</v>
      </c>
      <c r="G55" s="1147" t="s">
        <v>817</v>
      </c>
      <c r="H55" s="1439" t="s">
        <v>817</v>
      </c>
      <c r="I55" s="1341" t="s">
        <v>817</v>
      </c>
      <c r="J55" s="1147">
        <v>129</v>
      </c>
      <c r="K55" s="1439">
        <v>161</v>
      </c>
      <c r="L55" s="1339">
        <v>-19.875776397515526</v>
      </c>
      <c r="M55" s="1179" t="s">
        <v>814</v>
      </c>
      <c r="N55" s="1150">
        <v>13</v>
      </c>
      <c r="O55" s="1439">
        <v>16</v>
      </c>
      <c r="P55" s="1339">
        <v>-18.75</v>
      </c>
      <c r="Q55" s="1180" t="s">
        <v>814</v>
      </c>
    </row>
    <row r="56" spans="2:17" ht="8.25" customHeight="1">
      <c r="B56" s="1134" t="s">
        <v>814</v>
      </c>
      <c r="C56" s="1135" t="s">
        <v>814</v>
      </c>
      <c r="D56" s="1137" t="s">
        <v>814</v>
      </c>
      <c r="E56" s="1442" t="s">
        <v>814</v>
      </c>
      <c r="F56" s="1343" t="s">
        <v>814</v>
      </c>
      <c r="G56" s="1137" t="s">
        <v>814</v>
      </c>
      <c r="H56" s="1442" t="s">
        <v>814</v>
      </c>
      <c r="I56" s="1343" t="s">
        <v>814</v>
      </c>
      <c r="J56" s="1137" t="s">
        <v>814</v>
      </c>
      <c r="K56" s="1442" t="s">
        <v>814</v>
      </c>
      <c r="L56" s="1343" t="s">
        <v>814</v>
      </c>
      <c r="M56" s="1137" t="s">
        <v>814</v>
      </c>
      <c r="N56" s="1165" t="s">
        <v>814</v>
      </c>
      <c r="O56" s="1442" t="s">
        <v>814</v>
      </c>
      <c r="P56" s="1343" t="s">
        <v>814</v>
      </c>
      <c r="Q56" s="1139" t="s">
        <v>814</v>
      </c>
    </row>
    <row r="57" spans="2:17" ht="8.25" customHeight="1">
      <c r="B57" s="1145" t="s">
        <v>814</v>
      </c>
      <c r="C57" s="1146" t="s">
        <v>250</v>
      </c>
      <c r="D57" s="1169">
        <v>2441</v>
      </c>
      <c r="E57" s="1444">
        <v>3890</v>
      </c>
      <c r="F57" s="1346">
        <v>-37.24935732647815</v>
      </c>
      <c r="G57" s="1169">
        <v>119</v>
      </c>
      <c r="H57" s="1444">
        <v>95</v>
      </c>
      <c r="I57" s="1344">
        <v>25.263157894736842</v>
      </c>
      <c r="J57" s="1169">
        <v>2560</v>
      </c>
      <c r="K57" s="1444">
        <v>3985</v>
      </c>
      <c r="L57" s="1346">
        <v>-35.75909661229611</v>
      </c>
      <c r="M57" s="1172" t="s">
        <v>814</v>
      </c>
      <c r="N57" s="1173">
        <v>363</v>
      </c>
      <c r="O57" s="1444">
        <v>484</v>
      </c>
      <c r="P57" s="1346">
        <v>-25</v>
      </c>
      <c r="Q57" s="1174" t="s">
        <v>814</v>
      </c>
    </row>
    <row r="58" spans="2:17" ht="8.25" customHeight="1">
      <c r="B58" s="1134" t="s">
        <v>814</v>
      </c>
      <c r="C58" s="733" t="s">
        <v>814</v>
      </c>
      <c r="D58" s="1175" t="s">
        <v>814</v>
      </c>
      <c r="E58" s="1445" t="s">
        <v>814</v>
      </c>
      <c r="F58" s="1345" t="s">
        <v>814</v>
      </c>
      <c r="G58" s="1175" t="s">
        <v>814</v>
      </c>
      <c r="H58" s="1445" t="s">
        <v>814</v>
      </c>
      <c r="I58" s="1345" t="s">
        <v>814</v>
      </c>
      <c r="J58" s="1175" t="s">
        <v>814</v>
      </c>
      <c r="K58" s="1445" t="s">
        <v>814</v>
      </c>
      <c r="L58" s="1345" t="s">
        <v>814</v>
      </c>
      <c r="M58" s="1175" t="s">
        <v>814</v>
      </c>
      <c r="N58" s="1176" t="s">
        <v>814</v>
      </c>
      <c r="O58" s="1445" t="s">
        <v>814</v>
      </c>
      <c r="P58" s="1345" t="s">
        <v>814</v>
      </c>
      <c r="Q58" s="1177" t="s">
        <v>814</v>
      </c>
    </row>
    <row r="59" spans="2:17" ht="15" customHeight="1">
      <c r="B59" s="1145" t="s">
        <v>814</v>
      </c>
      <c r="C59" s="1146" t="s">
        <v>227</v>
      </c>
      <c r="D59" s="1146" t="s">
        <v>814</v>
      </c>
      <c r="E59" s="1447" t="s">
        <v>814</v>
      </c>
      <c r="F59" s="1349" t="s">
        <v>814</v>
      </c>
      <c r="G59" s="1146" t="s">
        <v>814</v>
      </c>
      <c r="H59" s="1447" t="s">
        <v>814</v>
      </c>
      <c r="I59" s="1349" t="s">
        <v>814</v>
      </c>
      <c r="J59" s="1146" t="s">
        <v>814</v>
      </c>
      <c r="K59" s="1447" t="s">
        <v>814</v>
      </c>
      <c r="L59" s="1349" t="s">
        <v>814</v>
      </c>
      <c r="M59" s="1146" t="s">
        <v>814</v>
      </c>
      <c r="N59" s="1145" t="s">
        <v>814</v>
      </c>
      <c r="O59" s="1447" t="s">
        <v>814</v>
      </c>
      <c r="P59" s="1349" t="s">
        <v>814</v>
      </c>
      <c r="Q59" s="1181" t="s">
        <v>814</v>
      </c>
    </row>
    <row r="60" spans="2:17" ht="9" customHeight="1">
      <c r="B60" s="726" t="s">
        <v>814</v>
      </c>
      <c r="C60" s="727" t="s">
        <v>251</v>
      </c>
      <c r="D60" s="1147">
        <v>291</v>
      </c>
      <c r="E60" s="1439">
        <v>284</v>
      </c>
      <c r="F60" s="1341">
        <v>2.464788732394366</v>
      </c>
      <c r="G60" s="1147" t="s">
        <v>817</v>
      </c>
      <c r="H60" s="1439" t="s">
        <v>817</v>
      </c>
      <c r="I60" s="1341" t="s">
        <v>817</v>
      </c>
      <c r="J60" s="1147">
        <v>291</v>
      </c>
      <c r="K60" s="1439">
        <v>284</v>
      </c>
      <c r="L60" s="1341">
        <v>2.464788732394366</v>
      </c>
      <c r="M60" s="728" t="s">
        <v>814</v>
      </c>
      <c r="N60" s="1150">
        <v>29</v>
      </c>
      <c r="O60" s="1439">
        <v>28</v>
      </c>
      <c r="P60" s="1341">
        <v>3.571428571428571</v>
      </c>
      <c r="Q60" s="729" t="s">
        <v>814</v>
      </c>
    </row>
    <row r="61" spans="2:17" ht="9" customHeight="1">
      <c r="B61" s="726" t="s">
        <v>814</v>
      </c>
      <c r="C61" s="727" t="s">
        <v>252</v>
      </c>
      <c r="D61" s="1147">
        <v>220</v>
      </c>
      <c r="E61" s="1439">
        <v>266</v>
      </c>
      <c r="F61" s="1339">
        <v>-17.293233082706767</v>
      </c>
      <c r="G61" s="1147" t="s">
        <v>817</v>
      </c>
      <c r="H61" s="1439" t="s">
        <v>817</v>
      </c>
      <c r="I61" s="1341" t="s">
        <v>817</v>
      </c>
      <c r="J61" s="1147">
        <v>220</v>
      </c>
      <c r="K61" s="1439">
        <v>266</v>
      </c>
      <c r="L61" s="1339">
        <v>-17.293233082706767</v>
      </c>
      <c r="M61" s="728" t="s">
        <v>814</v>
      </c>
      <c r="N61" s="1150">
        <v>22</v>
      </c>
      <c r="O61" s="1439">
        <v>27</v>
      </c>
      <c r="P61" s="1339">
        <v>-18.51851851851852</v>
      </c>
      <c r="Q61" s="729" t="s">
        <v>814</v>
      </c>
    </row>
    <row r="62" spans="2:17" ht="9" customHeight="1">
      <c r="B62" s="726" t="s">
        <v>814</v>
      </c>
      <c r="C62" s="727" t="s">
        <v>253</v>
      </c>
      <c r="D62" s="1147">
        <v>2243</v>
      </c>
      <c r="E62" s="1439">
        <v>1715</v>
      </c>
      <c r="F62" s="1341">
        <v>30.787172011661806</v>
      </c>
      <c r="G62" s="1147" t="s">
        <v>817</v>
      </c>
      <c r="H62" s="1439" t="s">
        <v>817</v>
      </c>
      <c r="I62" s="1341" t="s">
        <v>817</v>
      </c>
      <c r="J62" s="1147">
        <v>2243</v>
      </c>
      <c r="K62" s="1439">
        <v>1715</v>
      </c>
      <c r="L62" s="1341">
        <v>30.787172011661806</v>
      </c>
      <c r="M62" s="728" t="s">
        <v>814</v>
      </c>
      <c r="N62" s="1150">
        <v>224</v>
      </c>
      <c r="O62" s="1439">
        <v>172</v>
      </c>
      <c r="P62" s="1341">
        <v>30.23255813953488</v>
      </c>
      <c r="Q62" s="729" t="s">
        <v>814</v>
      </c>
    </row>
    <row r="63" spans="2:17" ht="9" customHeight="1">
      <c r="B63" s="726" t="s">
        <v>814</v>
      </c>
      <c r="C63" s="727" t="s">
        <v>947</v>
      </c>
      <c r="D63" s="1147">
        <v>3</v>
      </c>
      <c r="E63" s="1439">
        <v>4</v>
      </c>
      <c r="F63" s="1339">
        <v>-25</v>
      </c>
      <c r="G63" s="1147">
        <v>9</v>
      </c>
      <c r="H63" s="1439">
        <v>8</v>
      </c>
      <c r="I63" s="1341">
        <v>12.5</v>
      </c>
      <c r="J63" s="1147">
        <v>12</v>
      </c>
      <c r="K63" s="1439">
        <v>12</v>
      </c>
      <c r="L63" s="1341">
        <v>0</v>
      </c>
      <c r="M63" s="728" t="s">
        <v>814</v>
      </c>
      <c r="N63" s="1150">
        <v>9</v>
      </c>
      <c r="O63" s="1439">
        <v>8</v>
      </c>
      <c r="P63" s="1341">
        <v>12.5</v>
      </c>
      <c r="Q63" s="729" t="s">
        <v>814</v>
      </c>
    </row>
    <row r="64" spans="2:17" ht="9" customHeight="1">
      <c r="B64" s="1145" t="s">
        <v>814</v>
      </c>
      <c r="C64" s="1146" t="s">
        <v>254</v>
      </c>
      <c r="D64" s="1166">
        <v>2757</v>
      </c>
      <c r="E64" s="1443">
        <v>2269</v>
      </c>
      <c r="F64" s="1342">
        <v>21.50727192595857</v>
      </c>
      <c r="G64" s="1166">
        <v>9</v>
      </c>
      <c r="H64" s="1443">
        <v>8</v>
      </c>
      <c r="I64" s="1342">
        <v>12.5</v>
      </c>
      <c r="J64" s="1166">
        <v>2766</v>
      </c>
      <c r="K64" s="1443">
        <v>2277</v>
      </c>
      <c r="L64" s="1342">
        <v>21.47562582345191</v>
      </c>
      <c r="M64" s="1182" t="s">
        <v>814</v>
      </c>
      <c r="N64" s="1168">
        <v>285</v>
      </c>
      <c r="O64" s="1443">
        <v>235</v>
      </c>
      <c r="P64" s="1342">
        <v>21.27659574468085</v>
      </c>
      <c r="Q64" s="1183" t="s">
        <v>814</v>
      </c>
    </row>
    <row r="65" spans="2:17" ht="9" customHeight="1">
      <c r="B65" s="726" t="s">
        <v>814</v>
      </c>
      <c r="C65" s="727" t="s">
        <v>44</v>
      </c>
      <c r="D65" s="1147">
        <v>133</v>
      </c>
      <c r="E65" s="1439">
        <v>282</v>
      </c>
      <c r="F65" s="1339">
        <v>-52.836879432624116</v>
      </c>
      <c r="G65" s="1147" t="s">
        <v>817</v>
      </c>
      <c r="H65" s="1439" t="s">
        <v>817</v>
      </c>
      <c r="I65" s="1341" t="s">
        <v>817</v>
      </c>
      <c r="J65" s="1147">
        <v>133</v>
      </c>
      <c r="K65" s="1439">
        <v>282</v>
      </c>
      <c r="L65" s="1339">
        <v>-52.836879432624116</v>
      </c>
      <c r="M65" s="728" t="s">
        <v>814</v>
      </c>
      <c r="N65" s="1150">
        <v>13</v>
      </c>
      <c r="O65" s="1439">
        <v>28</v>
      </c>
      <c r="P65" s="1339">
        <v>-53.57142857142857</v>
      </c>
      <c r="Q65" s="729" t="s">
        <v>814</v>
      </c>
    </row>
    <row r="66" spans="2:17" ht="9" customHeight="1">
      <c r="B66" s="726" t="s">
        <v>814</v>
      </c>
      <c r="C66" s="727" t="s">
        <v>45</v>
      </c>
      <c r="D66" s="1147">
        <v>535</v>
      </c>
      <c r="E66" s="1439">
        <v>307</v>
      </c>
      <c r="F66" s="1341">
        <v>74.2671009771987</v>
      </c>
      <c r="G66" s="1147" t="s">
        <v>817</v>
      </c>
      <c r="H66" s="1439" t="s">
        <v>817</v>
      </c>
      <c r="I66" s="1341" t="s">
        <v>817</v>
      </c>
      <c r="J66" s="1147">
        <v>535</v>
      </c>
      <c r="K66" s="1439">
        <v>307</v>
      </c>
      <c r="L66" s="1341">
        <v>74.2671009771987</v>
      </c>
      <c r="M66" s="728" t="s">
        <v>814</v>
      </c>
      <c r="N66" s="1150">
        <v>54</v>
      </c>
      <c r="O66" s="1439">
        <v>31</v>
      </c>
      <c r="P66" s="1341">
        <v>74.19354838709677</v>
      </c>
      <c r="Q66" s="729" t="s">
        <v>814</v>
      </c>
    </row>
    <row r="67" spans="2:17" ht="9" customHeight="1">
      <c r="B67" s="1176" t="s">
        <v>814</v>
      </c>
      <c r="C67" s="1146" t="s">
        <v>46</v>
      </c>
      <c r="D67" s="1184">
        <v>3425</v>
      </c>
      <c r="E67" s="1448">
        <v>2858</v>
      </c>
      <c r="F67" s="1344">
        <v>19.839048285514345</v>
      </c>
      <c r="G67" s="1184">
        <v>9</v>
      </c>
      <c r="H67" s="1448">
        <v>8</v>
      </c>
      <c r="I67" s="1344">
        <v>12.5</v>
      </c>
      <c r="J67" s="1184">
        <v>3434</v>
      </c>
      <c r="K67" s="1448">
        <v>2866</v>
      </c>
      <c r="L67" s="1344">
        <v>19.818562456385205</v>
      </c>
      <c r="M67" s="741" t="s">
        <v>814</v>
      </c>
      <c r="N67" s="1186">
        <v>352</v>
      </c>
      <c r="O67" s="1448">
        <v>294</v>
      </c>
      <c r="P67" s="1344">
        <v>19.727891156462583</v>
      </c>
      <c r="Q67" s="1187" t="s">
        <v>814</v>
      </c>
    </row>
    <row r="68" spans="2:17" ht="15" customHeight="1">
      <c r="B68" s="1176" t="s">
        <v>814</v>
      </c>
      <c r="C68" s="1188" t="s">
        <v>814</v>
      </c>
      <c r="D68" s="1127" t="s">
        <v>814</v>
      </c>
      <c r="E68" s="1449" t="s">
        <v>814</v>
      </c>
      <c r="F68" s="1350" t="s">
        <v>814</v>
      </c>
      <c r="G68" s="1127" t="s">
        <v>814</v>
      </c>
      <c r="H68" s="1449" t="s">
        <v>814</v>
      </c>
      <c r="I68" s="1350" t="s">
        <v>814</v>
      </c>
      <c r="J68" s="1127" t="s">
        <v>814</v>
      </c>
      <c r="K68" s="1449" t="s">
        <v>814</v>
      </c>
      <c r="L68" s="1350" t="s">
        <v>814</v>
      </c>
      <c r="M68" s="1189" t="s">
        <v>814</v>
      </c>
      <c r="N68" s="1190" t="s">
        <v>814</v>
      </c>
      <c r="O68" s="1449" t="s">
        <v>814</v>
      </c>
      <c r="P68" s="1350" t="s">
        <v>814</v>
      </c>
      <c r="Q68" s="1191" t="s">
        <v>814</v>
      </c>
    </row>
    <row r="69" spans="2:17" ht="15" customHeight="1">
      <c r="B69" s="1145" t="s">
        <v>814</v>
      </c>
      <c r="C69" s="1146" t="s">
        <v>228</v>
      </c>
      <c r="D69" s="1146" t="s">
        <v>814</v>
      </c>
      <c r="E69" s="1447" t="s">
        <v>814</v>
      </c>
      <c r="F69" s="1349" t="s">
        <v>814</v>
      </c>
      <c r="G69" s="1146" t="s">
        <v>814</v>
      </c>
      <c r="H69" s="1447" t="s">
        <v>814</v>
      </c>
      <c r="I69" s="1349" t="s">
        <v>814</v>
      </c>
      <c r="J69" s="1146" t="s">
        <v>814</v>
      </c>
      <c r="K69" s="1447" t="s">
        <v>814</v>
      </c>
      <c r="L69" s="1349" t="s">
        <v>814</v>
      </c>
      <c r="M69" s="1146" t="s">
        <v>814</v>
      </c>
      <c r="N69" s="1145" t="s">
        <v>814</v>
      </c>
      <c r="O69" s="1447" t="s">
        <v>814</v>
      </c>
      <c r="P69" s="1349" t="s">
        <v>814</v>
      </c>
      <c r="Q69" s="1181" t="s">
        <v>814</v>
      </c>
    </row>
    <row r="70" spans="2:17" ht="9" customHeight="1">
      <c r="B70" s="726" t="s">
        <v>814</v>
      </c>
      <c r="C70" s="727" t="s">
        <v>1012</v>
      </c>
      <c r="D70" s="1147">
        <v>19</v>
      </c>
      <c r="E70" s="1439">
        <v>16</v>
      </c>
      <c r="F70" s="1341">
        <v>18.75</v>
      </c>
      <c r="G70" s="1147">
        <v>20</v>
      </c>
      <c r="H70" s="1439">
        <v>12</v>
      </c>
      <c r="I70" s="1341">
        <v>66.66666666666666</v>
      </c>
      <c r="J70" s="1147">
        <v>39</v>
      </c>
      <c r="K70" s="1439">
        <v>28</v>
      </c>
      <c r="L70" s="1341">
        <v>39.285714285714285</v>
      </c>
      <c r="M70" s="728" t="s">
        <v>814</v>
      </c>
      <c r="N70" s="1150">
        <v>22</v>
      </c>
      <c r="O70" s="1439">
        <v>14</v>
      </c>
      <c r="P70" s="1341">
        <v>57.14285714285714</v>
      </c>
      <c r="Q70" s="729" t="s">
        <v>814</v>
      </c>
    </row>
    <row r="71" spans="2:17" ht="9" customHeight="1">
      <c r="B71" s="726" t="s">
        <v>814</v>
      </c>
      <c r="C71" s="727" t="s">
        <v>1010</v>
      </c>
      <c r="D71" s="1147">
        <v>199</v>
      </c>
      <c r="E71" s="1439">
        <v>125</v>
      </c>
      <c r="F71" s="1341">
        <v>59.2</v>
      </c>
      <c r="G71" s="1147">
        <v>54</v>
      </c>
      <c r="H71" s="1439">
        <v>38</v>
      </c>
      <c r="I71" s="1341">
        <v>42.10526315789473</v>
      </c>
      <c r="J71" s="1147">
        <v>253</v>
      </c>
      <c r="K71" s="1439">
        <v>163</v>
      </c>
      <c r="L71" s="1341">
        <v>55.21472392638037</v>
      </c>
      <c r="M71" s="728" t="s">
        <v>814</v>
      </c>
      <c r="N71" s="1150">
        <v>74</v>
      </c>
      <c r="O71" s="1439">
        <v>51</v>
      </c>
      <c r="P71" s="1341">
        <v>45.09803921568628</v>
      </c>
      <c r="Q71" s="729" t="s">
        <v>814</v>
      </c>
    </row>
    <row r="72" spans="2:17" ht="9" customHeight="1">
      <c r="B72" s="726" t="s">
        <v>814</v>
      </c>
      <c r="C72" s="727" t="s">
        <v>229</v>
      </c>
      <c r="D72" s="1147">
        <v>16</v>
      </c>
      <c r="E72" s="1439">
        <v>10</v>
      </c>
      <c r="F72" s="1341">
        <v>60</v>
      </c>
      <c r="G72" s="1147">
        <v>81</v>
      </c>
      <c r="H72" s="1439">
        <v>53</v>
      </c>
      <c r="I72" s="1341">
        <v>52.83018867924528</v>
      </c>
      <c r="J72" s="1147">
        <v>97</v>
      </c>
      <c r="K72" s="1439">
        <v>63</v>
      </c>
      <c r="L72" s="1341">
        <v>53.96825396825397</v>
      </c>
      <c r="M72" s="728" t="s">
        <v>814</v>
      </c>
      <c r="N72" s="1150">
        <v>83</v>
      </c>
      <c r="O72" s="1439">
        <v>54</v>
      </c>
      <c r="P72" s="1341">
        <v>53.70370370370371</v>
      </c>
      <c r="Q72" s="729" t="s">
        <v>814</v>
      </c>
    </row>
    <row r="73" spans="2:17" ht="9" customHeight="1">
      <c r="B73" s="726" t="s">
        <v>814</v>
      </c>
      <c r="C73" s="727" t="s">
        <v>1014</v>
      </c>
      <c r="D73" s="1147">
        <v>35</v>
      </c>
      <c r="E73" s="1439">
        <v>10</v>
      </c>
      <c r="F73" s="1341">
        <v>250</v>
      </c>
      <c r="G73" s="1147">
        <v>43</v>
      </c>
      <c r="H73" s="1439">
        <v>29</v>
      </c>
      <c r="I73" s="1341">
        <v>48.275862068965516</v>
      </c>
      <c r="J73" s="1147">
        <v>78</v>
      </c>
      <c r="K73" s="1439">
        <v>39</v>
      </c>
      <c r="L73" s="1341">
        <v>100</v>
      </c>
      <c r="M73" s="728" t="s">
        <v>814</v>
      </c>
      <c r="N73" s="1150">
        <v>47</v>
      </c>
      <c r="O73" s="1439">
        <v>30</v>
      </c>
      <c r="P73" s="1341">
        <v>56.666666666666664</v>
      </c>
      <c r="Q73" s="729" t="s">
        <v>814</v>
      </c>
    </row>
    <row r="74" spans="2:17" ht="9" customHeight="1">
      <c r="B74" s="726" t="s">
        <v>814</v>
      </c>
      <c r="C74" s="727" t="s">
        <v>1015</v>
      </c>
      <c r="D74" s="1147">
        <v>52</v>
      </c>
      <c r="E74" s="1439">
        <v>20</v>
      </c>
      <c r="F74" s="1341">
        <v>160</v>
      </c>
      <c r="G74" s="1147">
        <v>11</v>
      </c>
      <c r="H74" s="1439">
        <v>1</v>
      </c>
      <c r="I74" s="1341">
        <v>1000</v>
      </c>
      <c r="J74" s="1147">
        <v>63</v>
      </c>
      <c r="K74" s="1439">
        <v>21</v>
      </c>
      <c r="L74" s="1341">
        <v>200</v>
      </c>
      <c r="M74" s="728" t="s">
        <v>814</v>
      </c>
      <c r="N74" s="1150">
        <v>16</v>
      </c>
      <c r="O74" s="1439">
        <v>3</v>
      </c>
      <c r="P74" s="1341">
        <v>433.3333333333333</v>
      </c>
      <c r="Q74" s="729" t="s">
        <v>814</v>
      </c>
    </row>
    <row r="75" spans="2:17" ht="9" customHeight="1">
      <c r="B75" s="726" t="s">
        <v>814</v>
      </c>
      <c r="C75" s="727" t="s">
        <v>1016</v>
      </c>
      <c r="D75" s="1147">
        <v>72</v>
      </c>
      <c r="E75" s="1439">
        <v>54</v>
      </c>
      <c r="F75" s="1341">
        <v>33.33333333333333</v>
      </c>
      <c r="G75" s="1147">
        <v>113</v>
      </c>
      <c r="H75" s="1439">
        <v>97</v>
      </c>
      <c r="I75" s="1341">
        <v>16.49484536082474</v>
      </c>
      <c r="J75" s="1147">
        <v>185</v>
      </c>
      <c r="K75" s="1439">
        <v>151</v>
      </c>
      <c r="L75" s="1341">
        <v>22.516556291390728</v>
      </c>
      <c r="M75" s="728" t="s">
        <v>814</v>
      </c>
      <c r="N75" s="1150">
        <v>120</v>
      </c>
      <c r="O75" s="1439">
        <v>102</v>
      </c>
      <c r="P75" s="1341">
        <v>17.647058823529413</v>
      </c>
      <c r="Q75" s="729" t="s">
        <v>814</v>
      </c>
    </row>
    <row r="76" spans="2:17" ht="9" customHeight="1">
      <c r="B76" s="726" t="s">
        <v>814</v>
      </c>
      <c r="C76" s="727" t="s">
        <v>1017</v>
      </c>
      <c r="D76" s="1147">
        <v>9</v>
      </c>
      <c r="E76" s="1439">
        <v>2</v>
      </c>
      <c r="F76" s="1341">
        <v>350</v>
      </c>
      <c r="G76" s="1147">
        <v>32</v>
      </c>
      <c r="H76" s="1439">
        <v>30</v>
      </c>
      <c r="I76" s="1341">
        <v>6.666666666666667</v>
      </c>
      <c r="J76" s="1147">
        <v>41</v>
      </c>
      <c r="K76" s="1439">
        <v>32</v>
      </c>
      <c r="L76" s="1341">
        <v>28.125</v>
      </c>
      <c r="M76" s="728" t="s">
        <v>814</v>
      </c>
      <c r="N76" s="1150">
        <v>33</v>
      </c>
      <c r="O76" s="1439">
        <v>30</v>
      </c>
      <c r="P76" s="1341">
        <v>10</v>
      </c>
      <c r="Q76" s="729" t="s">
        <v>814</v>
      </c>
    </row>
    <row r="77" spans="2:17" ht="9" customHeight="1">
      <c r="B77" s="726" t="s">
        <v>814</v>
      </c>
      <c r="C77" s="727" t="s">
        <v>1019</v>
      </c>
      <c r="D77" s="1147">
        <v>306</v>
      </c>
      <c r="E77" s="1439">
        <v>196</v>
      </c>
      <c r="F77" s="1341">
        <v>56.12244897959183</v>
      </c>
      <c r="G77" s="1147">
        <v>30</v>
      </c>
      <c r="H77" s="1439">
        <v>28</v>
      </c>
      <c r="I77" s="1341">
        <v>7.142857142857142</v>
      </c>
      <c r="J77" s="1147">
        <v>336</v>
      </c>
      <c r="K77" s="1439">
        <v>224</v>
      </c>
      <c r="L77" s="1341">
        <v>50</v>
      </c>
      <c r="M77" s="728" t="s">
        <v>814</v>
      </c>
      <c r="N77" s="1150">
        <v>61</v>
      </c>
      <c r="O77" s="1439">
        <v>48</v>
      </c>
      <c r="P77" s="1341">
        <v>27.083333333333332</v>
      </c>
      <c r="Q77" s="729" t="s">
        <v>814</v>
      </c>
    </row>
    <row r="78" spans="2:17" ht="9" customHeight="1">
      <c r="B78" s="726" t="s">
        <v>814</v>
      </c>
      <c r="C78" s="727" t="s">
        <v>1011</v>
      </c>
      <c r="D78" s="1147">
        <v>63</v>
      </c>
      <c r="E78" s="1439">
        <v>41</v>
      </c>
      <c r="F78" s="1341">
        <v>53.65853658536586</v>
      </c>
      <c r="G78" s="1147">
        <v>136</v>
      </c>
      <c r="H78" s="1439">
        <v>66</v>
      </c>
      <c r="I78" s="1341">
        <v>106.06060606060606</v>
      </c>
      <c r="J78" s="1147">
        <v>199</v>
      </c>
      <c r="K78" s="1439">
        <v>107</v>
      </c>
      <c r="L78" s="1341">
        <v>85.98130841121495</v>
      </c>
      <c r="M78" s="728" t="s">
        <v>814</v>
      </c>
      <c r="N78" s="1150">
        <v>142</v>
      </c>
      <c r="O78" s="1439">
        <v>70</v>
      </c>
      <c r="P78" s="1341">
        <v>102.85714285714285</v>
      </c>
      <c r="Q78" s="729" t="s">
        <v>814</v>
      </c>
    </row>
    <row r="79" spans="2:17" ht="9" customHeight="1">
      <c r="B79" s="726" t="s">
        <v>814</v>
      </c>
      <c r="C79" s="727" t="s">
        <v>230</v>
      </c>
      <c r="D79" s="1147">
        <v>13</v>
      </c>
      <c r="E79" s="1439">
        <v>6</v>
      </c>
      <c r="F79" s="1341">
        <v>116.66666666666667</v>
      </c>
      <c r="G79" s="1147">
        <v>21</v>
      </c>
      <c r="H79" s="1439">
        <v>16</v>
      </c>
      <c r="I79" s="1341">
        <v>31.25</v>
      </c>
      <c r="J79" s="1147">
        <v>34</v>
      </c>
      <c r="K79" s="1439">
        <v>22</v>
      </c>
      <c r="L79" s="1341">
        <v>54.54545454545454</v>
      </c>
      <c r="M79" s="728" t="s">
        <v>814</v>
      </c>
      <c r="N79" s="1150">
        <v>22</v>
      </c>
      <c r="O79" s="1439">
        <v>17</v>
      </c>
      <c r="P79" s="1341">
        <v>29.411764705882355</v>
      </c>
      <c r="Q79" s="729" t="s">
        <v>814</v>
      </c>
    </row>
    <row r="80" spans="2:17" ht="9" customHeight="1">
      <c r="B80" s="1145" t="s">
        <v>814</v>
      </c>
      <c r="C80" s="1146" t="s">
        <v>47</v>
      </c>
      <c r="D80" s="1169">
        <v>784</v>
      </c>
      <c r="E80" s="1444">
        <v>480</v>
      </c>
      <c r="F80" s="1344">
        <v>63.33333333333333</v>
      </c>
      <c r="G80" s="1169">
        <v>541</v>
      </c>
      <c r="H80" s="1444">
        <v>370</v>
      </c>
      <c r="I80" s="1344">
        <v>46.21621621621622</v>
      </c>
      <c r="J80" s="1169">
        <v>1325</v>
      </c>
      <c r="K80" s="1444">
        <v>850</v>
      </c>
      <c r="L80" s="1344">
        <v>55.88235294117647</v>
      </c>
      <c r="M80" s="1172" t="s">
        <v>814</v>
      </c>
      <c r="N80" s="1173">
        <v>619</v>
      </c>
      <c r="O80" s="1444">
        <v>418</v>
      </c>
      <c r="P80" s="1344">
        <v>48.08612440191388</v>
      </c>
      <c r="Q80" s="1174" t="s">
        <v>814</v>
      </c>
    </row>
    <row r="81" spans="2:17" ht="5.25" customHeight="1">
      <c r="B81" s="1145" t="s">
        <v>814</v>
      </c>
      <c r="C81" s="1146" t="s">
        <v>814</v>
      </c>
      <c r="D81" s="1192" t="s">
        <v>814</v>
      </c>
      <c r="E81" s="1450" t="s">
        <v>814</v>
      </c>
      <c r="F81" s="1342" t="s">
        <v>814</v>
      </c>
      <c r="G81" s="1192" t="s">
        <v>814</v>
      </c>
      <c r="H81" s="1450" t="s">
        <v>814</v>
      </c>
      <c r="I81" s="1342" t="s">
        <v>814</v>
      </c>
      <c r="J81" s="1192" t="s">
        <v>814</v>
      </c>
      <c r="K81" s="1450" t="s">
        <v>814</v>
      </c>
      <c r="L81" s="1342" t="s">
        <v>814</v>
      </c>
      <c r="M81" s="1154" t="s">
        <v>814</v>
      </c>
      <c r="N81" s="1193" t="s">
        <v>814</v>
      </c>
      <c r="O81" s="1450" t="s">
        <v>814</v>
      </c>
      <c r="P81" s="1342" t="s">
        <v>814</v>
      </c>
      <c r="Q81" s="1156" t="s">
        <v>814</v>
      </c>
    </row>
    <row r="82" spans="2:17" ht="19.5" customHeight="1">
      <c r="B82" s="732" t="s">
        <v>814</v>
      </c>
      <c r="C82" s="733" t="s">
        <v>437</v>
      </c>
      <c r="D82" s="1169">
        <v>6650</v>
      </c>
      <c r="E82" s="1444">
        <v>7228</v>
      </c>
      <c r="F82" s="1346">
        <v>-7.996679579413392</v>
      </c>
      <c r="G82" s="1169">
        <v>669</v>
      </c>
      <c r="H82" s="1444">
        <v>473</v>
      </c>
      <c r="I82" s="1344">
        <v>41.43763213530655</v>
      </c>
      <c r="J82" s="1169">
        <v>7319</v>
      </c>
      <c r="K82" s="1444">
        <v>7701</v>
      </c>
      <c r="L82" s="1346">
        <v>-4.960394753928061</v>
      </c>
      <c r="M82" s="1172" t="s">
        <v>814</v>
      </c>
      <c r="N82" s="1173">
        <v>1334</v>
      </c>
      <c r="O82" s="1444">
        <v>1196</v>
      </c>
      <c r="P82" s="1344">
        <v>11.538461538461538</v>
      </c>
      <c r="Q82" s="1174" t="s">
        <v>814</v>
      </c>
    </row>
    <row r="83" spans="2:17" ht="5.25" customHeight="1">
      <c r="B83" s="742" t="s">
        <v>814</v>
      </c>
      <c r="C83" s="734" t="s">
        <v>814</v>
      </c>
      <c r="D83" s="1194" t="s">
        <v>814</v>
      </c>
      <c r="E83" s="1172" t="s">
        <v>814</v>
      </c>
      <c r="F83" s="1172" t="s">
        <v>814</v>
      </c>
      <c r="G83" s="1194" t="s">
        <v>814</v>
      </c>
      <c r="H83" s="1172" t="s">
        <v>814</v>
      </c>
      <c r="I83" s="1172" t="s">
        <v>814</v>
      </c>
      <c r="J83" s="1194" t="s">
        <v>814</v>
      </c>
      <c r="K83" s="1172" t="s">
        <v>814</v>
      </c>
      <c r="L83" s="1172" t="s">
        <v>814</v>
      </c>
      <c r="M83" s="1172" t="s">
        <v>814</v>
      </c>
      <c r="N83" s="1195" t="s">
        <v>814</v>
      </c>
      <c r="O83" s="1172" t="s">
        <v>814</v>
      </c>
      <c r="P83" s="1172" t="s">
        <v>814</v>
      </c>
      <c r="Q83" s="1174" t="s">
        <v>814</v>
      </c>
    </row>
  </sheetData>
  <mergeCells count="8">
    <mergeCell ref="B2:Q2"/>
    <mergeCell ref="B3:Q3"/>
    <mergeCell ref="C15:Q15"/>
    <mergeCell ref="N16:Q16"/>
    <mergeCell ref="B4:Q4"/>
    <mergeCell ref="D5:F5"/>
    <mergeCell ref="L5:M5"/>
    <mergeCell ref="N5:Q5"/>
  </mergeCells>
  <printOptions horizontalCentered="1"/>
  <pageMargins left="0.31496062992125984" right="0.31496062992125984" top="0.5905511811023623" bottom="0.1968503937007874" header="0.5905511811023623" footer="0.1968503937007874"/>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showGridLines="0" view="pageBreakPreview" zoomScale="75" zoomScaleNormal="75" zoomScaleSheetLayoutView="75" workbookViewId="0" topLeftCell="A7">
      <selection activeCell="B17" sqref="B17:Z17"/>
    </sheetView>
  </sheetViews>
  <sheetFormatPr defaultColWidth="9.00390625" defaultRowHeight="14.25"/>
  <cols>
    <col min="1" max="1" width="4.75390625" style="11" customWidth="1"/>
    <col min="2" max="2" width="62.125" style="5" customWidth="1"/>
    <col min="3" max="9" width="11.625" style="5" customWidth="1"/>
    <col min="10" max="10" width="4.25390625" style="5" customWidth="1"/>
    <col min="11" max="13" width="11.75390625" style="5" customWidth="1"/>
    <col min="14" max="14" width="12.125" style="5" customWidth="1"/>
    <col min="15" max="15" width="13.25390625" style="5" customWidth="1"/>
    <col min="16" max="16384" width="9.00390625" style="5" customWidth="1"/>
  </cols>
  <sheetData>
    <row r="1" spans="1:9" ht="13.5">
      <c r="A1" s="24" t="s">
        <v>789</v>
      </c>
      <c r="H1" s="1683" t="s">
        <v>1031</v>
      </c>
      <c r="I1" s="1684"/>
    </row>
    <row r="2" spans="1:9" ht="12.75">
      <c r="A2" s="24"/>
      <c r="I2" s="25"/>
    </row>
    <row r="3" spans="1:8" ht="15">
      <c r="A3" s="27" t="s">
        <v>951</v>
      </c>
      <c r="B3" s="23"/>
      <c r="C3" s="23"/>
      <c r="D3" s="23"/>
      <c r="E3" s="23"/>
      <c r="F3" s="28"/>
      <c r="G3" s="28"/>
      <c r="H3" s="28"/>
    </row>
    <row r="4" spans="1:8" ht="13.5">
      <c r="A4" s="29"/>
      <c r="B4" s="23"/>
      <c r="C4" s="23"/>
      <c r="D4" s="23"/>
      <c r="E4" s="23"/>
      <c r="F4" s="28"/>
      <c r="G4" s="28"/>
      <c r="H4" s="28"/>
    </row>
    <row r="5" ht="15" customHeight="1">
      <c r="A5" s="30" t="s">
        <v>1043</v>
      </c>
    </row>
    <row r="6" ht="12.75">
      <c r="A6" s="31"/>
    </row>
    <row r="7" spans="1:2" ht="15">
      <c r="A7" s="1685" t="s">
        <v>467</v>
      </c>
      <c r="B7" s="1685"/>
    </row>
    <row r="9" spans="3:9" ht="52.5">
      <c r="C9" s="32" t="s">
        <v>1044</v>
      </c>
      <c r="D9" s="33" t="s">
        <v>77</v>
      </c>
      <c r="E9" s="33" t="s">
        <v>1045</v>
      </c>
      <c r="F9" s="33" t="s">
        <v>271</v>
      </c>
      <c r="G9" s="33" t="s">
        <v>1047</v>
      </c>
      <c r="H9" s="33" t="s">
        <v>304</v>
      </c>
      <c r="I9" s="33" t="s">
        <v>466</v>
      </c>
    </row>
    <row r="10" spans="1:9" ht="12" customHeight="1">
      <c r="A10" s="34" t="s">
        <v>305</v>
      </c>
      <c r="B10" s="35"/>
      <c r="C10" s="35"/>
      <c r="D10" s="36" t="s">
        <v>1048</v>
      </c>
      <c r="E10" s="36" t="s">
        <v>1048</v>
      </c>
      <c r="F10" s="36" t="s">
        <v>1048</v>
      </c>
      <c r="G10" s="36" t="s">
        <v>1048</v>
      </c>
      <c r="H10" s="36" t="s">
        <v>1048</v>
      </c>
      <c r="I10" s="36" t="s">
        <v>1049</v>
      </c>
    </row>
    <row r="11" spans="4:8" ht="7.5" customHeight="1">
      <c r="D11" s="37"/>
      <c r="E11" s="37"/>
      <c r="F11" s="37"/>
      <c r="G11" s="37"/>
      <c r="H11" s="37"/>
    </row>
    <row r="12" spans="1:8" ht="15" customHeight="1">
      <c r="A12" s="306" t="s">
        <v>1050</v>
      </c>
      <c r="D12" s="37"/>
      <c r="E12" s="37"/>
      <c r="F12" s="37"/>
      <c r="G12" s="37"/>
      <c r="H12" s="37"/>
    </row>
    <row r="13" spans="1:9" ht="28.5" customHeight="1">
      <c r="A13" s="1688" t="s">
        <v>124</v>
      </c>
      <c r="B13" s="1689"/>
      <c r="C13" s="41">
        <v>3</v>
      </c>
      <c r="D13" s="42">
        <v>1007</v>
      </c>
      <c r="E13" s="43">
        <v>-304</v>
      </c>
      <c r="F13" s="42">
        <f>SUM(D13:E13)</f>
        <v>703</v>
      </c>
      <c r="G13" s="42">
        <v>1</v>
      </c>
      <c r="H13" s="42">
        <f>SUM(F13:G13)</f>
        <v>704</v>
      </c>
      <c r="I13" s="1309" t="s">
        <v>1066</v>
      </c>
    </row>
    <row r="14" spans="1:9" ht="30" customHeight="1">
      <c r="A14" s="1688" t="s">
        <v>137</v>
      </c>
      <c r="B14" s="1689"/>
      <c r="C14" s="46">
        <v>6</v>
      </c>
      <c r="D14" s="42">
        <v>73</v>
      </c>
      <c r="E14" s="43">
        <v>-26</v>
      </c>
      <c r="F14" s="42">
        <f>SUM(D14:E14)</f>
        <v>47</v>
      </c>
      <c r="G14" s="76">
        <v>-4</v>
      </c>
      <c r="H14" s="42">
        <f>SUM(F14:G14)</f>
        <v>43</v>
      </c>
      <c r="I14" s="1307" t="s">
        <v>71</v>
      </c>
    </row>
    <row r="15" spans="1:9" ht="7.5" customHeight="1">
      <c r="A15" s="39"/>
      <c r="B15" s="40"/>
      <c r="C15" s="46"/>
      <c r="D15" s="42"/>
      <c r="E15" s="43"/>
      <c r="F15" s="42"/>
      <c r="G15" s="42"/>
      <c r="H15" s="42"/>
      <c r="I15" s="1303"/>
    </row>
    <row r="16" spans="1:9" ht="15" customHeight="1">
      <c r="A16" s="1688" t="s">
        <v>306</v>
      </c>
      <c r="B16" s="1689"/>
      <c r="C16" s="46">
        <v>6</v>
      </c>
      <c r="D16" s="42">
        <v>168</v>
      </c>
      <c r="E16" s="47" t="s">
        <v>1032</v>
      </c>
      <c r="F16" s="42">
        <f>SUM(D16:E16)</f>
        <v>168</v>
      </c>
      <c r="G16" s="47" t="s">
        <v>1032</v>
      </c>
      <c r="H16" s="42">
        <f>SUM(F16:G16)</f>
        <v>168</v>
      </c>
      <c r="I16" s="1307" t="s">
        <v>961</v>
      </c>
    </row>
    <row r="17" spans="1:9" ht="7.5" customHeight="1">
      <c r="A17" s="39"/>
      <c r="B17" s="40"/>
      <c r="C17" s="46"/>
      <c r="D17" s="42"/>
      <c r="E17" s="43"/>
      <c r="F17" s="42"/>
      <c r="G17" s="42"/>
      <c r="H17" s="42"/>
      <c r="I17" s="1303"/>
    </row>
    <row r="18" spans="1:9" ht="25.5" customHeight="1">
      <c r="A18" s="1690" t="s">
        <v>949</v>
      </c>
      <c r="B18" s="1689"/>
      <c r="C18" s="46">
        <v>6</v>
      </c>
      <c r="D18" s="42">
        <v>246</v>
      </c>
      <c r="E18" s="43">
        <v>-74</v>
      </c>
      <c r="F18" s="42">
        <f>SUM(D18:E18)</f>
        <v>172</v>
      </c>
      <c r="G18" s="47" t="s">
        <v>1032</v>
      </c>
      <c r="H18" s="42">
        <f>SUM(F18:G18)</f>
        <v>172</v>
      </c>
      <c r="I18" s="1307" t="s">
        <v>72</v>
      </c>
    </row>
    <row r="19" spans="1:9" ht="7.5" customHeight="1">
      <c r="A19" s="49"/>
      <c r="B19" s="11"/>
      <c r="C19" s="46"/>
      <c r="D19" s="42"/>
      <c r="E19" s="43"/>
      <c r="F19" s="42"/>
      <c r="G19" s="42"/>
      <c r="H19" s="42"/>
      <c r="I19" s="1303"/>
    </row>
    <row r="20" spans="1:9" ht="24.75" customHeight="1">
      <c r="A20" s="1691" t="s">
        <v>824</v>
      </c>
      <c r="B20" s="1689"/>
      <c r="C20" s="51">
        <v>6</v>
      </c>
      <c r="D20" s="52">
        <v>-20</v>
      </c>
      <c r="E20" s="53">
        <v>17</v>
      </c>
      <c r="F20" s="42">
        <f>SUM(D20:E20)</f>
        <v>-3</v>
      </c>
      <c r="G20" s="47" t="s">
        <v>1032</v>
      </c>
      <c r="H20" s="42">
        <f>SUM(F20:G20)</f>
        <v>-3</v>
      </c>
      <c r="I20" s="75" t="s">
        <v>312</v>
      </c>
    </row>
    <row r="21" spans="1:9" ht="7.5" customHeight="1">
      <c r="A21" s="54"/>
      <c r="B21" s="55"/>
      <c r="C21" s="51"/>
      <c r="D21" s="52"/>
      <c r="E21" s="53"/>
      <c r="F21" s="52"/>
      <c r="G21" s="56"/>
      <c r="H21" s="52"/>
      <c r="I21" s="1304"/>
    </row>
    <row r="22" spans="1:9" ht="7.5" customHeight="1">
      <c r="A22" s="58"/>
      <c r="B22" s="59"/>
      <c r="C22" s="60"/>
      <c r="D22" s="61"/>
      <c r="E22" s="62"/>
      <c r="F22" s="61"/>
      <c r="G22" s="63"/>
      <c r="H22" s="61"/>
      <c r="I22" s="1305"/>
    </row>
    <row r="23" spans="1:9" ht="15" customHeight="1">
      <c r="A23" s="54" t="s">
        <v>125</v>
      </c>
      <c r="B23" s="55"/>
      <c r="C23" s="51"/>
      <c r="D23" s="52">
        <f>SUM(D13:D20)</f>
        <v>1474</v>
      </c>
      <c r="E23" s="52">
        <f>SUM(E13:E20)</f>
        <v>-387</v>
      </c>
      <c r="F23" s="52">
        <f>SUM(F13:F20)</f>
        <v>1087</v>
      </c>
      <c r="G23" s="52">
        <f>SUM(G13:G20)</f>
        <v>-3</v>
      </c>
      <c r="H23" s="52">
        <f>SUM(H13:H20)</f>
        <v>1084</v>
      </c>
      <c r="I23" s="1309" t="s">
        <v>311</v>
      </c>
    </row>
    <row r="24" spans="1:9" ht="15" customHeight="1">
      <c r="A24" s="54" t="s">
        <v>310</v>
      </c>
      <c r="B24" s="55"/>
      <c r="C24" s="51">
        <v>14</v>
      </c>
      <c r="D24" s="52">
        <v>-45</v>
      </c>
      <c r="E24" s="53">
        <v>11</v>
      </c>
      <c r="F24" s="42">
        <f>SUM(D24:E24)</f>
        <v>-34</v>
      </c>
      <c r="G24" s="56">
        <v>2</v>
      </c>
      <c r="H24" s="42">
        <f>SUM(F24:G24)</f>
        <v>-32</v>
      </c>
      <c r="I24" s="75" t="s">
        <v>903</v>
      </c>
    </row>
    <row r="25" spans="1:9" ht="7.5" customHeight="1">
      <c r="A25" s="54"/>
      <c r="B25" s="55"/>
      <c r="C25" s="51"/>
      <c r="D25" s="52"/>
      <c r="E25" s="53"/>
      <c r="F25" s="52"/>
      <c r="G25" s="56"/>
      <c r="H25" s="52"/>
      <c r="I25" s="1304"/>
    </row>
    <row r="26" spans="1:9" ht="4.5" customHeight="1">
      <c r="A26" s="45"/>
      <c r="C26" s="46"/>
      <c r="D26" s="42"/>
      <c r="E26" s="43"/>
      <c r="F26" s="42"/>
      <c r="G26" s="77"/>
      <c r="H26" s="42"/>
      <c r="I26" s="1306"/>
    </row>
    <row r="27" spans="1:9" ht="15" customHeight="1">
      <c r="A27" s="58" t="s">
        <v>256</v>
      </c>
      <c r="B27" s="59"/>
      <c r="C27" s="60"/>
      <c r="D27" s="61">
        <f>SUM(D23:D24)</f>
        <v>1429</v>
      </c>
      <c r="E27" s="61">
        <f>SUM(E23:E24)</f>
        <v>-376</v>
      </c>
      <c r="F27" s="61">
        <f>SUM(F23:F24)</f>
        <v>1053</v>
      </c>
      <c r="G27" s="61">
        <f>SUM(G23:G24)</f>
        <v>-1</v>
      </c>
      <c r="H27" s="61">
        <f>SUM(H23:H24)</f>
        <v>1052</v>
      </c>
      <c r="I27" s="1308" t="s">
        <v>962</v>
      </c>
    </row>
    <row r="28" spans="1:9" ht="7.5" customHeight="1">
      <c r="A28" s="66"/>
      <c r="B28" s="35"/>
      <c r="C28" s="67"/>
      <c r="D28" s="68"/>
      <c r="E28" s="68"/>
      <c r="F28" s="68"/>
      <c r="G28" s="68"/>
      <c r="H28" s="68"/>
      <c r="I28" s="968"/>
    </row>
    <row r="29" spans="1:9" ht="15" customHeight="1">
      <c r="A29" s="45"/>
      <c r="C29" s="46"/>
      <c r="D29" s="42"/>
      <c r="E29" s="42"/>
      <c r="F29" s="42"/>
      <c r="G29" s="42"/>
      <c r="H29" s="42"/>
      <c r="I29" s="963"/>
    </row>
    <row r="30" spans="1:15" ht="12.75">
      <c r="A30" s="306" t="s">
        <v>1029</v>
      </c>
      <c r="J30" s="72"/>
      <c r="K30" s="72"/>
      <c r="L30" s="72"/>
      <c r="M30" s="72"/>
      <c r="N30" s="72"/>
      <c r="O30" s="73"/>
    </row>
    <row r="31" ht="12.75">
      <c r="A31" s="306"/>
    </row>
    <row r="32" spans="1:9" ht="25.5" customHeight="1">
      <c r="A32" s="1044" t="s">
        <v>1033</v>
      </c>
      <c r="B32" s="1686" t="s">
        <v>948</v>
      </c>
      <c r="C32" s="1687"/>
      <c r="D32" s="1687"/>
      <c r="E32" s="1687"/>
      <c r="F32" s="1687"/>
      <c r="G32" s="1687"/>
      <c r="H32" s="1687"/>
      <c r="I32" s="1687"/>
    </row>
    <row r="33" spans="1:9" ht="10.5" customHeight="1">
      <c r="A33" s="1044"/>
      <c r="B33" s="757"/>
      <c r="C33" s="1296"/>
      <c r="D33" s="1296"/>
      <c r="E33" s="1296"/>
      <c r="F33" s="1296"/>
      <c r="G33" s="1296"/>
      <c r="H33" s="1296"/>
      <c r="I33" s="1296"/>
    </row>
    <row r="34" spans="1:9" ht="46.5" customHeight="1">
      <c r="A34" s="1044" t="s">
        <v>307</v>
      </c>
      <c r="B34" s="1686" t="s">
        <v>313</v>
      </c>
      <c r="C34" s="1687"/>
      <c r="D34" s="1687"/>
      <c r="E34" s="1687"/>
      <c r="F34" s="1687"/>
      <c r="G34" s="1687"/>
      <c r="H34" s="1687"/>
      <c r="I34" s="1687"/>
    </row>
    <row r="35" spans="1:2" ht="6.75" customHeight="1">
      <c r="A35" s="1043"/>
      <c r="B35" s="17"/>
    </row>
    <row r="36" spans="1:9" ht="38.25" customHeight="1">
      <c r="A36" s="1044" t="s">
        <v>571</v>
      </c>
      <c r="B36" s="1686" t="s">
        <v>118</v>
      </c>
      <c r="C36" s="1687"/>
      <c r="D36" s="1687"/>
      <c r="E36" s="1687"/>
      <c r="F36" s="1687"/>
      <c r="G36" s="1687"/>
      <c r="H36" s="1687"/>
      <c r="I36" s="1687"/>
    </row>
    <row r="37" spans="1:2" ht="6.75" customHeight="1">
      <c r="A37" s="1043"/>
      <c r="B37" s="17"/>
    </row>
    <row r="38" spans="1:9" ht="18.75" customHeight="1">
      <c r="A38" s="1044" t="s">
        <v>902</v>
      </c>
      <c r="B38" s="1686" t="s">
        <v>570</v>
      </c>
      <c r="C38" s="1687"/>
      <c r="D38" s="1687"/>
      <c r="E38" s="1687"/>
      <c r="F38" s="1687"/>
      <c r="G38" s="1687"/>
      <c r="H38" s="1687"/>
      <c r="I38" s="1687"/>
    </row>
  </sheetData>
  <mergeCells count="11">
    <mergeCell ref="B38:I38"/>
    <mergeCell ref="B32:I32"/>
    <mergeCell ref="B36:I36"/>
    <mergeCell ref="A18:B18"/>
    <mergeCell ref="A20:B20"/>
    <mergeCell ref="B34:I34"/>
    <mergeCell ref="A16:B16"/>
    <mergeCell ref="H1:I1"/>
    <mergeCell ref="A7:B7"/>
    <mergeCell ref="A13:B13"/>
    <mergeCell ref="A14:B14"/>
  </mergeCells>
  <printOptions horizontalCentered="1" verticalCentered="1"/>
  <pageMargins left="0.75" right="0.75" top="0.75" bottom="0.75" header="0.75" footer="0.75"/>
  <pageSetup fitToHeight="1" fitToWidth="1" horizontalDpi="600" verticalDpi="600" orientation="landscape" paperSize="9" scale="76" r:id="rId1"/>
</worksheet>
</file>

<file path=xl/worksheets/sheet30.xml><?xml version="1.0" encoding="utf-8"?>
<worksheet xmlns="http://schemas.openxmlformats.org/spreadsheetml/2006/main" xmlns:r="http://schemas.openxmlformats.org/officeDocument/2006/relationships">
  <sheetPr>
    <pageSetUpPr fitToPage="1"/>
  </sheetPr>
  <dimension ref="B2:Q83"/>
  <sheetViews>
    <sheetView showGridLines="0" zoomScaleSheetLayoutView="100" workbookViewId="0" topLeftCell="B1">
      <selection activeCell="B17" sqref="B17:Z17"/>
    </sheetView>
  </sheetViews>
  <sheetFormatPr defaultColWidth="8.75390625" defaultRowHeight="14.25"/>
  <cols>
    <col min="1" max="1" width="6.25390625" style="718" customWidth="1"/>
    <col min="2" max="2" width="0.875" style="718" customWidth="1"/>
    <col min="3" max="3" width="26.125" style="718" customWidth="1"/>
    <col min="4" max="9" width="7.25390625" style="718" customWidth="1"/>
    <col min="10" max="11" width="8.125" style="718" customWidth="1"/>
    <col min="12" max="12" width="7.25390625" style="718" customWidth="1"/>
    <col min="13" max="13" width="1.75390625" style="718" customWidth="1"/>
    <col min="14" max="15" width="8.125" style="718" customWidth="1"/>
    <col min="16" max="16" width="7.25390625" style="718" customWidth="1"/>
    <col min="17" max="17" width="1.75390625" style="718" customWidth="1"/>
    <col min="18" max="16384" width="8.75390625" style="718" customWidth="1"/>
  </cols>
  <sheetData>
    <row r="1" ht="32.25" customHeight="1"/>
    <row r="2" spans="2:17" ht="13.5" customHeight="1">
      <c r="B2" s="1746" t="s">
        <v>983</v>
      </c>
      <c r="C2" s="1746"/>
      <c r="D2" s="1746"/>
      <c r="E2" s="1746"/>
      <c r="F2" s="1746"/>
      <c r="G2" s="1746"/>
      <c r="H2" s="1746"/>
      <c r="I2" s="1746"/>
      <c r="J2" s="1746"/>
      <c r="K2" s="1746"/>
      <c r="L2" s="1746"/>
      <c r="M2" s="1746"/>
      <c r="N2" s="1746"/>
      <c r="O2" s="1746"/>
      <c r="P2" s="1746"/>
      <c r="Q2" s="1746"/>
    </row>
    <row r="3" spans="2:17" ht="22.5" customHeight="1">
      <c r="B3" s="1747" t="s">
        <v>292</v>
      </c>
      <c r="C3" s="1748"/>
      <c r="D3" s="1748"/>
      <c r="E3" s="1748"/>
      <c r="F3" s="1748"/>
      <c r="G3" s="1748"/>
      <c r="H3" s="1748"/>
      <c r="I3" s="1748"/>
      <c r="J3" s="1748"/>
      <c r="K3" s="1748"/>
      <c r="L3" s="1748"/>
      <c r="M3" s="1748"/>
      <c r="N3" s="1748"/>
      <c r="O3" s="1748"/>
      <c r="P3" s="1748"/>
      <c r="Q3" s="1749"/>
    </row>
    <row r="4" spans="2:17" ht="18" customHeight="1">
      <c r="B4" s="1750" t="s">
        <v>182</v>
      </c>
      <c r="C4" s="1750"/>
      <c r="D4" s="1750"/>
      <c r="E4" s="1750"/>
      <c r="F4" s="1750"/>
      <c r="G4" s="1750"/>
      <c r="H4" s="1750"/>
      <c r="I4" s="1750"/>
      <c r="J4" s="1750"/>
      <c r="K4" s="1750"/>
      <c r="L4" s="1750"/>
      <c r="M4" s="1750"/>
      <c r="N4" s="1750"/>
      <c r="O4" s="1750"/>
      <c r="P4" s="1750"/>
      <c r="Q4" s="1750"/>
    </row>
    <row r="5" spans="2:17" ht="13.5" customHeight="1">
      <c r="B5" s="1129" t="s">
        <v>814</v>
      </c>
      <c r="C5" s="1130" t="s">
        <v>814</v>
      </c>
      <c r="D5" s="1744" t="s">
        <v>605</v>
      </c>
      <c r="E5" s="1744"/>
      <c r="F5" s="1744"/>
      <c r="G5" s="1130" t="s">
        <v>814</v>
      </c>
      <c r="H5" s="1132" t="s">
        <v>233</v>
      </c>
      <c r="I5" s="1133" t="s">
        <v>814</v>
      </c>
      <c r="J5" s="1130" t="s">
        <v>814</v>
      </c>
      <c r="K5" s="1131" t="s">
        <v>234</v>
      </c>
      <c r="L5" s="1745" t="s">
        <v>814</v>
      </c>
      <c r="M5" s="1753"/>
      <c r="N5" s="1751" t="s">
        <v>402</v>
      </c>
      <c r="O5" s="1744"/>
      <c r="P5" s="1744"/>
      <c r="Q5" s="1752"/>
    </row>
    <row r="6" spans="2:17" ht="9" customHeight="1">
      <c r="B6" s="1134" t="s">
        <v>814</v>
      </c>
      <c r="C6" s="1135" t="s">
        <v>814</v>
      </c>
      <c r="D6" s="719" t="s">
        <v>814</v>
      </c>
      <c r="E6" s="719" t="s">
        <v>814</v>
      </c>
      <c r="F6" s="719" t="s">
        <v>814</v>
      </c>
      <c r="G6" s="719" t="s">
        <v>814</v>
      </c>
      <c r="H6" s="719" t="s">
        <v>814</v>
      </c>
      <c r="I6" s="719" t="s">
        <v>814</v>
      </c>
      <c r="J6" s="719" t="s">
        <v>814</v>
      </c>
      <c r="K6" s="719" t="s">
        <v>814</v>
      </c>
      <c r="L6" s="719" t="s">
        <v>814</v>
      </c>
      <c r="M6" s="719" t="s">
        <v>814</v>
      </c>
      <c r="N6" s="720" t="s">
        <v>814</v>
      </c>
      <c r="O6" s="719" t="s">
        <v>814</v>
      </c>
      <c r="P6" s="719" t="s">
        <v>814</v>
      </c>
      <c r="Q6" s="721" t="s">
        <v>814</v>
      </c>
    </row>
    <row r="7" spans="2:17" ht="9" customHeight="1">
      <c r="B7" s="1134" t="s">
        <v>814</v>
      </c>
      <c r="C7" s="1135" t="s">
        <v>814</v>
      </c>
      <c r="D7" s="719" t="s">
        <v>814</v>
      </c>
      <c r="E7" s="719" t="s">
        <v>814</v>
      </c>
      <c r="F7" s="719" t="s">
        <v>814</v>
      </c>
      <c r="G7" s="719" t="s">
        <v>814</v>
      </c>
      <c r="H7" s="719" t="s">
        <v>814</v>
      </c>
      <c r="I7" s="719" t="s">
        <v>814</v>
      </c>
      <c r="J7" s="719" t="s">
        <v>814</v>
      </c>
      <c r="K7" s="719" t="s">
        <v>814</v>
      </c>
      <c r="L7" s="719" t="s">
        <v>814</v>
      </c>
      <c r="M7" s="719" t="s">
        <v>814</v>
      </c>
      <c r="N7" s="720" t="s">
        <v>814</v>
      </c>
      <c r="O7" s="719" t="s">
        <v>814</v>
      </c>
      <c r="P7" s="719" t="s">
        <v>814</v>
      </c>
      <c r="Q7" s="721" t="s">
        <v>814</v>
      </c>
    </row>
    <row r="8" spans="2:17" ht="9" customHeight="1">
      <c r="B8" s="1134" t="s">
        <v>814</v>
      </c>
      <c r="C8" s="1135" t="s">
        <v>814</v>
      </c>
      <c r="D8" s="1136" t="s">
        <v>816</v>
      </c>
      <c r="E8" s="1437" t="s">
        <v>183</v>
      </c>
      <c r="F8" s="1437" t="s">
        <v>184</v>
      </c>
      <c r="G8" s="1136" t="s">
        <v>816</v>
      </c>
      <c r="H8" s="1437" t="s">
        <v>183</v>
      </c>
      <c r="I8" s="1437" t="s">
        <v>184</v>
      </c>
      <c r="J8" s="1136" t="s">
        <v>816</v>
      </c>
      <c r="K8" s="1437" t="s">
        <v>183</v>
      </c>
      <c r="L8" s="1437" t="s">
        <v>184</v>
      </c>
      <c r="M8" s="1137" t="s">
        <v>814</v>
      </c>
      <c r="N8" s="1138" t="s">
        <v>816</v>
      </c>
      <c r="O8" s="1437" t="s">
        <v>183</v>
      </c>
      <c r="P8" s="1437" t="s">
        <v>184</v>
      </c>
      <c r="Q8" s="1139" t="s">
        <v>814</v>
      </c>
    </row>
    <row r="9" spans="2:17" ht="9" customHeight="1">
      <c r="B9" s="1140" t="s">
        <v>814</v>
      </c>
      <c r="C9" s="1141" t="s">
        <v>814</v>
      </c>
      <c r="D9" s="1136" t="s">
        <v>1048</v>
      </c>
      <c r="E9" s="1437" t="s">
        <v>1048</v>
      </c>
      <c r="F9" s="1136" t="s">
        <v>814</v>
      </c>
      <c r="G9" s="1136" t="s">
        <v>1048</v>
      </c>
      <c r="H9" s="1437" t="s">
        <v>1048</v>
      </c>
      <c r="I9" s="1136" t="s">
        <v>814</v>
      </c>
      <c r="J9" s="1136" t="s">
        <v>1048</v>
      </c>
      <c r="K9" s="1437" t="s">
        <v>1048</v>
      </c>
      <c r="L9" s="1136" t="s">
        <v>814</v>
      </c>
      <c r="M9" s="1136" t="s">
        <v>814</v>
      </c>
      <c r="N9" s="1138" t="s">
        <v>1048</v>
      </c>
      <c r="O9" s="1437" t="s">
        <v>1048</v>
      </c>
      <c r="P9" s="1437" t="s">
        <v>814</v>
      </c>
      <c r="Q9" s="1142" t="s">
        <v>814</v>
      </c>
    </row>
    <row r="10" spans="2:17" ht="9" customHeight="1">
      <c r="B10" s="1129" t="s">
        <v>814</v>
      </c>
      <c r="C10" s="1130" t="s">
        <v>814</v>
      </c>
      <c r="D10" s="1132" t="s">
        <v>814</v>
      </c>
      <c r="E10" s="1132" t="s">
        <v>814</v>
      </c>
      <c r="F10" s="1132" t="s">
        <v>814</v>
      </c>
      <c r="G10" s="1132" t="s">
        <v>814</v>
      </c>
      <c r="H10" s="1132" t="s">
        <v>814</v>
      </c>
      <c r="I10" s="1132" t="s">
        <v>814</v>
      </c>
      <c r="J10" s="1132" t="s">
        <v>814</v>
      </c>
      <c r="K10" s="1132" t="s">
        <v>814</v>
      </c>
      <c r="L10" s="1132" t="s">
        <v>814</v>
      </c>
      <c r="M10" s="1132" t="s">
        <v>814</v>
      </c>
      <c r="N10" s="1143" t="s">
        <v>814</v>
      </c>
      <c r="O10" s="1132" t="s">
        <v>814</v>
      </c>
      <c r="P10" s="1132" t="s">
        <v>814</v>
      </c>
      <c r="Q10" s="1144" t="s">
        <v>814</v>
      </c>
    </row>
    <row r="11" spans="2:17" ht="9" customHeight="1">
      <c r="B11" s="1145" t="s">
        <v>814</v>
      </c>
      <c r="C11" s="1146" t="s">
        <v>436</v>
      </c>
      <c r="D11" s="1147">
        <v>2560</v>
      </c>
      <c r="E11" s="1196">
        <v>3985</v>
      </c>
      <c r="F11" s="1339">
        <v>-35.75909661229611</v>
      </c>
      <c r="G11" s="1147">
        <v>3434</v>
      </c>
      <c r="H11" s="1196">
        <v>3154</v>
      </c>
      <c r="I11" s="1341">
        <v>8.877615726062144</v>
      </c>
      <c r="J11" s="1147">
        <v>1325</v>
      </c>
      <c r="K11" s="1196">
        <v>915</v>
      </c>
      <c r="L11" s="1341">
        <v>44.80874316939891</v>
      </c>
      <c r="M11" s="1149" t="s">
        <v>814</v>
      </c>
      <c r="N11" s="1150">
        <v>7319</v>
      </c>
      <c r="O11" s="1196">
        <v>8054</v>
      </c>
      <c r="P11" s="1339">
        <v>-9.12590017382667</v>
      </c>
      <c r="Q11" s="1151" t="s">
        <v>814</v>
      </c>
    </row>
    <row r="12" spans="2:17" ht="9" customHeight="1">
      <c r="B12" s="1145" t="s">
        <v>814</v>
      </c>
      <c r="C12" s="1146" t="s">
        <v>235</v>
      </c>
      <c r="D12" s="1197">
        <v>7519</v>
      </c>
      <c r="E12" s="1198">
        <v>6795</v>
      </c>
      <c r="F12" s="1341">
        <v>10.654893303899925</v>
      </c>
      <c r="G12" s="1197">
        <v>19</v>
      </c>
      <c r="H12" s="1198" t="s">
        <v>817</v>
      </c>
      <c r="I12" s="1341" t="s">
        <v>817</v>
      </c>
      <c r="J12" s="1197">
        <v>17471</v>
      </c>
      <c r="K12" s="1198">
        <v>10027</v>
      </c>
      <c r="L12" s="1341">
        <v>74.23955320634288</v>
      </c>
      <c r="M12" s="1149" t="s">
        <v>814</v>
      </c>
      <c r="N12" s="1199">
        <v>25009</v>
      </c>
      <c r="O12" s="1198">
        <v>16822</v>
      </c>
      <c r="P12" s="1341">
        <v>48.66841041493283</v>
      </c>
      <c r="Q12" s="1151" t="s">
        <v>814</v>
      </c>
    </row>
    <row r="13" spans="2:17" ht="9" customHeight="1">
      <c r="B13" s="1145" t="s">
        <v>814</v>
      </c>
      <c r="C13" s="1146" t="s">
        <v>814</v>
      </c>
      <c r="D13" s="1152">
        <v>10079</v>
      </c>
      <c r="E13" s="1200">
        <v>10780</v>
      </c>
      <c r="F13" s="1340">
        <v>-6.502782931354361</v>
      </c>
      <c r="G13" s="1152">
        <v>3453</v>
      </c>
      <c r="H13" s="1200">
        <v>3154</v>
      </c>
      <c r="I13" s="1342">
        <v>9.48002536461636</v>
      </c>
      <c r="J13" s="1152">
        <v>18796</v>
      </c>
      <c r="K13" s="1200">
        <v>10942</v>
      </c>
      <c r="L13" s="1342">
        <v>71.77846828733321</v>
      </c>
      <c r="M13" s="1154" t="s">
        <v>814</v>
      </c>
      <c r="N13" s="1155">
        <v>32328</v>
      </c>
      <c r="O13" s="1200">
        <v>24876</v>
      </c>
      <c r="P13" s="1342">
        <v>29.956584659913172</v>
      </c>
      <c r="Q13" s="1156" t="s">
        <v>814</v>
      </c>
    </row>
    <row r="14" spans="2:17" ht="6" customHeight="1">
      <c r="B14" s="1157" t="s">
        <v>814</v>
      </c>
      <c r="C14" s="1158" t="s">
        <v>814</v>
      </c>
      <c r="D14" s="1159" t="s">
        <v>814</v>
      </c>
      <c r="E14" s="1159" t="s">
        <v>814</v>
      </c>
      <c r="F14" s="1159" t="s">
        <v>814</v>
      </c>
      <c r="G14" s="1159" t="s">
        <v>814</v>
      </c>
      <c r="H14" s="1159" t="s">
        <v>814</v>
      </c>
      <c r="I14" s="1159" t="s">
        <v>814</v>
      </c>
      <c r="J14" s="1159" t="s">
        <v>814</v>
      </c>
      <c r="K14" s="1159" t="s">
        <v>814</v>
      </c>
      <c r="L14" s="1159" t="s">
        <v>814</v>
      </c>
      <c r="M14" s="1159" t="s">
        <v>814</v>
      </c>
      <c r="N14" s="1160" t="s">
        <v>814</v>
      </c>
      <c r="O14" s="1159" t="s">
        <v>814</v>
      </c>
      <c r="P14" s="1159" t="s">
        <v>814</v>
      </c>
      <c r="Q14" s="1161" t="s">
        <v>814</v>
      </c>
    </row>
    <row r="15" spans="2:17" ht="16.5" customHeight="1">
      <c r="B15" s="725" t="s">
        <v>814</v>
      </c>
      <c r="C15" s="1754" t="s">
        <v>438</v>
      </c>
      <c r="D15" s="1754"/>
      <c r="E15" s="1754"/>
      <c r="F15" s="1754"/>
      <c r="G15" s="1754"/>
      <c r="H15" s="1754"/>
      <c r="I15" s="1754"/>
      <c r="J15" s="1754"/>
      <c r="K15" s="1754"/>
      <c r="L15" s="1754"/>
      <c r="M15" s="1754"/>
      <c r="N15" s="1754"/>
      <c r="O15" s="1754"/>
      <c r="P15" s="1754"/>
      <c r="Q15" s="1754"/>
    </row>
    <row r="16" spans="2:17" ht="13.5" customHeight="1">
      <c r="B16" s="1129" t="s">
        <v>814</v>
      </c>
      <c r="C16" s="1130" t="s">
        <v>814</v>
      </c>
      <c r="D16" s="1130" t="s">
        <v>814</v>
      </c>
      <c r="E16" s="1131" t="s">
        <v>396</v>
      </c>
      <c r="F16" s="1130" t="s">
        <v>814</v>
      </c>
      <c r="G16" s="1130" t="s">
        <v>814</v>
      </c>
      <c r="H16" s="1131" t="s">
        <v>397</v>
      </c>
      <c r="I16" s="1130" t="s">
        <v>814</v>
      </c>
      <c r="J16" s="1130" t="s">
        <v>814</v>
      </c>
      <c r="K16" s="1131" t="s">
        <v>402</v>
      </c>
      <c r="L16" s="1130" t="s">
        <v>814</v>
      </c>
      <c r="M16" s="1130" t="s">
        <v>814</v>
      </c>
      <c r="N16" s="1751" t="s">
        <v>226</v>
      </c>
      <c r="O16" s="1744"/>
      <c r="P16" s="1744"/>
      <c r="Q16" s="1752"/>
    </row>
    <row r="17" spans="2:17" ht="8.25" customHeight="1">
      <c r="B17" s="1134" t="s">
        <v>814</v>
      </c>
      <c r="C17" s="1135" t="s">
        <v>814</v>
      </c>
      <c r="D17" s="719" t="s">
        <v>814</v>
      </c>
      <c r="E17" s="719" t="s">
        <v>814</v>
      </c>
      <c r="F17" s="719" t="s">
        <v>814</v>
      </c>
      <c r="G17" s="719" t="s">
        <v>814</v>
      </c>
      <c r="H17" s="719" t="s">
        <v>814</v>
      </c>
      <c r="I17" s="719" t="s">
        <v>814</v>
      </c>
      <c r="J17" s="719" t="s">
        <v>814</v>
      </c>
      <c r="K17" s="719" t="s">
        <v>814</v>
      </c>
      <c r="L17" s="719" t="s">
        <v>814</v>
      </c>
      <c r="M17" s="719" t="s">
        <v>814</v>
      </c>
      <c r="N17" s="720" t="s">
        <v>814</v>
      </c>
      <c r="O17" s="719" t="s">
        <v>814</v>
      </c>
      <c r="P17" s="719" t="s">
        <v>814</v>
      </c>
      <c r="Q17" s="721" t="s">
        <v>814</v>
      </c>
    </row>
    <row r="18" spans="2:17" ht="9.75" customHeight="1">
      <c r="B18" s="1134" t="s">
        <v>814</v>
      </c>
      <c r="C18" s="1135" t="s">
        <v>814</v>
      </c>
      <c r="D18" s="1136" t="s">
        <v>816</v>
      </c>
      <c r="E18" s="1437" t="s">
        <v>183</v>
      </c>
      <c r="F18" s="1437" t="s">
        <v>184</v>
      </c>
      <c r="G18" s="1136" t="s">
        <v>816</v>
      </c>
      <c r="H18" s="1437" t="s">
        <v>183</v>
      </c>
      <c r="I18" s="1437" t="s">
        <v>184</v>
      </c>
      <c r="J18" s="1136" t="s">
        <v>816</v>
      </c>
      <c r="K18" s="1437" t="s">
        <v>183</v>
      </c>
      <c r="L18" s="1437" t="s">
        <v>184</v>
      </c>
      <c r="M18" s="1137" t="s">
        <v>814</v>
      </c>
      <c r="N18" s="1138" t="s">
        <v>816</v>
      </c>
      <c r="O18" s="1437" t="s">
        <v>183</v>
      </c>
      <c r="P18" s="1437" t="s">
        <v>184</v>
      </c>
      <c r="Q18" s="1139" t="s">
        <v>814</v>
      </c>
    </row>
    <row r="19" spans="2:17" ht="9.75" customHeight="1">
      <c r="B19" s="1140" t="s">
        <v>814</v>
      </c>
      <c r="C19" s="1141" t="s">
        <v>814</v>
      </c>
      <c r="D19" s="1162" t="s">
        <v>1048</v>
      </c>
      <c r="E19" s="1441" t="s">
        <v>1048</v>
      </c>
      <c r="F19" s="1441" t="s">
        <v>814</v>
      </c>
      <c r="G19" s="1162" t="s">
        <v>1048</v>
      </c>
      <c r="H19" s="1441" t="s">
        <v>1048</v>
      </c>
      <c r="I19" s="1441" t="s">
        <v>814</v>
      </c>
      <c r="J19" s="1162" t="s">
        <v>1048</v>
      </c>
      <c r="K19" s="1441" t="s">
        <v>1048</v>
      </c>
      <c r="L19" s="1441" t="s">
        <v>814</v>
      </c>
      <c r="M19" s="1162" t="s">
        <v>814</v>
      </c>
      <c r="N19" s="1163" t="s">
        <v>1048</v>
      </c>
      <c r="O19" s="1441" t="s">
        <v>1048</v>
      </c>
      <c r="P19" s="1441" t="s">
        <v>814</v>
      </c>
      <c r="Q19" s="1164" t="s">
        <v>814</v>
      </c>
    </row>
    <row r="20" spans="2:17" ht="11.25" customHeight="1">
      <c r="B20" s="1134" t="s">
        <v>814</v>
      </c>
      <c r="C20" s="1135" t="s">
        <v>633</v>
      </c>
      <c r="D20" s="1137" t="s">
        <v>814</v>
      </c>
      <c r="E20" s="1137" t="s">
        <v>814</v>
      </c>
      <c r="F20" s="1137" t="s">
        <v>814</v>
      </c>
      <c r="G20" s="1137" t="s">
        <v>814</v>
      </c>
      <c r="H20" s="1137" t="s">
        <v>814</v>
      </c>
      <c r="I20" s="1137" t="s">
        <v>814</v>
      </c>
      <c r="J20" s="1137" t="s">
        <v>814</v>
      </c>
      <c r="K20" s="1137" t="s">
        <v>814</v>
      </c>
      <c r="L20" s="1137" t="s">
        <v>814</v>
      </c>
      <c r="M20" s="1137" t="s">
        <v>814</v>
      </c>
      <c r="N20" s="1165" t="s">
        <v>814</v>
      </c>
      <c r="O20" s="1137" t="s">
        <v>814</v>
      </c>
      <c r="P20" s="1137" t="s">
        <v>814</v>
      </c>
      <c r="Q20" s="1139" t="s">
        <v>814</v>
      </c>
    </row>
    <row r="21" spans="2:17" ht="11.25" customHeight="1">
      <c r="B21" s="1134" t="s">
        <v>814</v>
      </c>
      <c r="C21" s="1135" t="s">
        <v>818</v>
      </c>
      <c r="D21" s="1137" t="s">
        <v>814</v>
      </c>
      <c r="E21" s="1137" t="s">
        <v>814</v>
      </c>
      <c r="F21" s="1137" t="s">
        <v>814</v>
      </c>
      <c r="G21" s="1137" t="s">
        <v>814</v>
      </c>
      <c r="H21" s="1137" t="s">
        <v>814</v>
      </c>
      <c r="I21" s="1137" t="s">
        <v>814</v>
      </c>
      <c r="J21" s="1137" t="s">
        <v>814</v>
      </c>
      <c r="K21" s="1137" t="s">
        <v>814</v>
      </c>
      <c r="L21" s="1137" t="s">
        <v>814</v>
      </c>
      <c r="M21" s="1137" t="s">
        <v>814</v>
      </c>
      <c r="N21" s="1165" t="s">
        <v>814</v>
      </c>
      <c r="O21" s="1137" t="s">
        <v>814</v>
      </c>
      <c r="P21" s="1137" t="s">
        <v>814</v>
      </c>
      <c r="Q21" s="1139" t="s">
        <v>814</v>
      </c>
    </row>
    <row r="22" spans="2:17" ht="9.75" customHeight="1">
      <c r="B22" s="726" t="s">
        <v>814</v>
      </c>
      <c r="C22" s="727" t="s">
        <v>848</v>
      </c>
      <c r="D22" s="1147">
        <v>687</v>
      </c>
      <c r="E22" s="1196">
        <v>615</v>
      </c>
      <c r="F22" s="1351">
        <v>11.707317073170733</v>
      </c>
      <c r="G22" s="1147" t="s">
        <v>817</v>
      </c>
      <c r="H22" s="1196" t="s">
        <v>817</v>
      </c>
      <c r="I22" s="1351" t="s">
        <v>817</v>
      </c>
      <c r="J22" s="1147">
        <v>687</v>
      </c>
      <c r="K22" s="1196">
        <v>615</v>
      </c>
      <c r="L22" s="1351">
        <v>11.707317073170733</v>
      </c>
      <c r="M22" s="728" t="s">
        <v>814</v>
      </c>
      <c r="N22" s="1150">
        <v>69</v>
      </c>
      <c r="O22" s="1196">
        <v>62</v>
      </c>
      <c r="P22" s="1351">
        <v>11.29032258064516</v>
      </c>
      <c r="Q22" s="729" t="s">
        <v>814</v>
      </c>
    </row>
    <row r="23" spans="2:17" ht="9.75" customHeight="1">
      <c r="B23" s="726" t="s">
        <v>814</v>
      </c>
      <c r="C23" s="727" t="s">
        <v>849</v>
      </c>
      <c r="D23" s="1147">
        <v>431</v>
      </c>
      <c r="E23" s="1196">
        <v>273</v>
      </c>
      <c r="F23" s="1351">
        <v>57.87545787545788</v>
      </c>
      <c r="G23" s="1147" t="s">
        <v>817</v>
      </c>
      <c r="H23" s="1196" t="s">
        <v>817</v>
      </c>
      <c r="I23" s="1351" t="s">
        <v>817</v>
      </c>
      <c r="J23" s="1147">
        <v>431</v>
      </c>
      <c r="K23" s="1196">
        <v>273</v>
      </c>
      <c r="L23" s="1351">
        <v>57.87545787545788</v>
      </c>
      <c r="M23" s="728" t="s">
        <v>814</v>
      </c>
      <c r="N23" s="1150">
        <v>43</v>
      </c>
      <c r="O23" s="1196">
        <v>27</v>
      </c>
      <c r="P23" s="1351">
        <v>59.25925925925925</v>
      </c>
      <c r="Q23" s="729" t="s">
        <v>814</v>
      </c>
    </row>
    <row r="24" spans="2:17" ht="9.75" customHeight="1">
      <c r="B24" s="726" t="s">
        <v>814</v>
      </c>
      <c r="C24" s="727" t="s">
        <v>850</v>
      </c>
      <c r="D24" s="1147">
        <v>282</v>
      </c>
      <c r="E24" s="1196">
        <v>247</v>
      </c>
      <c r="F24" s="1351">
        <v>14.17004048582996</v>
      </c>
      <c r="G24" s="1147" t="s">
        <v>817</v>
      </c>
      <c r="H24" s="1196" t="s">
        <v>817</v>
      </c>
      <c r="I24" s="1351" t="s">
        <v>817</v>
      </c>
      <c r="J24" s="1147">
        <v>282</v>
      </c>
      <c r="K24" s="1196">
        <v>247</v>
      </c>
      <c r="L24" s="1351">
        <v>14.17004048582996</v>
      </c>
      <c r="M24" s="728" t="s">
        <v>814</v>
      </c>
      <c r="N24" s="1150">
        <v>28</v>
      </c>
      <c r="O24" s="1196">
        <v>25</v>
      </c>
      <c r="P24" s="1351">
        <v>12</v>
      </c>
      <c r="Q24" s="729" t="s">
        <v>814</v>
      </c>
    </row>
    <row r="25" spans="2:17" ht="9" customHeight="1">
      <c r="B25" s="732" t="s">
        <v>814</v>
      </c>
      <c r="C25" s="733" t="s">
        <v>851</v>
      </c>
      <c r="D25" s="1166">
        <v>1400</v>
      </c>
      <c r="E25" s="1167">
        <v>1135</v>
      </c>
      <c r="F25" s="1342">
        <v>23.348017621145374</v>
      </c>
      <c r="G25" s="1166" t="s">
        <v>817</v>
      </c>
      <c r="H25" s="1167" t="s">
        <v>817</v>
      </c>
      <c r="I25" s="1342" t="s">
        <v>817</v>
      </c>
      <c r="J25" s="1166">
        <v>1400</v>
      </c>
      <c r="K25" s="1167">
        <v>1135</v>
      </c>
      <c r="L25" s="1342">
        <v>23.348017621145374</v>
      </c>
      <c r="M25" s="1154" t="s">
        <v>814</v>
      </c>
      <c r="N25" s="1168">
        <v>140</v>
      </c>
      <c r="O25" s="1167">
        <v>114</v>
      </c>
      <c r="P25" s="1342">
        <v>22.807017543859647</v>
      </c>
      <c r="Q25" s="1156" t="s">
        <v>814</v>
      </c>
    </row>
    <row r="26" spans="2:17" ht="9.75" customHeight="1">
      <c r="B26" s="1134" t="s">
        <v>814</v>
      </c>
      <c r="C26" s="1135" t="s">
        <v>814</v>
      </c>
      <c r="D26" s="1137" t="s">
        <v>814</v>
      </c>
      <c r="E26" s="1137" t="s">
        <v>814</v>
      </c>
      <c r="F26" s="1343" t="s">
        <v>814</v>
      </c>
      <c r="G26" s="1137" t="s">
        <v>814</v>
      </c>
      <c r="H26" s="1137" t="s">
        <v>814</v>
      </c>
      <c r="I26" s="1343" t="s">
        <v>814</v>
      </c>
      <c r="J26" s="1137" t="s">
        <v>814</v>
      </c>
      <c r="K26" s="1137" t="s">
        <v>814</v>
      </c>
      <c r="L26" s="1343" t="s">
        <v>814</v>
      </c>
      <c r="M26" s="1137" t="s">
        <v>814</v>
      </c>
      <c r="N26" s="1165" t="s">
        <v>814</v>
      </c>
      <c r="O26" s="1137" t="s">
        <v>814</v>
      </c>
      <c r="P26" s="1343" t="s">
        <v>814</v>
      </c>
      <c r="Q26" s="1139" t="s">
        <v>814</v>
      </c>
    </row>
    <row r="27" spans="2:17" ht="9.75" customHeight="1">
      <c r="B27" s="726" t="s">
        <v>814</v>
      </c>
      <c r="C27" s="727" t="s">
        <v>852</v>
      </c>
      <c r="D27" s="1147">
        <v>67</v>
      </c>
      <c r="E27" s="1196">
        <v>30</v>
      </c>
      <c r="F27" s="1351">
        <v>123.33333333333334</v>
      </c>
      <c r="G27" s="1147" t="s">
        <v>817</v>
      </c>
      <c r="H27" s="1196" t="s">
        <v>817</v>
      </c>
      <c r="I27" s="1351" t="s">
        <v>817</v>
      </c>
      <c r="J27" s="1147">
        <v>67</v>
      </c>
      <c r="K27" s="1196">
        <v>30</v>
      </c>
      <c r="L27" s="1351">
        <v>123.33333333333334</v>
      </c>
      <c r="M27" s="728" t="s">
        <v>814</v>
      </c>
      <c r="N27" s="1150">
        <v>7</v>
      </c>
      <c r="O27" s="1196">
        <v>3</v>
      </c>
      <c r="P27" s="1351">
        <v>133.33333333333331</v>
      </c>
      <c r="Q27" s="729" t="s">
        <v>814</v>
      </c>
    </row>
    <row r="28" spans="2:17" ht="9.75" customHeight="1">
      <c r="B28" s="726" t="s">
        <v>814</v>
      </c>
      <c r="C28" s="727" t="s">
        <v>439</v>
      </c>
      <c r="D28" s="1147">
        <v>18</v>
      </c>
      <c r="E28" s="1196">
        <v>10</v>
      </c>
      <c r="F28" s="1351">
        <v>80</v>
      </c>
      <c r="G28" s="1147" t="s">
        <v>817</v>
      </c>
      <c r="H28" s="1196" t="s">
        <v>817</v>
      </c>
      <c r="I28" s="1351" t="s">
        <v>817</v>
      </c>
      <c r="J28" s="1147">
        <v>18</v>
      </c>
      <c r="K28" s="1196">
        <v>10</v>
      </c>
      <c r="L28" s="1351">
        <v>80</v>
      </c>
      <c r="M28" s="728" t="s">
        <v>814</v>
      </c>
      <c r="N28" s="1150">
        <v>2</v>
      </c>
      <c r="O28" s="1196">
        <v>1</v>
      </c>
      <c r="P28" s="1351">
        <v>100</v>
      </c>
      <c r="Q28" s="729" t="s">
        <v>814</v>
      </c>
    </row>
    <row r="29" spans="2:17" ht="9.75" customHeight="1">
      <c r="B29" s="726" t="s">
        <v>814</v>
      </c>
      <c r="C29" s="727" t="s">
        <v>249</v>
      </c>
      <c r="D29" s="1147">
        <v>107</v>
      </c>
      <c r="E29" s="1196">
        <v>35</v>
      </c>
      <c r="F29" s="1351">
        <v>205.7142857142857</v>
      </c>
      <c r="G29" s="1147">
        <v>42</v>
      </c>
      <c r="H29" s="1196">
        <v>32</v>
      </c>
      <c r="I29" s="1351">
        <v>31.25</v>
      </c>
      <c r="J29" s="1147">
        <v>149</v>
      </c>
      <c r="K29" s="1196">
        <v>67</v>
      </c>
      <c r="L29" s="1351">
        <v>122.38805970149254</v>
      </c>
      <c r="M29" s="728" t="s">
        <v>814</v>
      </c>
      <c r="N29" s="1150">
        <v>53</v>
      </c>
      <c r="O29" s="1196">
        <v>36</v>
      </c>
      <c r="P29" s="1351">
        <v>47.22222222222222</v>
      </c>
      <c r="Q29" s="729" t="s">
        <v>814</v>
      </c>
    </row>
    <row r="30" spans="2:17" ht="9.75" customHeight="1">
      <c r="B30" s="726" t="s">
        <v>814</v>
      </c>
      <c r="C30" s="727" t="s">
        <v>853</v>
      </c>
      <c r="D30" s="1147">
        <v>138</v>
      </c>
      <c r="E30" s="1196">
        <v>213</v>
      </c>
      <c r="F30" s="1352">
        <v>-35.2112676056338</v>
      </c>
      <c r="G30" s="1147" t="s">
        <v>817</v>
      </c>
      <c r="H30" s="1196">
        <v>0</v>
      </c>
      <c r="I30" s="1351" t="s">
        <v>817</v>
      </c>
      <c r="J30" s="1147">
        <v>138</v>
      </c>
      <c r="K30" s="1196">
        <v>213</v>
      </c>
      <c r="L30" s="1352">
        <v>-35.2112676056338</v>
      </c>
      <c r="M30" s="728" t="s">
        <v>814</v>
      </c>
      <c r="N30" s="1150">
        <v>14</v>
      </c>
      <c r="O30" s="1196">
        <v>21</v>
      </c>
      <c r="P30" s="1352">
        <v>-33.33333333333333</v>
      </c>
      <c r="Q30" s="729" t="s">
        <v>814</v>
      </c>
    </row>
    <row r="31" spans="2:17" ht="9.75" customHeight="1">
      <c r="B31" s="726" t="s">
        <v>814</v>
      </c>
      <c r="C31" s="727" t="s">
        <v>854</v>
      </c>
      <c r="D31" s="1147">
        <v>114</v>
      </c>
      <c r="E31" s="1196">
        <v>54</v>
      </c>
      <c r="F31" s="1351">
        <v>111.11111111111111</v>
      </c>
      <c r="G31" s="1147" t="s">
        <v>817</v>
      </c>
      <c r="H31" s="1196" t="s">
        <v>817</v>
      </c>
      <c r="I31" s="1351" t="s">
        <v>817</v>
      </c>
      <c r="J31" s="1147">
        <v>114</v>
      </c>
      <c r="K31" s="1196">
        <v>54</v>
      </c>
      <c r="L31" s="1351">
        <v>111.11111111111111</v>
      </c>
      <c r="M31" s="728" t="s">
        <v>814</v>
      </c>
      <c r="N31" s="1150">
        <v>11</v>
      </c>
      <c r="O31" s="1196">
        <v>5</v>
      </c>
      <c r="P31" s="1351">
        <v>120</v>
      </c>
      <c r="Q31" s="729" t="s">
        <v>814</v>
      </c>
    </row>
    <row r="32" spans="2:17" ht="9.75" customHeight="1">
      <c r="B32" s="726" t="s">
        <v>814</v>
      </c>
      <c r="C32" s="727" t="s">
        <v>855</v>
      </c>
      <c r="D32" s="1147">
        <v>0</v>
      </c>
      <c r="E32" s="1196">
        <v>2</v>
      </c>
      <c r="F32" s="1351" t="s">
        <v>817</v>
      </c>
      <c r="G32" s="1147">
        <v>2</v>
      </c>
      <c r="H32" s="1196">
        <v>6</v>
      </c>
      <c r="I32" s="1352">
        <v>-66.66666666666666</v>
      </c>
      <c r="J32" s="1147">
        <v>2</v>
      </c>
      <c r="K32" s="1196">
        <v>8</v>
      </c>
      <c r="L32" s="1352">
        <v>-75</v>
      </c>
      <c r="M32" s="728" t="s">
        <v>814</v>
      </c>
      <c r="N32" s="1150">
        <v>2</v>
      </c>
      <c r="O32" s="1196">
        <v>6</v>
      </c>
      <c r="P32" s="1352">
        <v>-66.66666666666666</v>
      </c>
      <c r="Q32" s="729" t="s">
        <v>814</v>
      </c>
    </row>
    <row r="33" spans="2:17" ht="9.75" customHeight="1">
      <c r="B33" s="726" t="s">
        <v>814</v>
      </c>
      <c r="C33" s="727" t="s">
        <v>856</v>
      </c>
      <c r="D33" s="1147">
        <v>205</v>
      </c>
      <c r="E33" s="1196">
        <v>361</v>
      </c>
      <c r="F33" s="1352">
        <v>-43.21329639889196</v>
      </c>
      <c r="G33" s="1147">
        <v>2</v>
      </c>
      <c r="H33" s="1196">
        <v>0</v>
      </c>
      <c r="I33" s="1351" t="s">
        <v>817</v>
      </c>
      <c r="J33" s="1147">
        <v>207</v>
      </c>
      <c r="K33" s="1196">
        <v>361</v>
      </c>
      <c r="L33" s="1352">
        <v>-42.65927977839335</v>
      </c>
      <c r="M33" s="728" t="s">
        <v>814</v>
      </c>
      <c r="N33" s="1150">
        <v>23</v>
      </c>
      <c r="O33" s="1196">
        <v>36</v>
      </c>
      <c r="P33" s="1352">
        <v>-36.11111111111111</v>
      </c>
      <c r="Q33" s="729" t="s">
        <v>814</v>
      </c>
    </row>
    <row r="34" spans="2:17" ht="8.25" customHeight="1">
      <c r="B34" s="1145" t="s">
        <v>814</v>
      </c>
      <c r="C34" s="1146" t="s">
        <v>857</v>
      </c>
      <c r="D34" s="1169">
        <v>2049</v>
      </c>
      <c r="E34" s="1170">
        <v>1840</v>
      </c>
      <c r="F34" s="1344">
        <v>11.358695652173912</v>
      </c>
      <c r="G34" s="1169">
        <v>46</v>
      </c>
      <c r="H34" s="1170">
        <v>38</v>
      </c>
      <c r="I34" s="1344">
        <v>21.052631578947366</v>
      </c>
      <c r="J34" s="1169">
        <v>2095</v>
      </c>
      <c r="K34" s="1170">
        <v>1878</v>
      </c>
      <c r="L34" s="1344">
        <v>11.554845580404686</v>
      </c>
      <c r="M34" s="1172" t="s">
        <v>814</v>
      </c>
      <c r="N34" s="1173">
        <v>251</v>
      </c>
      <c r="O34" s="1170">
        <v>222</v>
      </c>
      <c r="P34" s="1344">
        <v>13.063063063063062</v>
      </c>
      <c r="Q34" s="1174" t="s">
        <v>814</v>
      </c>
    </row>
    <row r="35" spans="2:17" ht="8.25" customHeight="1">
      <c r="B35" s="1134" t="s">
        <v>814</v>
      </c>
      <c r="C35" s="733" t="s">
        <v>814</v>
      </c>
      <c r="D35" s="1175" t="s">
        <v>814</v>
      </c>
      <c r="E35" s="1175" t="s">
        <v>814</v>
      </c>
      <c r="F35" s="1345" t="s">
        <v>814</v>
      </c>
      <c r="G35" s="1175" t="s">
        <v>814</v>
      </c>
      <c r="H35" s="1175" t="s">
        <v>814</v>
      </c>
      <c r="I35" s="1345" t="s">
        <v>814</v>
      </c>
      <c r="J35" s="1175" t="s">
        <v>814</v>
      </c>
      <c r="K35" s="1175" t="s">
        <v>814</v>
      </c>
      <c r="L35" s="1345" t="s">
        <v>814</v>
      </c>
      <c r="M35" s="1175" t="s">
        <v>814</v>
      </c>
      <c r="N35" s="1176" t="s">
        <v>814</v>
      </c>
      <c r="O35" s="1175" t="s">
        <v>814</v>
      </c>
      <c r="P35" s="1345" t="s">
        <v>814</v>
      </c>
      <c r="Q35" s="1177" t="s">
        <v>814</v>
      </c>
    </row>
    <row r="36" spans="2:17" ht="9" customHeight="1">
      <c r="B36" s="726" t="s">
        <v>814</v>
      </c>
      <c r="C36" s="727" t="s">
        <v>249</v>
      </c>
      <c r="D36" s="1147">
        <v>110</v>
      </c>
      <c r="E36" s="1196">
        <v>165</v>
      </c>
      <c r="F36" s="1352">
        <v>-33.33333333333333</v>
      </c>
      <c r="G36" s="1147">
        <v>60</v>
      </c>
      <c r="H36" s="1196">
        <v>44</v>
      </c>
      <c r="I36" s="1351">
        <v>36.36363636363637</v>
      </c>
      <c r="J36" s="1147">
        <v>170</v>
      </c>
      <c r="K36" s="1196">
        <v>209</v>
      </c>
      <c r="L36" s="1352">
        <v>-18.660287081339714</v>
      </c>
      <c r="M36" s="728" t="s">
        <v>814</v>
      </c>
      <c r="N36" s="1150">
        <v>71</v>
      </c>
      <c r="O36" s="1196">
        <v>61</v>
      </c>
      <c r="P36" s="1351">
        <v>16.39344262295082</v>
      </c>
      <c r="Q36" s="729" t="s">
        <v>814</v>
      </c>
    </row>
    <row r="37" spans="2:17" ht="9" customHeight="1">
      <c r="B37" s="726" t="s">
        <v>814</v>
      </c>
      <c r="C37" s="727" t="s">
        <v>858</v>
      </c>
      <c r="D37" s="1147">
        <v>100</v>
      </c>
      <c r="E37" s="1196">
        <v>134</v>
      </c>
      <c r="F37" s="1352">
        <v>-25.37313432835821</v>
      </c>
      <c r="G37" s="1147">
        <v>13</v>
      </c>
      <c r="H37" s="1196">
        <v>13</v>
      </c>
      <c r="I37" s="1351">
        <v>0</v>
      </c>
      <c r="J37" s="1147">
        <v>113</v>
      </c>
      <c r="K37" s="1196">
        <v>147</v>
      </c>
      <c r="L37" s="1352">
        <v>-23.12925170068027</v>
      </c>
      <c r="M37" s="728" t="s">
        <v>814</v>
      </c>
      <c r="N37" s="1150">
        <v>23</v>
      </c>
      <c r="O37" s="1196">
        <v>26</v>
      </c>
      <c r="P37" s="1352">
        <v>-11.538461538461538</v>
      </c>
      <c r="Q37" s="729" t="s">
        <v>814</v>
      </c>
    </row>
    <row r="38" spans="2:17" ht="9" customHeight="1">
      <c r="B38" s="726" t="s">
        <v>814</v>
      </c>
      <c r="C38" s="727" t="s">
        <v>248</v>
      </c>
      <c r="D38" s="1147">
        <v>129</v>
      </c>
      <c r="E38" s="1196">
        <v>161</v>
      </c>
      <c r="F38" s="1352">
        <v>-19.875776397515526</v>
      </c>
      <c r="G38" s="1147" t="s">
        <v>817</v>
      </c>
      <c r="H38" s="1196" t="s">
        <v>817</v>
      </c>
      <c r="I38" s="1351" t="s">
        <v>817</v>
      </c>
      <c r="J38" s="1147">
        <v>129</v>
      </c>
      <c r="K38" s="1196">
        <v>161</v>
      </c>
      <c r="L38" s="1352">
        <v>-19.875776397515526</v>
      </c>
      <c r="M38" s="728" t="s">
        <v>814</v>
      </c>
      <c r="N38" s="1150">
        <v>13</v>
      </c>
      <c r="O38" s="1196">
        <v>16</v>
      </c>
      <c r="P38" s="1352">
        <v>-18.75</v>
      </c>
      <c r="Q38" s="729" t="s">
        <v>814</v>
      </c>
    </row>
    <row r="39" spans="2:17" ht="9" customHeight="1">
      <c r="B39" s="1145" t="s">
        <v>814</v>
      </c>
      <c r="C39" s="1146" t="s">
        <v>859</v>
      </c>
      <c r="D39" s="1169">
        <v>339</v>
      </c>
      <c r="E39" s="1170">
        <v>460</v>
      </c>
      <c r="F39" s="1346">
        <v>-26.304347826086953</v>
      </c>
      <c r="G39" s="1169">
        <v>73</v>
      </c>
      <c r="H39" s="1170">
        <v>57</v>
      </c>
      <c r="I39" s="1344">
        <v>28.07017543859649</v>
      </c>
      <c r="J39" s="1169">
        <v>412</v>
      </c>
      <c r="K39" s="1170">
        <v>517</v>
      </c>
      <c r="L39" s="1346">
        <v>-20.309477756286267</v>
      </c>
      <c r="M39" s="1172" t="s">
        <v>814</v>
      </c>
      <c r="N39" s="1173">
        <v>107</v>
      </c>
      <c r="O39" s="1170">
        <v>103</v>
      </c>
      <c r="P39" s="1344">
        <v>3.8834951456310676</v>
      </c>
      <c r="Q39" s="1174" t="s">
        <v>814</v>
      </c>
    </row>
    <row r="40" spans="2:17" ht="8.25" customHeight="1">
      <c r="B40" s="726" t="s">
        <v>814</v>
      </c>
      <c r="C40" s="733" t="s">
        <v>814</v>
      </c>
      <c r="D40" s="731" t="s">
        <v>814</v>
      </c>
      <c r="E40" s="728" t="s">
        <v>814</v>
      </c>
      <c r="F40" s="1347" t="s">
        <v>814</v>
      </c>
      <c r="G40" s="731" t="s">
        <v>814</v>
      </c>
      <c r="H40" s="728" t="s">
        <v>814</v>
      </c>
      <c r="I40" s="1347" t="s">
        <v>814</v>
      </c>
      <c r="J40" s="731" t="s">
        <v>814</v>
      </c>
      <c r="K40" s="728" t="s">
        <v>814</v>
      </c>
      <c r="L40" s="1347" t="s">
        <v>814</v>
      </c>
      <c r="M40" s="728" t="s">
        <v>814</v>
      </c>
      <c r="N40" s="730" t="s">
        <v>814</v>
      </c>
      <c r="O40" s="728" t="s">
        <v>814</v>
      </c>
      <c r="P40" s="1347" t="s">
        <v>814</v>
      </c>
      <c r="Q40" s="729" t="s">
        <v>814</v>
      </c>
    </row>
    <row r="41" spans="2:17" ht="8.25" customHeight="1">
      <c r="B41" s="1145" t="s">
        <v>814</v>
      </c>
      <c r="C41" s="1146" t="s">
        <v>860</v>
      </c>
      <c r="D41" s="1169">
        <v>2388</v>
      </c>
      <c r="E41" s="1170">
        <v>2300</v>
      </c>
      <c r="F41" s="1344">
        <v>3.826086956521739</v>
      </c>
      <c r="G41" s="1169">
        <v>119</v>
      </c>
      <c r="H41" s="1170">
        <v>95</v>
      </c>
      <c r="I41" s="1344">
        <v>25.263157894736842</v>
      </c>
      <c r="J41" s="1169">
        <v>2507</v>
      </c>
      <c r="K41" s="1170">
        <v>2395</v>
      </c>
      <c r="L41" s="1344">
        <v>4.676409185803758</v>
      </c>
      <c r="M41" s="1172" t="s">
        <v>814</v>
      </c>
      <c r="N41" s="1173">
        <v>358</v>
      </c>
      <c r="O41" s="1170">
        <v>325</v>
      </c>
      <c r="P41" s="1344">
        <v>10.153846153846153</v>
      </c>
      <c r="Q41" s="1174" t="s">
        <v>814</v>
      </c>
    </row>
    <row r="42" spans="2:17" ht="8.25" customHeight="1">
      <c r="B42" s="1134" t="s">
        <v>814</v>
      </c>
      <c r="C42" s="733" t="s">
        <v>814</v>
      </c>
      <c r="D42" s="1175" t="s">
        <v>814</v>
      </c>
      <c r="E42" s="1175" t="s">
        <v>814</v>
      </c>
      <c r="F42" s="1345" t="s">
        <v>814</v>
      </c>
      <c r="G42" s="1175" t="s">
        <v>814</v>
      </c>
      <c r="H42" s="1175" t="s">
        <v>814</v>
      </c>
      <c r="I42" s="1345" t="s">
        <v>814</v>
      </c>
      <c r="J42" s="1175" t="s">
        <v>814</v>
      </c>
      <c r="K42" s="1175" t="s">
        <v>814</v>
      </c>
      <c r="L42" s="1345" t="s">
        <v>814</v>
      </c>
      <c r="M42" s="1175" t="s">
        <v>814</v>
      </c>
      <c r="N42" s="1176" t="s">
        <v>814</v>
      </c>
      <c r="O42" s="1175" t="s">
        <v>814</v>
      </c>
      <c r="P42" s="1345" t="s">
        <v>814</v>
      </c>
      <c r="Q42" s="1177" t="s">
        <v>814</v>
      </c>
    </row>
    <row r="43" spans="2:17" ht="8.25" customHeight="1">
      <c r="B43" s="726" t="s">
        <v>814</v>
      </c>
      <c r="C43" s="727" t="s">
        <v>861</v>
      </c>
      <c r="D43" s="1147">
        <v>38</v>
      </c>
      <c r="E43" s="1196">
        <v>1278</v>
      </c>
      <c r="F43" s="1352">
        <v>-97.0266040688576</v>
      </c>
      <c r="G43" s="1147" t="s">
        <v>817</v>
      </c>
      <c r="H43" s="1196" t="s">
        <v>817</v>
      </c>
      <c r="I43" s="1351" t="s">
        <v>817</v>
      </c>
      <c r="J43" s="1147">
        <v>38</v>
      </c>
      <c r="K43" s="1196">
        <v>1278</v>
      </c>
      <c r="L43" s="1352">
        <v>-97.0266040688576</v>
      </c>
      <c r="M43" s="728" t="s">
        <v>814</v>
      </c>
      <c r="N43" s="1150">
        <v>4</v>
      </c>
      <c r="O43" s="1196">
        <v>128</v>
      </c>
      <c r="P43" s="1352">
        <v>-96.875</v>
      </c>
      <c r="Q43" s="729" t="s">
        <v>814</v>
      </c>
    </row>
    <row r="44" spans="2:17" ht="8.25" customHeight="1">
      <c r="B44" s="726" t="s">
        <v>814</v>
      </c>
      <c r="C44" s="727" t="s">
        <v>814</v>
      </c>
      <c r="D44" s="731" t="s">
        <v>814</v>
      </c>
      <c r="E44" s="728" t="s">
        <v>814</v>
      </c>
      <c r="F44" s="1347" t="s">
        <v>814</v>
      </c>
      <c r="G44" s="731" t="s">
        <v>814</v>
      </c>
      <c r="H44" s="728" t="s">
        <v>814</v>
      </c>
      <c r="I44" s="1347" t="s">
        <v>814</v>
      </c>
      <c r="J44" s="731" t="s">
        <v>814</v>
      </c>
      <c r="K44" s="728" t="s">
        <v>814</v>
      </c>
      <c r="L44" s="1347" t="s">
        <v>814</v>
      </c>
      <c r="M44" s="728" t="s">
        <v>814</v>
      </c>
      <c r="N44" s="730" t="s">
        <v>814</v>
      </c>
      <c r="O44" s="728" t="s">
        <v>814</v>
      </c>
      <c r="P44" s="1347" t="s">
        <v>814</v>
      </c>
      <c r="Q44" s="729" t="s">
        <v>814</v>
      </c>
    </row>
    <row r="45" spans="2:17" ht="8.25" customHeight="1">
      <c r="B45" s="726" t="s">
        <v>814</v>
      </c>
      <c r="C45" s="727" t="s">
        <v>862</v>
      </c>
      <c r="D45" s="1147">
        <v>15</v>
      </c>
      <c r="E45" s="1196">
        <v>312</v>
      </c>
      <c r="F45" s="1352">
        <v>-95.1923076923077</v>
      </c>
      <c r="G45" s="1508" t="s">
        <v>817</v>
      </c>
      <c r="H45" s="1196" t="s">
        <v>817</v>
      </c>
      <c r="I45" s="1351" t="s">
        <v>817</v>
      </c>
      <c r="J45" s="1147">
        <v>15</v>
      </c>
      <c r="K45" s="1196">
        <v>312</v>
      </c>
      <c r="L45" s="1352">
        <v>-95.1923076923077</v>
      </c>
      <c r="M45" s="728" t="s">
        <v>814</v>
      </c>
      <c r="N45" s="1150">
        <v>2</v>
      </c>
      <c r="O45" s="1196">
        <v>31</v>
      </c>
      <c r="P45" s="1352">
        <v>-93.54838709677419</v>
      </c>
      <c r="Q45" s="729" t="s">
        <v>814</v>
      </c>
    </row>
    <row r="46" spans="2:17" ht="8.25" customHeight="1">
      <c r="B46" s="726" t="s">
        <v>814</v>
      </c>
      <c r="C46" s="727" t="s">
        <v>814</v>
      </c>
      <c r="D46" s="731" t="s">
        <v>814</v>
      </c>
      <c r="E46" s="728" t="s">
        <v>814</v>
      </c>
      <c r="F46" s="1347" t="s">
        <v>814</v>
      </c>
      <c r="G46" s="731" t="s">
        <v>814</v>
      </c>
      <c r="H46" s="728" t="s">
        <v>814</v>
      </c>
      <c r="I46" s="1347" t="s">
        <v>814</v>
      </c>
      <c r="J46" s="731" t="s">
        <v>814</v>
      </c>
      <c r="K46" s="728" t="s">
        <v>814</v>
      </c>
      <c r="L46" s="1347" t="s">
        <v>814</v>
      </c>
      <c r="M46" s="728" t="s">
        <v>814</v>
      </c>
      <c r="N46" s="730" t="s">
        <v>814</v>
      </c>
      <c r="O46" s="728" t="s">
        <v>814</v>
      </c>
      <c r="P46" s="1347" t="s">
        <v>814</v>
      </c>
      <c r="Q46" s="729" t="s">
        <v>814</v>
      </c>
    </row>
    <row r="47" spans="2:17" ht="8.25" customHeight="1">
      <c r="B47" s="1145" t="s">
        <v>814</v>
      </c>
      <c r="C47" s="1146" t="s">
        <v>250</v>
      </c>
      <c r="D47" s="1169">
        <v>2441</v>
      </c>
      <c r="E47" s="1170">
        <v>3890</v>
      </c>
      <c r="F47" s="1346">
        <v>-37.24935732647815</v>
      </c>
      <c r="G47" s="1169">
        <v>119</v>
      </c>
      <c r="H47" s="1170">
        <v>95</v>
      </c>
      <c r="I47" s="1344">
        <v>25.263157894736842</v>
      </c>
      <c r="J47" s="1169">
        <v>2560</v>
      </c>
      <c r="K47" s="1170">
        <v>3985</v>
      </c>
      <c r="L47" s="1346">
        <v>-35.75909661229611</v>
      </c>
      <c r="M47" s="1172" t="s">
        <v>814</v>
      </c>
      <c r="N47" s="1173">
        <v>363</v>
      </c>
      <c r="O47" s="1170">
        <v>484</v>
      </c>
      <c r="P47" s="1346">
        <v>-25</v>
      </c>
      <c r="Q47" s="1174" t="s">
        <v>814</v>
      </c>
    </row>
    <row r="48" spans="2:17" ht="8.25" customHeight="1">
      <c r="B48" s="1134" t="s">
        <v>814</v>
      </c>
      <c r="C48" s="733" t="s">
        <v>814</v>
      </c>
      <c r="D48" s="1175" t="s">
        <v>814</v>
      </c>
      <c r="E48" s="1175" t="s">
        <v>814</v>
      </c>
      <c r="F48" s="1345" t="s">
        <v>814</v>
      </c>
      <c r="G48" s="1175" t="s">
        <v>814</v>
      </c>
      <c r="H48" s="1175" t="s">
        <v>814</v>
      </c>
      <c r="I48" s="1345" t="s">
        <v>814</v>
      </c>
      <c r="J48" s="1175" t="s">
        <v>814</v>
      </c>
      <c r="K48" s="1175" t="s">
        <v>814</v>
      </c>
      <c r="L48" s="1345" t="s">
        <v>814</v>
      </c>
      <c r="M48" s="1175" t="s">
        <v>814</v>
      </c>
      <c r="N48" s="1176" t="s">
        <v>814</v>
      </c>
      <c r="O48" s="1175" t="s">
        <v>814</v>
      </c>
      <c r="P48" s="1345" t="s">
        <v>814</v>
      </c>
      <c r="Q48" s="1177" t="s">
        <v>814</v>
      </c>
    </row>
    <row r="49" spans="2:17" ht="13.5" customHeight="1">
      <c r="B49" s="1134" t="s">
        <v>814</v>
      </c>
      <c r="C49" s="1135" t="s">
        <v>863</v>
      </c>
      <c r="D49" s="1135" t="s">
        <v>814</v>
      </c>
      <c r="E49" s="1135" t="s">
        <v>814</v>
      </c>
      <c r="F49" s="1348" t="s">
        <v>814</v>
      </c>
      <c r="G49" s="1135" t="s">
        <v>814</v>
      </c>
      <c r="H49" s="1135" t="s">
        <v>814</v>
      </c>
      <c r="I49" s="1348" t="s">
        <v>814</v>
      </c>
      <c r="J49" s="1135" t="s">
        <v>814</v>
      </c>
      <c r="K49" s="1135" t="s">
        <v>814</v>
      </c>
      <c r="L49" s="1348" t="s">
        <v>814</v>
      </c>
      <c r="M49" s="1135" t="s">
        <v>814</v>
      </c>
      <c r="N49" s="1134" t="s">
        <v>814</v>
      </c>
      <c r="O49" s="1135" t="s">
        <v>814</v>
      </c>
      <c r="P49" s="1348" t="s">
        <v>814</v>
      </c>
      <c r="Q49" s="1178" t="s">
        <v>814</v>
      </c>
    </row>
    <row r="50" spans="2:17" ht="9" customHeight="1">
      <c r="B50" s="726" t="s">
        <v>814</v>
      </c>
      <c r="C50" s="727" t="s">
        <v>864</v>
      </c>
      <c r="D50" s="1147">
        <v>1151</v>
      </c>
      <c r="E50" s="1196">
        <v>993</v>
      </c>
      <c r="F50" s="1351">
        <v>15.911379657603222</v>
      </c>
      <c r="G50" s="1147">
        <v>106</v>
      </c>
      <c r="H50" s="1196">
        <v>81</v>
      </c>
      <c r="I50" s="1351">
        <v>30.864197530864196</v>
      </c>
      <c r="J50" s="1147">
        <v>1257</v>
      </c>
      <c r="K50" s="1196">
        <v>1074</v>
      </c>
      <c r="L50" s="1351">
        <v>17.039106145251395</v>
      </c>
      <c r="M50" s="728" t="s">
        <v>814</v>
      </c>
      <c r="N50" s="1150">
        <v>221</v>
      </c>
      <c r="O50" s="1196">
        <v>180</v>
      </c>
      <c r="P50" s="1351">
        <v>22.77777777777778</v>
      </c>
      <c r="Q50" s="729" t="s">
        <v>814</v>
      </c>
    </row>
    <row r="51" spans="2:17" ht="9" customHeight="1">
      <c r="B51" s="726" t="s">
        <v>814</v>
      </c>
      <c r="C51" s="727" t="s">
        <v>865</v>
      </c>
      <c r="D51" s="1147">
        <v>1108</v>
      </c>
      <c r="E51" s="1196">
        <v>1146</v>
      </c>
      <c r="F51" s="1352">
        <v>-3.315881326352531</v>
      </c>
      <c r="G51" s="1147">
        <v>13</v>
      </c>
      <c r="H51" s="1196">
        <v>14</v>
      </c>
      <c r="I51" s="1352">
        <v>-7.142857142857142</v>
      </c>
      <c r="J51" s="1147">
        <v>1121</v>
      </c>
      <c r="K51" s="1196">
        <v>1160</v>
      </c>
      <c r="L51" s="1352">
        <v>-3.362068965517241</v>
      </c>
      <c r="M51" s="728" t="s">
        <v>814</v>
      </c>
      <c r="N51" s="1150">
        <v>124</v>
      </c>
      <c r="O51" s="1196">
        <v>129</v>
      </c>
      <c r="P51" s="1352">
        <v>-3.875968992248062</v>
      </c>
      <c r="Q51" s="729" t="s">
        <v>814</v>
      </c>
    </row>
    <row r="52" spans="2:17" ht="9" customHeight="1">
      <c r="B52" s="726" t="s">
        <v>814</v>
      </c>
      <c r="C52" s="727" t="s">
        <v>866</v>
      </c>
      <c r="D52" s="1147">
        <v>53</v>
      </c>
      <c r="E52" s="1196">
        <v>1590</v>
      </c>
      <c r="F52" s="1352">
        <v>-96.66666666666667</v>
      </c>
      <c r="G52" s="1508" t="s">
        <v>817</v>
      </c>
      <c r="H52" s="1196" t="s">
        <v>817</v>
      </c>
      <c r="I52" s="1351" t="s">
        <v>817</v>
      </c>
      <c r="J52" s="1147">
        <v>53</v>
      </c>
      <c r="K52" s="1196">
        <v>1590</v>
      </c>
      <c r="L52" s="1352">
        <v>-96.66666666666667</v>
      </c>
      <c r="M52" s="728" t="s">
        <v>814</v>
      </c>
      <c r="N52" s="1150">
        <v>5</v>
      </c>
      <c r="O52" s="1196">
        <v>159</v>
      </c>
      <c r="P52" s="1352">
        <v>-96.85534591194968</v>
      </c>
      <c r="Q52" s="729" t="s">
        <v>814</v>
      </c>
    </row>
    <row r="53" spans="2:17" ht="9" customHeight="1">
      <c r="B53" s="732" t="s">
        <v>814</v>
      </c>
      <c r="C53" s="733" t="s">
        <v>247</v>
      </c>
      <c r="D53" s="1166">
        <v>2312</v>
      </c>
      <c r="E53" s="1167">
        <v>3729</v>
      </c>
      <c r="F53" s="1340">
        <v>-37.99946366318048</v>
      </c>
      <c r="G53" s="1166">
        <v>119</v>
      </c>
      <c r="H53" s="1167">
        <v>95</v>
      </c>
      <c r="I53" s="1342">
        <v>25.263157894736842</v>
      </c>
      <c r="J53" s="1166">
        <v>2431</v>
      </c>
      <c r="K53" s="1167">
        <v>3824</v>
      </c>
      <c r="L53" s="1340">
        <v>-36.42782426778243</v>
      </c>
      <c r="M53" s="1154" t="s">
        <v>814</v>
      </c>
      <c r="N53" s="1168">
        <v>350</v>
      </c>
      <c r="O53" s="1167">
        <v>468</v>
      </c>
      <c r="P53" s="1340">
        <v>-25.213675213675213</v>
      </c>
      <c r="Q53" s="1156" t="s">
        <v>814</v>
      </c>
    </row>
    <row r="54" spans="2:17" ht="8.25" customHeight="1">
      <c r="B54" s="726" t="s">
        <v>814</v>
      </c>
      <c r="C54" s="733" t="s">
        <v>814</v>
      </c>
      <c r="D54" s="731" t="s">
        <v>814</v>
      </c>
      <c r="E54" s="728" t="s">
        <v>814</v>
      </c>
      <c r="F54" s="1347" t="s">
        <v>814</v>
      </c>
      <c r="G54" s="731" t="s">
        <v>814</v>
      </c>
      <c r="H54" s="728" t="s">
        <v>814</v>
      </c>
      <c r="I54" s="1347" t="s">
        <v>814</v>
      </c>
      <c r="J54" s="731" t="s">
        <v>814</v>
      </c>
      <c r="K54" s="728" t="s">
        <v>814</v>
      </c>
      <c r="L54" s="1347" t="s">
        <v>814</v>
      </c>
      <c r="M54" s="728" t="s">
        <v>814</v>
      </c>
      <c r="N54" s="730" t="s">
        <v>814</v>
      </c>
      <c r="O54" s="728" t="s">
        <v>814</v>
      </c>
      <c r="P54" s="1347" t="s">
        <v>814</v>
      </c>
      <c r="Q54" s="729" t="s">
        <v>814</v>
      </c>
    </row>
    <row r="55" spans="2:17" ht="8.25" customHeight="1">
      <c r="B55" s="726" t="s">
        <v>814</v>
      </c>
      <c r="C55" s="727" t="s">
        <v>248</v>
      </c>
      <c r="D55" s="1147">
        <v>129</v>
      </c>
      <c r="E55" s="1196">
        <v>161</v>
      </c>
      <c r="F55" s="1352">
        <v>-19.875776397515526</v>
      </c>
      <c r="G55" s="1147" t="s">
        <v>817</v>
      </c>
      <c r="H55" s="1196" t="s">
        <v>817</v>
      </c>
      <c r="I55" s="1351" t="s">
        <v>817</v>
      </c>
      <c r="J55" s="1147">
        <v>129</v>
      </c>
      <c r="K55" s="1196">
        <v>161</v>
      </c>
      <c r="L55" s="1352">
        <v>-19.875776397515526</v>
      </c>
      <c r="M55" s="728" t="s">
        <v>814</v>
      </c>
      <c r="N55" s="1150">
        <v>13</v>
      </c>
      <c r="O55" s="1196">
        <v>16</v>
      </c>
      <c r="P55" s="1352">
        <v>-18.75</v>
      </c>
      <c r="Q55" s="1180" t="s">
        <v>814</v>
      </c>
    </row>
    <row r="56" spans="2:17" ht="8.25" customHeight="1">
      <c r="B56" s="1134" t="s">
        <v>814</v>
      </c>
      <c r="C56" s="1135" t="s">
        <v>814</v>
      </c>
      <c r="D56" s="1137" t="s">
        <v>814</v>
      </c>
      <c r="E56" s="1137" t="s">
        <v>814</v>
      </c>
      <c r="F56" s="1343" t="s">
        <v>814</v>
      </c>
      <c r="G56" s="1137" t="s">
        <v>814</v>
      </c>
      <c r="H56" s="1137" t="s">
        <v>814</v>
      </c>
      <c r="I56" s="1343" t="s">
        <v>814</v>
      </c>
      <c r="J56" s="1137" t="s">
        <v>814</v>
      </c>
      <c r="K56" s="1137" t="s">
        <v>814</v>
      </c>
      <c r="L56" s="1343" t="s">
        <v>814</v>
      </c>
      <c r="M56" s="1137" t="s">
        <v>814</v>
      </c>
      <c r="N56" s="1165" t="s">
        <v>814</v>
      </c>
      <c r="O56" s="1137" t="s">
        <v>814</v>
      </c>
      <c r="P56" s="1343" t="s">
        <v>814</v>
      </c>
      <c r="Q56" s="1139" t="s">
        <v>814</v>
      </c>
    </row>
    <row r="57" spans="2:17" ht="8.25" customHeight="1">
      <c r="B57" s="1145" t="s">
        <v>814</v>
      </c>
      <c r="C57" s="1146" t="s">
        <v>250</v>
      </c>
      <c r="D57" s="1169">
        <v>2441</v>
      </c>
      <c r="E57" s="1170">
        <v>3890</v>
      </c>
      <c r="F57" s="1346">
        <v>-37.24935732647815</v>
      </c>
      <c r="G57" s="1169">
        <v>119</v>
      </c>
      <c r="H57" s="1170">
        <v>95</v>
      </c>
      <c r="I57" s="1344">
        <v>25.263157894736842</v>
      </c>
      <c r="J57" s="1169">
        <v>2560</v>
      </c>
      <c r="K57" s="1170">
        <v>3985</v>
      </c>
      <c r="L57" s="1346">
        <v>-35.75909661229611</v>
      </c>
      <c r="M57" s="1172" t="s">
        <v>814</v>
      </c>
      <c r="N57" s="1173">
        <v>363</v>
      </c>
      <c r="O57" s="1170">
        <v>484</v>
      </c>
      <c r="P57" s="1346">
        <v>-25</v>
      </c>
      <c r="Q57" s="1174" t="s">
        <v>814</v>
      </c>
    </row>
    <row r="58" spans="2:17" ht="8.25" customHeight="1">
      <c r="B58" s="1134" t="s">
        <v>814</v>
      </c>
      <c r="C58" s="733" t="s">
        <v>814</v>
      </c>
      <c r="D58" s="1175" t="s">
        <v>814</v>
      </c>
      <c r="E58" s="1175" t="s">
        <v>814</v>
      </c>
      <c r="F58" s="1345" t="s">
        <v>814</v>
      </c>
      <c r="G58" s="1175" t="s">
        <v>814</v>
      </c>
      <c r="H58" s="1175" t="s">
        <v>814</v>
      </c>
      <c r="I58" s="1345" t="s">
        <v>814</v>
      </c>
      <c r="J58" s="1175" t="s">
        <v>814</v>
      </c>
      <c r="K58" s="1175" t="s">
        <v>814</v>
      </c>
      <c r="L58" s="1345" t="s">
        <v>814</v>
      </c>
      <c r="M58" s="1175" t="s">
        <v>814</v>
      </c>
      <c r="N58" s="1176" t="s">
        <v>814</v>
      </c>
      <c r="O58" s="1175" t="s">
        <v>814</v>
      </c>
      <c r="P58" s="1345" t="s">
        <v>814</v>
      </c>
      <c r="Q58" s="1177" t="s">
        <v>814</v>
      </c>
    </row>
    <row r="59" spans="2:17" ht="15" customHeight="1">
      <c r="B59" s="1145" t="s">
        <v>814</v>
      </c>
      <c r="C59" s="1146" t="s">
        <v>236</v>
      </c>
      <c r="D59" s="1146" t="s">
        <v>814</v>
      </c>
      <c r="E59" s="1146" t="s">
        <v>814</v>
      </c>
      <c r="F59" s="1349" t="s">
        <v>814</v>
      </c>
      <c r="G59" s="1146" t="s">
        <v>814</v>
      </c>
      <c r="H59" s="1146" t="s">
        <v>814</v>
      </c>
      <c r="I59" s="1349" t="s">
        <v>814</v>
      </c>
      <c r="J59" s="1146" t="s">
        <v>814</v>
      </c>
      <c r="K59" s="1146" t="s">
        <v>814</v>
      </c>
      <c r="L59" s="1349" t="s">
        <v>814</v>
      </c>
      <c r="M59" s="1146" t="s">
        <v>814</v>
      </c>
      <c r="N59" s="1145" t="s">
        <v>814</v>
      </c>
      <c r="O59" s="1146" t="s">
        <v>814</v>
      </c>
      <c r="P59" s="1349" t="s">
        <v>814</v>
      </c>
      <c r="Q59" s="1181" t="s">
        <v>814</v>
      </c>
    </row>
    <row r="60" spans="2:17" ht="9" customHeight="1">
      <c r="B60" s="726" t="s">
        <v>814</v>
      </c>
      <c r="C60" s="727" t="s">
        <v>251</v>
      </c>
      <c r="D60" s="1147">
        <v>291</v>
      </c>
      <c r="E60" s="1196">
        <v>313</v>
      </c>
      <c r="F60" s="1352">
        <v>-7.0287539936102235</v>
      </c>
      <c r="G60" s="1147" t="s">
        <v>817</v>
      </c>
      <c r="H60" s="1196" t="s">
        <v>817</v>
      </c>
      <c r="I60" s="1351" t="s">
        <v>817</v>
      </c>
      <c r="J60" s="1147">
        <v>291</v>
      </c>
      <c r="K60" s="1196">
        <v>313</v>
      </c>
      <c r="L60" s="1352">
        <v>-7.0287539936102235</v>
      </c>
      <c r="M60" s="728" t="s">
        <v>814</v>
      </c>
      <c r="N60" s="1150">
        <v>29</v>
      </c>
      <c r="O60" s="1196">
        <v>31</v>
      </c>
      <c r="P60" s="1352">
        <v>-6.451612903225806</v>
      </c>
      <c r="Q60" s="729" t="s">
        <v>814</v>
      </c>
    </row>
    <row r="61" spans="2:17" ht="9" customHeight="1">
      <c r="B61" s="726" t="s">
        <v>814</v>
      </c>
      <c r="C61" s="727" t="s">
        <v>252</v>
      </c>
      <c r="D61" s="1147">
        <v>220</v>
      </c>
      <c r="E61" s="1196">
        <v>293</v>
      </c>
      <c r="F61" s="1352">
        <v>-24.914675767918087</v>
      </c>
      <c r="G61" s="1147" t="s">
        <v>817</v>
      </c>
      <c r="H61" s="1439" t="s">
        <v>817</v>
      </c>
      <c r="I61" s="1351" t="s">
        <v>817</v>
      </c>
      <c r="J61" s="1147">
        <v>220</v>
      </c>
      <c r="K61" s="1196">
        <v>293</v>
      </c>
      <c r="L61" s="1352">
        <v>-24.914675767918087</v>
      </c>
      <c r="M61" s="728" t="s">
        <v>814</v>
      </c>
      <c r="N61" s="1150">
        <v>22</v>
      </c>
      <c r="O61" s="1196">
        <v>29</v>
      </c>
      <c r="P61" s="1352">
        <v>-24.137931034482758</v>
      </c>
      <c r="Q61" s="729" t="s">
        <v>814</v>
      </c>
    </row>
    <row r="62" spans="2:17" ht="9" customHeight="1">
      <c r="B62" s="726" t="s">
        <v>814</v>
      </c>
      <c r="C62" s="727" t="s">
        <v>253</v>
      </c>
      <c r="D62" s="1147">
        <v>2243</v>
      </c>
      <c r="E62" s="1196">
        <v>1888</v>
      </c>
      <c r="F62" s="1351">
        <v>18.802966101694913</v>
      </c>
      <c r="G62" s="1147" t="s">
        <v>817</v>
      </c>
      <c r="H62" s="1439" t="s">
        <v>817</v>
      </c>
      <c r="I62" s="1351" t="s">
        <v>817</v>
      </c>
      <c r="J62" s="1147">
        <v>2243</v>
      </c>
      <c r="K62" s="1196">
        <v>1888</v>
      </c>
      <c r="L62" s="1351">
        <v>18.802966101694913</v>
      </c>
      <c r="M62" s="728" t="s">
        <v>814</v>
      </c>
      <c r="N62" s="1150">
        <v>224</v>
      </c>
      <c r="O62" s="1196">
        <v>189</v>
      </c>
      <c r="P62" s="1351">
        <v>18.51851851851852</v>
      </c>
      <c r="Q62" s="729" t="s">
        <v>814</v>
      </c>
    </row>
    <row r="63" spans="2:17" ht="9" customHeight="1">
      <c r="B63" s="726" t="s">
        <v>814</v>
      </c>
      <c r="C63" s="727" t="s">
        <v>947</v>
      </c>
      <c r="D63" s="1147">
        <v>3</v>
      </c>
      <c r="E63" s="1196">
        <v>4</v>
      </c>
      <c r="F63" s="1352">
        <v>-25</v>
      </c>
      <c r="G63" s="1147">
        <v>9</v>
      </c>
      <c r="H63" s="1439">
        <v>8</v>
      </c>
      <c r="I63" s="1351">
        <v>12.5</v>
      </c>
      <c r="J63" s="1147">
        <v>12</v>
      </c>
      <c r="K63" s="1196">
        <v>12</v>
      </c>
      <c r="L63" s="1351">
        <v>0</v>
      </c>
      <c r="M63" s="728" t="s">
        <v>814</v>
      </c>
      <c r="N63" s="1150">
        <v>9</v>
      </c>
      <c r="O63" s="1196">
        <v>8</v>
      </c>
      <c r="P63" s="1351">
        <v>12.5</v>
      </c>
      <c r="Q63" s="729" t="s">
        <v>814</v>
      </c>
    </row>
    <row r="64" spans="2:17" ht="9" customHeight="1">
      <c r="B64" s="1145" t="s">
        <v>814</v>
      </c>
      <c r="C64" s="1146" t="s">
        <v>254</v>
      </c>
      <c r="D64" s="1166">
        <v>2757</v>
      </c>
      <c r="E64" s="1167">
        <v>2498</v>
      </c>
      <c r="F64" s="1342">
        <v>10.368294635708567</v>
      </c>
      <c r="G64" s="1166">
        <v>9</v>
      </c>
      <c r="H64" s="1443">
        <v>8</v>
      </c>
      <c r="I64" s="1342">
        <v>12.5</v>
      </c>
      <c r="J64" s="1166">
        <v>2766</v>
      </c>
      <c r="K64" s="1167">
        <v>2506</v>
      </c>
      <c r="L64" s="1342">
        <v>10.37509976057462</v>
      </c>
      <c r="M64" s="1182" t="s">
        <v>814</v>
      </c>
      <c r="N64" s="1168">
        <v>285</v>
      </c>
      <c r="O64" s="1167">
        <v>258</v>
      </c>
      <c r="P64" s="1342">
        <v>10.465116279069768</v>
      </c>
      <c r="Q64" s="1183" t="s">
        <v>814</v>
      </c>
    </row>
    <row r="65" spans="2:17" ht="9" customHeight="1">
      <c r="B65" s="726" t="s">
        <v>814</v>
      </c>
      <c r="C65" s="727" t="s">
        <v>44</v>
      </c>
      <c r="D65" s="1147">
        <v>133</v>
      </c>
      <c r="E65" s="1196">
        <v>310</v>
      </c>
      <c r="F65" s="1352">
        <v>-57.096774193548384</v>
      </c>
      <c r="G65" s="1147" t="s">
        <v>817</v>
      </c>
      <c r="H65" s="1439" t="s">
        <v>817</v>
      </c>
      <c r="I65" s="1351" t="s">
        <v>817</v>
      </c>
      <c r="J65" s="1147">
        <v>133</v>
      </c>
      <c r="K65" s="1196">
        <v>310</v>
      </c>
      <c r="L65" s="1352">
        <v>-57.096774193548384</v>
      </c>
      <c r="M65" s="728" t="s">
        <v>814</v>
      </c>
      <c r="N65" s="1150">
        <v>13</v>
      </c>
      <c r="O65" s="1196">
        <v>31</v>
      </c>
      <c r="P65" s="1352">
        <v>-58.06451612903226</v>
      </c>
      <c r="Q65" s="729" t="s">
        <v>814</v>
      </c>
    </row>
    <row r="66" spans="2:17" ht="9" customHeight="1">
      <c r="B66" s="726" t="s">
        <v>814</v>
      </c>
      <c r="C66" s="727" t="s">
        <v>45</v>
      </c>
      <c r="D66" s="1147">
        <v>535</v>
      </c>
      <c r="E66" s="1196">
        <v>338</v>
      </c>
      <c r="F66" s="1351">
        <v>58.28402366863905</v>
      </c>
      <c r="G66" s="1147" t="s">
        <v>817</v>
      </c>
      <c r="H66" s="1439" t="s">
        <v>817</v>
      </c>
      <c r="I66" s="1351" t="s">
        <v>817</v>
      </c>
      <c r="J66" s="1147">
        <v>535</v>
      </c>
      <c r="K66" s="1196">
        <v>338</v>
      </c>
      <c r="L66" s="1351">
        <v>58.28402366863905</v>
      </c>
      <c r="M66" s="728" t="s">
        <v>814</v>
      </c>
      <c r="N66" s="1150">
        <v>54</v>
      </c>
      <c r="O66" s="1196">
        <v>34</v>
      </c>
      <c r="P66" s="1351">
        <v>58.82352941176471</v>
      </c>
      <c r="Q66" s="729" t="s">
        <v>814</v>
      </c>
    </row>
    <row r="67" spans="2:17" ht="9" customHeight="1">
      <c r="B67" s="1176" t="s">
        <v>814</v>
      </c>
      <c r="C67" s="1146" t="s">
        <v>46</v>
      </c>
      <c r="D67" s="1184">
        <v>3425</v>
      </c>
      <c r="E67" s="1185">
        <v>3146</v>
      </c>
      <c r="F67" s="1353">
        <v>8.868404322949777</v>
      </c>
      <c r="G67" s="1184">
        <v>9</v>
      </c>
      <c r="H67" s="1448">
        <v>8</v>
      </c>
      <c r="I67" s="1353">
        <v>12.5</v>
      </c>
      <c r="J67" s="1184">
        <v>3434</v>
      </c>
      <c r="K67" s="1185">
        <v>3154</v>
      </c>
      <c r="L67" s="1353">
        <v>8.877615726062144</v>
      </c>
      <c r="M67" s="741" t="s">
        <v>814</v>
      </c>
      <c r="N67" s="1186">
        <v>352</v>
      </c>
      <c r="O67" s="1185">
        <v>323</v>
      </c>
      <c r="P67" s="1353">
        <v>8.978328173374612</v>
      </c>
      <c r="Q67" s="1187" t="s">
        <v>814</v>
      </c>
    </row>
    <row r="68" spans="2:17" ht="15" customHeight="1">
      <c r="B68" s="1176" t="s">
        <v>814</v>
      </c>
      <c r="C68" s="1188" t="s">
        <v>814</v>
      </c>
      <c r="D68" s="1127" t="s">
        <v>814</v>
      </c>
      <c r="E68" s="1189" t="s">
        <v>814</v>
      </c>
      <c r="F68" s="1350" t="s">
        <v>814</v>
      </c>
      <c r="G68" s="1127" t="s">
        <v>814</v>
      </c>
      <c r="H68" s="1449" t="s">
        <v>814</v>
      </c>
      <c r="I68" s="1350" t="s">
        <v>814</v>
      </c>
      <c r="J68" s="1127" t="s">
        <v>814</v>
      </c>
      <c r="K68" s="1189" t="s">
        <v>814</v>
      </c>
      <c r="L68" s="1350" t="s">
        <v>814</v>
      </c>
      <c r="M68" s="1189" t="s">
        <v>814</v>
      </c>
      <c r="N68" s="1190" t="s">
        <v>814</v>
      </c>
      <c r="O68" s="1189" t="s">
        <v>814</v>
      </c>
      <c r="P68" s="1350" t="s">
        <v>814</v>
      </c>
      <c r="Q68" s="1191" t="s">
        <v>814</v>
      </c>
    </row>
    <row r="69" spans="2:17" ht="15" customHeight="1">
      <c r="B69" s="1145" t="s">
        <v>814</v>
      </c>
      <c r="C69" s="1146" t="s">
        <v>237</v>
      </c>
      <c r="D69" s="1146" t="s">
        <v>814</v>
      </c>
      <c r="E69" s="1146" t="s">
        <v>814</v>
      </c>
      <c r="F69" s="1349" t="s">
        <v>814</v>
      </c>
      <c r="G69" s="1146" t="s">
        <v>814</v>
      </c>
      <c r="H69" s="1146" t="s">
        <v>814</v>
      </c>
      <c r="I69" s="1349" t="s">
        <v>814</v>
      </c>
      <c r="J69" s="1146" t="s">
        <v>814</v>
      </c>
      <c r="K69" s="1146" t="s">
        <v>814</v>
      </c>
      <c r="L69" s="1349" t="s">
        <v>814</v>
      </c>
      <c r="M69" s="1146" t="s">
        <v>814</v>
      </c>
      <c r="N69" s="1145" t="s">
        <v>814</v>
      </c>
      <c r="O69" s="1146" t="s">
        <v>814</v>
      </c>
      <c r="P69" s="1349" t="s">
        <v>814</v>
      </c>
      <c r="Q69" s="1181" t="s">
        <v>814</v>
      </c>
    </row>
    <row r="70" spans="2:17" ht="9" customHeight="1">
      <c r="B70" s="726" t="s">
        <v>814</v>
      </c>
      <c r="C70" s="727" t="s">
        <v>1012</v>
      </c>
      <c r="D70" s="1147">
        <v>19</v>
      </c>
      <c r="E70" s="1196">
        <v>17</v>
      </c>
      <c r="F70" s="1351">
        <v>11.76470588235294</v>
      </c>
      <c r="G70" s="1147">
        <v>20</v>
      </c>
      <c r="H70" s="1196">
        <v>13</v>
      </c>
      <c r="I70" s="1351">
        <v>53.84615384615385</v>
      </c>
      <c r="J70" s="1147">
        <v>39</v>
      </c>
      <c r="K70" s="1196">
        <v>30</v>
      </c>
      <c r="L70" s="1351">
        <v>30</v>
      </c>
      <c r="M70" s="728" t="s">
        <v>814</v>
      </c>
      <c r="N70" s="1150">
        <v>22</v>
      </c>
      <c r="O70" s="1196">
        <v>15</v>
      </c>
      <c r="P70" s="1351">
        <v>46.666666666666664</v>
      </c>
      <c r="Q70" s="729" t="s">
        <v>814</v>
      </c>
    </row>
    <row r="71" spans="2:17" ht="9" customHeight="1">
      <c r="B71" s="726" t="s">
        <v>814</v>
      </c>
      <c r="C71" s="727" t="s">
        <v>1010</v>
      </c>
      <c r="D71" s="1147">
        <v>199</v>
      </c>
      <c r="E71" s="1196">
        <v>139</v>
      </c>
      <c r="F71" s="1351">
        <v>43.16546762589928</v>
      </c>
      <c r="G71" s="1147">
        <v>54</v>
      </c>
      <c r="H71" s="1196">
        <v>42</v>
      </c>
      <c r="I71" s="1351">
        <v>28.57142857142857</v>
      </c>
      <c r="J71" s="1147">
        <v>253</v>
      </c>
      <c r="K71" s="1196">
        <v>181</v>
      </c>
      <c r="L71" s="1351">
        <v>39.77900552486188</v>
      </c>
      <c r="M71" s="728" t="s">
        <v>814</v>
      </c>
      <c r="N71" s="1150">
        <v>74</v>
      </c>
      <c r="O71" s="1196">
        <v>56</v>
      </c>
      <c r="P71" s="1351">
        <v>32.142857142857146</v>
      </c>
      <c r="Q71" s="729" t="s">
        <v>814</v>
      </c>
    </row>
    <row r="72" spans="2:17" ht="9" customHeight="1">
      <c r="B72" s="726" t="s">
        <v>814</v>
      </c>
      <c r="C72" s="727" t="s">
        <v>238</v>
      </c>
      <c r="D72" s="1147">
        <v>16</v>
      </c>
      <c r="E72" s="1196">
        <v>11</v>
      </c>
      <c r="F72" s="1351">
        <v>45.45454545454545</v>
      </c>
      <c r="G72" s="1147">
        <v>81</v>
      </c>
      <c r="H72" s="1196">
        <v>55</v>
      </c>
      <c r="I72" s="1351">
        <v>47.27272727272727</v>
      </c>
      <c r="J72" s="1147">
        <v>97</v>
      </c>
      <c r="K72" s="1196">
        <v>66</v>
      </c>
      <c r="L72" s="1351">
        <v>46.96969696969697</v>
      </c>
      <c r="M72" s="728" t="s">
        <v>814</v>
      </c>
      <c r="N72" s="1150">
        <v>83</v>
      </c>
      <c r="O72" s="1196">
        <v>56</v>
      </c>
      <c r="P72" s="1351">
        <v>48.214285714285715</v>
      </c>
      <c r="Q72" s="729" t="s">
        <v>814</v>
      </c>
    </row>
    <row r="73" spans="2:17" ht="9" customHeight="1">
      <c r="B73" s="726" t="s">
        <v>814</v>
      </c>
      <c r="C73" s="727" t="s">
        <v>1014</v>
      </c>
      <c r="D73" s="1147">
        <v>35</v>
      </c>
      <c r="E73" s="1196">
        <v>11</v>
      </c>
      <c r="F73" s="1351">
        <v>218.18181818181816</v>
      </c>
      <c r="G73" s="1147">
        <v>43</v>
      </c>
      <c r="H73" s="1196">
        <v>31</v>
      </c>
      <c r="I73" s="1351">
        <v>38.70967741935484</v>
      </c>
      <c r="J73" s="1147">
        <v>78</v>
      </c>
      <c r="K73" s="1196">
        <v>42</v>
      </c>
      <c r="L73" s="1351">
        <v>85.71428571428571</v>
      </c>
      <c r="M73" s="728" t="s">
        <v>814</v>
      </c>
      <c r="N73" s="1150">
        <v>47</v>
      </c>
      <c r="O73" s="1196">
        <v>32</v>
      </c>
      <c r="P73" s="1351">
        <v>46.875</v>
      </c>
      <c r="Q73" s="729" t="s">
        <v>814</v>
      </c>
    </row>
    <row r="74" spans="2:17" ht="9" customHeight="1">
      <c r="B74" s="726" t="s">
        <v>814</v>
      </c>
      <c r="C74" s="727" t="s">
        <v>1015</v>
      </c>
      <c r="D74" s="1147">
        <v>52</v>
      </c>
      <c r="E74" s="1196">
        <v>23</v>
      </c>
      <c r="F74" s="1351">
        <v>126.08695652173914</v>
      </c>
      <c r="G74" s="1147">
        <v>11</v>
      </c>
      <c r="H74" s="1196">
        <v>1</v>
      </c>
      <c r="I74" s="1351">
        <v>1000</v>
      </c>
      <c r="J74" s="1147">
        <v>63</v>
      </c>
      <c r="K74" s="1196">
        <v>24</v>
      </c>
      <c r="L74" s="1351">
        <v>162.5</v>
      </c>
      <c r="M74" s="728" t="s">
        <v>814</v>
      </c>
      <c r="N74" s="1150">
        <v>16</v>
      </c>
      <c r="O74" s="1196">
        <v>3</v>
      </c>
      <c r="P74" s="1351">
        <v>433.3333333333333</v>
      </c>
      <c r="Q74" s="729" t="s">
        <v>814</v>
      </c>
    </row>
    <row r="75" spans="2:17" ht="9" customHeight="1">
      <c r="B75" s="726" t="s">
        <v>814</v>
      </c>
      <c r="C75" s="727" t="s">
        <v>1016</v>
      </c>
      <c r="D75" s="1147">
        <v>72</v>
      </c>
      <c r="E75" s="1196">
        <v>58</v>
      </c>
      <c r="F75" s="1351">
        <v>24.137931034482758</v>
      </c>
      <c r="G75" s="1147">
        <v>113</v>
      </c>
      <c r="H75" s="1196">
        <v>103</v>
      </c>
      <c r="I75" s="1351">
        <v>9.70873786407767</v>
      </c>
      <c r="J75" s="1147">
        <v>185</v>
      </c>
      <c r="K75" s="1196">
        <v>161</v>
      </c>
      <c r="L75" s="1351">
        <v>14.906832298136646</v>
      </c>
      <c r="M75" s="728" t="s">
        <v>814</v>
      </c>
      <c r="N75" s="1150">
        <v>120</v>
      </c>
      <c r="O75" s="1196">
        <v>109</v>
      </c>
      <c r="P75" s="1351">
        <v>10.091743119266056</v>
      </c>
      <c r="Q75" s="729" t="s">
        <v>814</v>
      </c>
    </row>
    <row r="76" spans="2:17" ht="9" customHeight="1">
      <c r="B76" s="726" t="s">
        <v>814</v>
      </c>
      <c r="C76" s="727" t="s">
        <v>1017</v>
      </c>
      <c r="D76" s="1147">
        <v>9</v>
      </c>
      <c r="E76" s="1196">
        <v>2</v>
      </c>
      <c r="F76" s="1351">
        <v>350</v>
      </c>
      <c r="G76" s="1147">
        <v>32</v>
      </c>
      <c r="H76" s="1196">
        <v>31</v>
      </c>
      <c r="I76" s="1351">
        <v>3.225806451612903</v>
      </c>
      <c r="J76" s="1147">
        <v>41</v>
      </c>
      <c r="K76" s="1196">
        <v>33</v>
      </c>
      <c r="L76" s="1351">
        <v>24.242424242424242</v>
      </c>
      <c r="M76" s="728" t="s">
        <v>814</v>
      </c>
      <c r="N76" s="1150">
        <v>33</v>
      </c>
      <c r="O76" s="1196">
        <v>31</v>
      </c>
      <c r="P76" s="1351">
        <v>6.451612903225806</v>
      </c>
      <c r="Q76" s="729" t="s">
        <v>814</v>
      </c>
    </row>
    <row r="77" spans="2:17" ht="9" customHeight="1">
      <c r="B77" s="726" t="s">
        <v>814</v>
      </c>
      <c r="C77" s="727" t="s">
        <v>1019</v>
      </c>
      <c r="D77" s="1147">
        <v>306</v>
      </c>
      <c r="E77" s="1196">
        <v>205</v>
      </c>
      <c r="F77" s="1351">
        <v>49.26829268292683</v>
      </c>
      <c r="G77" s="1147">
        <v>30</v>
      </c>
      <c r="H77" s="1196">
        <v>29</v>
      </c>
      <c r="I77" s="1351">
        <v>3.4482758620689653</v>
      </c>
      <c r="J77" s="1147">
        <v>336</v>
      </c>
      <c r="K77" s="1196">
        <v>234</v>
      </c>
      <c r="L77" s="1351">
        <v>43.58974358974359</v>
      </c>
      <c r="M77" s="728" t="s">
        <v>814</v>
      </c>
      <c r="N77" s="1150">
        <v>61</v>
      </c>
      <c r="O77" s="1196">
        <v>50</v>
      </c>
      <c r="P77" s="1351">
        <v>22</v>
      </c>
      <c r="Q77" s="729" t="s">
        <v>814</v>
      </c>
    </row>
    <row r="78" spans="2:17" ht="9" customHeight="1">
      <c r="B78" s="726" t="s">
        <v>814</v>
      </c>
      <c r="C78" s="727" t="s">
        <v>1011</v>
      </c>
      <c r="D78" s="1147">
        <v>63</v>
      </c>
      <c r="E78" s="1196">
        <v>47</v>
      </c>
      <c r="F78" s="1351">
        <v>34.04255319148936</v>
      </c>
      <c r="G78" s="1147">
        <v>136</v>
      </c>
      <c r="H78" s="1196">
        <v>74</v>
      </c>
      <c r="I78" s="1351">
        <v>83.78378378378379</v>
      </c>
      <c r="J78" s="1147">
        <v>199</v>
      </c>
      <c r="K78" s="1196">
        <v>121</v>
      </c>
      <c r="L78" s="1351">
        <v>64.46280991735537</v>
      </c>
      <c r="M78" s="728" t="s">
        <v>814</v>
      </c>
      <c r="N78" s="1150">
        <v>142</v>
      </c>
      <c r="O78" s="1196">
        <v>79</v>
      </c>
      <c r="P78" s="1351">
        <v>79.74683544303798</v>
      </c>
      <c r="Q78" s="729" t="s">
        <v>814</v>
      </c>
    </row>
    <row r="79" spans="2:17" ht="9" customHeight="1">
      <c r="B79" s="726" t="s">
        <v>814</v>
      </c>
      <c r="C79" s="727" t="s">
        <v>239</v>
      </c>
      <c r="D79" s="1147">
        <v>13</v>
      </c>
      <c r="E79" s="1196">
        <v>6</v>
      </c>
      <c r="F79" s="1351">
        <v>116.66666666666667</v>
      </c>
      <c r="G79" s="1147">
        <v>21</v>
      </c>
      <c r="H79" s="1196">
        <v>17</v>
      </c>
      <c r="I79" s="1351">
        <v>23.52941176470588</v>
      </c>
      <c r="J79" s="1147">
        <v>34</v>
      </c>
      <c r="K79" s="1196">
        <v>23</v>
      </c>
      <c r="L79" s="1351">
        <v>47.82608695652174</v>
      </c>
      <c r="M79" s="728" t="s">
        <v>814</v>
      </c>
      <c r="N79" s="1150">
        <v>22</v>
      </c>
      <c r="O79" s="1196">
        <v>18</v>
      </c>
      <c r="P79" s="1351">
        <v>22.22222222222222</v>
      </c>
      <c r="Q79" s="729" t="s">
        <v>814</v>
      </c>
    </row>
    <row r="80" spans="2:17" ht="9" customHeight="1">
      <c r="B80" s="1145" t="s">
        <v>814</v>
      </c>
      <c r="C80" s="1146" t="s">
        <v>47</v>
      </c>
      <c r="D80" s="1169">
        <v>784</v>
      </c>
      <c r="E80" s="1170">
        <v>519</v>
      </c>
      <c r="F80" s="1344">
        <v>51.05973025048169</v>
      </c>
      <c r="G80" s="1169">
        <v>541</v>
      </c>
      <c r="H80" s="1170">
        <v>396</v>
      </c>
      <c r="I80" s="1344">
        <v>36.61616161616162</v>
      </c>
      <c r="J80" s="1169">
        <v>1325</v>
      </c>
      <c r="K80" s="1170">
        <v>915</v>
      </c>
      <c r="L80" s="1344">
        <v>44.80874316939891</v>
      </c>
      <c r="M80" s="1172" t="s">
        <v>814</v>
      </c>
      <c r="N80" s="1173">
        <v>619</v>
      </c>
      <c r="O80" s="1170">
        <v>448</v>
      </c>
      <c r="P80" s="1344">
        <v>38.169642857142854</v>
      </c>
      <c r="Q80" s="1174" t="s">
        <v>814</v>
      </c>
    </row>
    <row r="81" spans="2:17" ht="5.25" customHeight="1">
      <c r="B81" s="1145" t="s">
        <v>814</v>
      </c>
      <c r="C81" s="1146" t="s">
        <v>814</v>
      </c>
      <c r="D81" s="1192" t="s">
        <v>814</v>
      </c>
      <c r="E81" s="1154" t="s">
        <v>814</v>
      </c>
      <c r="F81" s="1342" t="s">
        <v>814</v>
      </c>
      <c r="G81" s="1192" t="s">
        <v>814</v>
      </c>
      <c r="H81" s="1154" t="s">
        <v>814</v>
      </c>
      <c r="I81" s="1342" t="s">
        <v>814</v>
      </c>
      <c r="J81" s="1192" t="s">
        <v>814</v>
      </c>
      <c r="K81" s="1154" t="s">
        <v>814</v>
      </c>
      <c r="L81" s="1342" t="s">
        <v>814</v>
      </c>
      <c r="M81" s="1154" t="s">
        <v>814</v>
      </c>
      <c r="N81" s="1193" t="s">
        <v>814</v>
      </c>
      <c r="O81" s="1154" t="s">
        <v>814</v>
      </c>
      <c r="P81" s="1342" t="s">
        <v>814</v>
      </c>
      <c r="Q81" s="1156" t="s">
        <v>814</v>
      </c>
    </row>
    <row r="82" spans="2:17" ht="19.5" customHeight="1">
      <c r="B82" s="1145" t="s">
        <v>814</v>
      </c>
      <c r="C82" s="1146" t="s">
        <v>437</v>
      </c>
      <c r="D82" s="1169">
        <v>6650</v>
      </c>
      <c r="E82" s="1170">
        <v>7555</v>
      </c>
      <c r="F82" s="1346">
        <v>-11.97882197220384</v>
      </c>
      <c r="G82" s="1169">
        <v>669</v>
      </c>
      <c r="H82" s="1170">
        <v>499</v>
      </c>
      <c r="I82" s="1344">
        <v>34.06813627254509</v>
      </c>
      <c r="J82" s="1169">
        <v>7319</v>
      </c>
      <c r="K82" s="1170">
        <v>8054</v>
      </c>
      <c r="L82" s="1346">
        <v>-9.12590017382667</v>
      </c>
      <c r="M82" s="1172" t="s">
        <v>814</v>
      </c>
      <c r="N82" s="1173">
        <v>1334</v>
      </c>
      <c r="O82" s="1170">
        <v>1255</v>
      </c>
      <c r="P82" s="1344">
        <v>6.294820717131475</v>
      </c>
      <c r="Q82" s="1174" t="s">
        <v>814</v>
      </c>
    </row>
    <row r="83" spans="2:17" ht="5.25" customHeight="1">
      <c r="B83" s="742" t="s">
        <v>814</v>
      </c>
      <c r="C83" s="734" t="s">
        <v>814</v>
      </c>
      <c r="D83" s="1194" t="s">
        <v>814</v>
      </c>
      <c r="E83" s="1172" t="s">
        <v>814</v>
      </c>
      <c r="F83" s="1172" t="s">
        <v>814</v>
      </c>
      <c r="G83" s="1194" t="s">
        <v>814</v>
      </c>
      <c r="H83" s="1172" t="s">
        <v>814</v>
      </c>
      <c r="I83" s="1172" t="s">
        <v>814</v>
      </c>
      <c r="J83" s="1194" t="s">
        <v>814</v>
      </c>
      <c r="K83" s="1172" t="s">
        <v>814</v>
      </c>
      <c r="L83" s="1172" t="s">
        <v>814</v>
      </c>
      <c r="M83" s="1172" t="s">
        <v>814</v>
      </c>
      <c r="N83" s="1195" t="s">
        <v>814</v>
      </c>
      <c r="O83" s="1172" t="s">
        <v>814</v>
      </c>
      <c r="P83" s="1172" t="s">
        <v>814</v>
      </c>
      <c r="Q83" s="1174" t="s">
        <v>814</v>
      </c>
    </row>
  </sheetData>
  <mergeCells count="8">
    <mergeCell ref="B2:Q2"/>
    <mergeCell ref="B3:Q3"/>
    <mergeCell ref="B4:Q4"/>
    <mergeCell ref="N16:Q16"/>
    <mergeCell ref="D5:F5"/>
    <mergeCell ref="L5:M5"/>
    <mergeCell ref="N5:Q5"/>
    <mergeCell ref="C15:Q15"/>
  </mergeCells>
  <printOptions horizontalCentered="1"/>
  <pageMargins left="0.31496062992125984" right="0.31496062992125984" top="0.7086614173228347" bottom="0.31496062992125984" header="0.7086614173228347" footer="0.31496062992125984"/>
  <pageSetup fitToHeight="1" fitToWidth="1"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sheetPr>
    <pageSetUpPr fitToPage="1"/>
  </sheetPr>
  <dimension ref="B2:O128"/>
  <sheetViews>
    <sheetView showGridLines="0" zoomScaleSheetLayoutView="100" workbookViewId="0" topLeftCell="A80">
      <selection activeCell="B17" sqref="B17:Z17"/>
    </sheetView>
  </sheetViews>
  <sheetFormatPr defaultColWidth="8.75390625" defaultRowHeight="14.25"/>
  <cols>
    <col min="1" max="1" width="6.25390625" style="718" customWidth="1"/>
    <col min="2" max="3" width="2.75390625" style="718" customWidth="1"/>
    <col min="4" max="4" width="31.50390625" style="718" customWidth="1"/>
    <col min="5" max="5" width="10.75390625" style="718" customWidth="1"/>
    <col min="6" max="6" width="1.75390625" style="718" customWidth="1"/>
    <col min="7" max="9" width="10.75390625" style="718" customWidth="1"/>
    <col min="10" max="10" width="14.375" style="718" customWidth="1"/>
    <col min="11" max="11" width="10.75390625" style="718" customWidth="1"/>
    <col min="12" max="12" width="11.75390625" style="718" customWidth="1"/>
    <col min="13" max="13" width="1.75390625" style="718" customWidth="1"/>
    <col min="14" max="14" width="10.75390625" style="718" customWidth="1"/>
    <col min="15" max="15" width="1.75390625" style="718" customWidth="1"/>
    <col min="16" max="16384" width="8.75390625" style="718" customWidth="1"/>
  </cols>
  <sheetData>
    <row r="1" ht="31.5" customHeight="1"/>
    <row r="2" spans="2:15" ht="12.75" customHeight="1">
      <c r="B2" s="1746" t="s">
        <v>984</v>
      </c>
      <c r="C2" s="1746"/>
      <c r="D2" s="1746"/>
      <c r="E2" s="1746"/>
      <c r="F2" s="1746"/>
      <c r="G2" s="1746"/>
      <c r="H2" s="1746"/>
      <c r="I2" s="1746"/>
      <c r="J2" s="1746"/>
      <c r="K2" s="1746"/>
      <c r="L2" s="1746"/>
      <c r="M2" s="1746"/>
      <c r="N2" s="1746"/>
      <c r="O2" s="1746"/>
    </row>
    <row r="3" spans="2:15" ht="22.5" customHeight="1">
      <c r="B3" s="1747" t="s">
        <v>292</v>
      </c>
      <c r="C3" s="1748"/>
      <c r="D3" s="1748"/>
      <c r="E3" s="1748"/>
      <c r="F3" s="1748"/>
      <c r="G3" s="1748"/>
      <c r="H3" s="1748"/>
      <c r="I3" s="1748"/>
      <c r="J3" s="1748"/>
      <c r="K3" s="1748"/>
      <c r="L3" s="1748"/>
      <c r="M3" s="1748"/>
      <c r="N3" s="1748"/>
      <c r="O3" s="1749"/>
    </row>
    <row r="4" spans="2:15" ht="20.25" customHeight="1">
      <c r="B4" s="1750" t="s">
        <v>48</v>
      </c>
      <c r="C4" s="1750"/>
      <c r="D4" s="1750"/>
      <c r="E4" s="1750"/>
      <c r="F4" s="1750"/>
      <c r="G4" s="1750"/>
      <c r="H4" s="1750"/>
      <c r="I4" s="1750"/>
      <c r="J4" s="1750"/>
      <c r="K4" s="1750"/>
      <c r="L4" s="1750"/>
      <c r="M4" s="1750"/>
      <c r="N4" s="1750"/>
      <c r="O4" s="1750"/>
    </row>
    <row r="5" spans="2:15" ht="11.25" customHeight="1">
      <c r="B5" s="1129" t="s">
        <v>814</v>
      </c>
      <c r="C5" s="1130" t="s">
        <v>814</v>
      </c>
      <c r="D5" s="1130" t="s">
        <v>814</v>
      </c>
      <c r="E5" s="1143" t="s">
        <v>814</v>
      </c>
      <c r="F5" s="1201" t="s">
        <v>814</v>
      </c>
      <c r="G5" s="1202" t="s">
        <v>814</v>
      </c>
      <c r="H5" s="1202" t="s">
        <v>814</v>
      </c>
      <c r="I5" s="1132" t="s">
        <v>814</v>
      </c>
      <c r="J5" s="1202" t="s">
        <v>814</v>
      </c>
      <c r="K5" s="1202" t="s">
        <v>49</v>
      </c>
      <c r="L5" s="1132" t="s">
        <v>50</v>
      </c>
      <c r="M5" s="1132" t="s">
        <v>814</v>
      </c>
      <c r="N5" s="1143" t="s">
        <v>814</v>
      </c>
      <c r="O5" s="1144" t="s">
        <v>814</v>
      </c>
    </row>
    <row r="6" spans="2:15" ht="9" customHeight="1">
      <c r="B6" s="1134" t="s">
        <v>814</v>
      </c>
      <c r="C6" s="1135" t="s">
        <v>814</v>
      </c>
      <c r="D6" s="1135" t="s">
        <v>814</v>
      </c>
      <c r="E6" s="1138" t="s">
        <v>51</v>
      </c>
      <c r="F6" s="1203" t="s">
        <v>814</v>
      </c>
      <c r="G6" s="1204" t="s">
        <v>814</v>
      </c>
      <c r="H6" s="1204" t="s">
        <v>814</v>
      </c>
      <c r="I6" s="1136" t="s">
        <v>814</v>
      </c>
      <c r="J6" s="1204" t="s">
        <v>999</v>
      </c>
      <c r="K6" s="1204" t="s">
        <v>52</v>
      </c>
      <c r="L6" s="1136" t="s">
        <v>53</v>
      </c>
      <c r="M6" s="1136" t="s">
        <v>814</v>
      </c>
      <c r="N6" s="1138" t="s">
        <v>286</v>
      </c>
      <c r="O6" s="1142" t="s">
        <v>814</v>
      </c>
    </row>
    <row r="7" spans="2:15" ht="9" customHeight="1">
      <c r="B7" s="1134" t="s">
        <v>814</v>
      </c>
      <c r="C7" s="1135" t="s">
        <v>814</v>
      </c>
      <c r="D7" s="1135" t="s">
        <v>814</v>
      </c>
      <c r="E7" s="1138" t="s">
        <v>54</v>
      </c>
      <c r="F7" s="1203" t="s">
        <v>814</v>
      </c>
      <c r="G7" s="1204" t="s">
        <v>358</v>
      </c>
      <c r="H7" s="1204" t="s">
        <v>359</v>
      </c>
      <c r="I7" s="1136" t="s">
        <v>360</v>
      </c>
      <c r="J7" s="1204" t="s">
        <v>361</v>
      </c>
      <c r="K7" s="1204" t="s">
        <v>361</v>
      </c>
      <c r="L7" s="1136" t="s">
        <v>362</v>
      </c>
      <c r="M7" s="1136" t="s">
        <v>814</v>
      </c>
      <c r="N7" s="1138" t="s">
        <v>54</v>
      </c>
      <c r="O7" s="1142" t="s">
        <v>814</v>
      </c>
    </row>
    <row r="8" spans="2:15" ht="13.5" customHeight="1">
      <c r="B8" s="1134" t="s">
        <v>814</v>
      </c>
      <c r="C8" s="1763">
        <v>2007</v>
      </c>
      <c r="D8" s="1764"/>
      <c r="E8" s="1138" t="s">
        <v>1048</v>
      </c>
      <c r="F8" s="1203" t="s">
        <v>814</v>
      </c>
      <c r="G8" s="1204" t="s">
        <v>1048</v>
      </c>
      <c r="H8" s="1204" t="s">
        <v>1048</v>
      </c>
      <c r="I8" s="1136" t="s">
        <v>1048</v>
      </c>
      <c r="J8" s="1204" t="s">
        <v>1048</v>
      </c>
      <c r="K8" s="1204" t="s">
        <v>1048</v>
      </c>
      <c r="L8" s="1136" t="s">
        <v>1048</v>
      </c>
      <c r="M8" s="1136" t="s">
        <v>814</v>
      </c>
      <c r="N8" s="1138" t="s">
        <v>1048</v>
      </c>
      <c r="O8" s="1142" t="s">
        <v>814</v>
      </c>
    </row>
    <row r="9" spans="2:15" ht="9" customHeight="1">
      <c r="B9" s="1134" t="s">
        <v>814</v>
      </c>
      <c r="C9" s="1135" t="s">
        <v>814</v>
      </c>
      <c r="D9" s="1135" t="s">
        <v>459</v>
      </c>
      <c r="E9" s="1145" t="s">
        <v>814</v>
      </c>
      <c r="F9" s="1205" t="s">
        <v>814</v>
      </c>
      <c r="G9" s="1206" t="s">
        <v>814</v>
      </c>
      <c r="H9" s="1206" t="s">
        <v>814</v>
      </c>
      <c r="I9" s="1146" t="s">
        <v>814</v>
      </c>
      <c r="J9" s="1206" t="s">
        <v>814</v>
      </c>
      <c r="K9" s="1206" t="s">
        <v>814</v>
      </c>
      <c r="L9" s="1146" t="s">
        <v>814</v>
      </c>
      <c r="M9" s="1146" t="s">
        <v>814</v>
      </c>
      <c r="N9" s="1145" t="s">
        <v>814</v>
      </c>
      <c r="O9" s="1181" t="s">
        <v>814</v>
      </c>
    </row>
    <row r="10" spans="2:15" ht="9" customHeight="1">
      <c r="B10" s="1207" t="s">
        <v>814</v>
      </c>
      <c r="C10" s="1208" t="s">
        <v>814</v>
      </c>
      <c r="D10" s="1209" t="s">
        <v>363</v>
      </c>
      <c r="E10" s="1371">
        <v>19176</v>
      </c>
      <c r="F10" s="729" t="s">
        <v>814</v>
      </c>
      <c r="G10" s="1378">
        <v>4490</v>
      </c>
      <c r="H10" s="1385">
        <v>-2747</v>
      </c>
      <c r="I10" s="1386">
        <v>1743</v>
      </c>
      <c r="J10" s="1378">
        <v>0</v>
      </c>
      <c r="K10" s="1378">
        <v>1023</v>
      </c>
      <c r="L10" s="1386">
        <v>2766</v>
      </c>
      <c r="M10" s="1387" t="s">
        <v>814</v>
      </c>
      <c r="N10" s="1371">
        <v>21942</v>
      </c>
      <c r="O10" s="1210" t="s">
        <v>814</v>
      </c>
    </row>
    <row r="11" spans="2:15" ht="9" customHeight="1">
      <c r="B11" s="1207" t="s">
        <v>814</v>
      </c>
      <c r="C11" s="1208" t="s">
        <v>814</v>
      </c>
      <c r="D11" s="1209" t="s">
        <v>240</v>
      </c>
      <c r="E11" s="1371">
        <v>25770</v>
      </c>
      <c r="F11" s="729" t="s">
        <v>814</v>
      </c>
      <c r="G11" s="1378">
        <v>3029</v>
      </c>
      <c r="H11" s="1385">
        <v>-1405</v>
      </c>
      <c r="I11" s="1386">
        <v>1624</v>
      </c>
      <c r="J11" s="1385">
        <v>-38</v>
      </c>
      <c r="K11" s="1385">
        <v>-674</v>
      </c>
      <c r="L11" s="1386">
        <v>912</v>
      </c>
      <c r="M11" s="1387" t="s">
        <v>814</v>
      </c>
      <c r="N11" s="1371">
        <v>26682</v>
      </c>
      <c r="O11" s="1210" t="s">
        <v>814</v>
      </c>
    </row>
    <row r="12" spans="2:15" ht="9" customHeight="1">
      <c r="B12" s="1211" t="s">
        <v>814</v>
      </c>
      <c r="C12" s="739" t="s">
        <v>814</v>
      </c>
      <c r="D12" s="1212" t="s">
        <v>365</v>
      </c>
      <c r="E12" s="1372">
        <v>44946</v>
      </c>
      <c r="F12" s="740" t="s">
        <v>814</v>
      </c>
      <c r="G12" s="1379">
        <v>7519</v>
      </c>
      <c r="H12" s="1388">
        <v>-4152</v>
      </c>
      <c r="I12" s="1389">
        <v>3367</v>
      </c>
      <c r="J12" s="1388">
        <v>-38</v>
      </c>
      <c r="K12" s="1379">
        <v>349</v>
      </c>
      <c r="L12" s="1389">
        <v>3678</v>
      </c>
      <c r="M12" s="1390" t="s">
        <v>814</v>
      </c>
      <c r="N12" s="1372">
        <v>48624</v>
      </c>
      <c r="O12" s="1213" t="s">
        <v>814</v>
      </c>
    </row>
    <row r="13" spans="2:15" ht="9" customHeight="1">
      <c r="B13" s="1165" t="s">
        <v>814</v>
      </c>
      <c r="C13" s="1137" t="s">
        <v>814</v>
      </c>
      <c r="D13" s="1137" t="s">
        <v>814</v>
      </c>
      <c r="E13" s="1373" t="s">
        <v>814</v>
      </c>
      <c r="F13" s="1151" t="s">
        <v>814</v>
      </c>
      <c r="G13" s="1380" t="s">
        <v>814</v>
      </c>
      <c r="H13" s="1380" t="s">
        <v>814</v>
      </c>
      <c r="I13" s="1391" t="s">
        <v>814</v>
      </c>
      <c r="J13" s="1380" t="s">
        <v>814</v>
      </c>
      <c r="K13" s="1380" t="s">
        <v>814</v>
      </c>
      <c r="L13" s="1391" t="s">
        <v>814</v>
      </c>
      <c r="M13" s="1391" t="s">
        <v>814</v>
      </c>
      <c r="N13" s="1373" t="s">
        <v>814</v>
      </c>
      <c r="O13" s="1215" t="s">
        <v>814</v>
      </c>
    </row>
    <row r="14" spans="2:15" ht="9" customHeight="1">
      <c r="B14" s="1134" t="s">
        <v>814</v>
      </c>
      <c r="C14" s="1135" t="s">
        <v>814</v>
      </c>
      <c r="D14" s="1135" t="s">
        <v>241</v>
      </c>
      <c r="E14" s="1374" t="s">
        <v>814</v>
      </c>
      <c r="F14" s="1205" t="s">
        <v>814</v>
      </c>
      <c r="G14" s="1381" t="s">
        <v>814</v>
      </c>
      <c r="H14" s="1381" t="s">
        <v>814</v>
      </c>
      <c r="I14" s="1392" t="s">
        <v>814</v>
      </c>
      <c r="J14" s="1381" t="s">
        <v>814</v>
      </c>
      <c r="K14" s="1381" t="s">
        <v>814</v>
      </c>
      <c r="L14" s="1392" t="s">
        <v>814</v>
      </c>
      <c r="M14" s="1392" t="s">
        <v>814</v>
      </c>
      <c r="N14" s="1374" t="s">
        <v>814</v>
      </c>
      <c r="O14" s="1181" t="s">
        <v>814</v>
      </c>
    </row>
    <row r="15" spans="2:15" ht="9" customHeight="1">
      <c r="B15" s="1207" t="s">
        <v>814</v>
      </c>
      <c r="C15" s="1208" t="s">
        <v>814</v>
      </c>
      <c r="D15" s="1209" t="s">
        <v>1013</v>
      </c>
      <c r="E15" s="1371">
        <v>1290</v>
      </c>
      <c r="F15" s="729" t="s">
        <v>814</v>
      </c>
      <c r="G15" s="1378">
        <v>625</v>
      </c>
      <c r="H15" s="1385">
        <v>-588</v>
      </c>
      <c r="I15" s="1386">
        <v>37</v>
      </c>
      <c r="J15" s="1378">
        <v>151</v>
      </c>
      <c r="K15" s="1378">
        <v>184</v>
      </c>
      <c r="L15" s="1386">
        <v>372</v>
      </c>
      <c r="M15" s="1387" t="s">
        <v>814</v>
      </c>
      <c r="N15" s="1371">
        <v>1662</v>
      </c>
      <c r="O15" s="1210" t="s">
        <v>814</v>
      </c>
    </row>
    <row r="16" spans="2:15" ht="9" customHeight="1">
      <c r="B16" s="1207" t="s">
        <v>814</v>
      </c>
      <c r="C16" s="1208" t="s">
        <v>814</v>
      </c>
      <c r="D16" s="1209" t="s">
        <v>1011</v>
      </c>
      <c r="E16" s="1371">
        <v>969</v>
      </c>
      <c r="F16" s="729" t="s">
        <v>814</v>
      </c>
      <c r="G16" s="1378">
        <v>1047</v>
      </c>
      <c r="H16" s="1385">
        <v>-615</v>
      </c>
      <c r="I16" s="1386">
        <v>432</v>
      </c>
      <c r="J16" s="1378">
        <v>0</v>
      </c>
      <c r="K16" s="1378">
        <v>87</v>
      </c>
      <c r="L16" s="1386">
        <v>519</v>
      </c>
      <c r="M16" s="1387" t="s">
        <v>814</v>
      </c>
      <c r="N16" s="1371">
        <v>1488</v>
      </c>
      <c r="O16" s="1210" t="s">
        <v>814</v>
      </c>
    </row>
    <row r="17" spans="2:15" ht="9" customHeight="1">
      <c r="B17" s="1207" t="s">
        <v>814</v>
      </c>
      <c r="C17" s="1208" t="s">
        <v>814</v>
      </c>
      <c r="D17" s="1209" t="s">
        <v>1016</v>
      </c>
      <c r="E17" s="1371">
        <v>2952</v>
      </c>
      <c r="F17" s="729" t="s">
        <v>814</v>
      </c>
      <c r="G17" s="1378">
        <v>1557</v>
      </c>
      <c r="H17" s="1385">
        <v>-1352</v>
      </c>
      <c r="I17" s="1386">
        <v>205</v>
      </c>
      <c r="J17" s="1385">
        <v>-68</v>
      </c>
      <c r="K17" s="1378">
        <v>290</v>
      </c>
      <c r="L17" s="1386">
        <v>427</v>
      </c>
      <c r="M17" s="1387" t="s">
        <v>814</v>
      </c>
      <c r="N17" s="1371">
        <v>3379</v>
      </c>
      <c r="O17" s="1210" t="s">
        <v>814</v>
      </c>
    </row>
    <row r="18" spans="2:15" ht="9" customHeight="1">
      <c r="B18" s="1207" t="s">
        <v>814</v>
      </c>
      <c r="C18" s="1208" t="s">
        <v>814</v>
      </c>
      <c r="D18" s="1209" t="s">
        <v>1015</v>
      </c>
      <c r="E18" s="1371">
        <v>2816</v>
      </c>
      <c r="F18" s="729" t="s">
        <v>814</v>
      </c>
      <c r="G18" s="1378">
        <v>1016</v>
      </c>
      <c r="H18" s="1385">
        <v>-559</v>
      </c>
      <c r="I18" s="1386">
        <v>457</v>
      </c>
      <c r="J18" s="1378">
        <v>0</v>
      </c>
      <c r="K18" s="1385">
        <v>-40</v>
      </c>
      <c r="L18" s="1386">
        <v>417</v>
      </c>
      <c r="M18" s="1387" t="s">
        <v>814</v>
      </c>
      <c r="N18" s="1371">
        <v>3233</v>
      </c>
      <c r="O18" s="1210" t="s">
        <v>814</v>
      </c>
    </row>
    <row r="19" spans="2:15" ht="9" customHeight="1">
      <c r="B19" s="1207" t="s">
        <v>814</v>
      </c>
      <c r="C19" s="1208" t="s">
        <v>814</v>
      </c>
      <c r="D19" s="1209" t="s">
        <v>366</v>
      </c>
      <c r="E19" s="1371">
        <v>1468</v>
      </c>
      <c r="F19" s="729" t="s">
        <v>814</v>
      </c>
      <c r="G19" s="1378">
        <v>753</v>
      </c>
      <c r="H19" s="1385">
        <v>-593</v>
      </c>
      <c r="I19" s="1386">
        <v>160</v>
      </c>
      <c r="J19" s="1385">
        <v>-14</v>
      </c>
      <c r="K19" s="1378">
        <v>121</v>
      </c>
      <c r="L19" s="1386">
        <v>267</v>
      </c>
      <c r="M19" s="1387" t="s">
        <v>814</v>
      </c>
      <c r="N19" s="1371">
        <v>1735</v>
      </c>
      <c r="O19" s="1210" t="s">
        <v>814</v>
      </c>
    </row>
    <row r="20" spans="2:15" ht="9" customHeight="1">
      <c r="B20" s="1211" t="s">
        <v>814</v>
      </c>
      <c r="C20" s="739" t="s">
        <v>814</v>
      </c>
      <c r="D20" s="1212" t="s">
        <v>367</v>
      </c>
      <c r="E20" s="1372">
        <v>9495</v>
      </c>
      <c r="F20" s="740" t="s">
        <v>814</v>
      </c>
      <c r="G20" s="1379">
        <v>4998</v>
      </c>
      <c r="H20" s="1388">
        <v>-3707</v>
      </c>
      <c r="I20" s="1389">
        <v>1291</v>
      </c>
      <c r="J20" s="1379">
        <v>69</v>
      </c>
      <c r="K20" s="1379">
        <v>642</v>
      </c>
      <c r="L20" s="1389">
        <v>2002</v>
      </c>
      <c r="M20" s="1390" t="s">
        <v>814</v>
      </c>
      <c r="N20" s="1372">
        <v>11497</v>
      </c>
      <c r="O20" s="1213" t="s">
        <v>814</v>
      </c>
    </row>
    <row r="21" spans="2:15" ht="9" customHeight="1">
      <c r="B21" s="1165" t="s">
        <v>814</v>
      </c>
      <c r="C21" s="1137" t="s">
        <v>814</v>
      </c>
      <c r="D21" s="1137" t="s">
        <v>814</v>
      </c>
      <c r="E21" s="1373" t="s">
        <v>814</v>
      </c>
      <c r="F21" s="1151" t="s">
        <v>814</v>
      </c>
      <c r="G21" s="1380" t="s">
        <v>814</v>
      </c>
      <c r="H21" s="1380" t="s">
        <v>814</v>
      </c>
      <c r="I21" s="1391" t="s">
        <v>814</v>
      </c>
      <c r="J21" s="1380" t="s">
        <v>814</v>
      </c>
      <c r="K21" s="1380" t="s">
        <v>814</v>
      </c>
      <c r="L21" s="1391" t="s">
        <v>814</v>
      </c>
      <c r="M21" s="1391" t="s">
        <v>814</v>
      </c>
      <c r="N21" s="1373" t="s">
        <v>814</v>
      </c>
      <c r="O21" s="1215" t="s">
        <v>814</v>
      </c>
    </row>
    <row r="22" spans="2:15" ht="9" customHeight="1">
      <c r="B22" s="1134" t="s">
        <v>814</v>
      </c>
      <c r="C22" s="1135" t="s">
        <v>814</v>
      </c>
      <c r="D22" s="1135" t="s">
        <v>368</v>
      </c>
      <c r="E22" s="1374" t="s">
        <v>814</v>
      </c>
      <c r="F22" s="1205" t="s">
        <v>814</v>
      </c>
      <c r="G22" s="1381" t="s">
        <v>814</v>
      </c>
      <c r="H22" s="1381" t="s">
        <v>814</v>
      </c>
      <c r="I22" s="1392" t="s">
        <v>814</v>
      </c>
      <c r="J22" s="1381" t="s">
        <v>814</v>
      </c>
      <c r="K22" s="1381" t="s">
        <v>814</v>
      </c>
      <c r="L22" s="1392" t="s">
        <v>814</v>
      </c>
      <c r="M22" s="1392" t="s">
        <v>814</v>
      </c>
      <c r="N22" s="1374" t="s">
        <v>814</v>
      </c>
      <c r="O22" s="1181" t="s">
        <v>814</v>
      </c>
    </row>
    <row r="23" spans="2:15" ht="9" customHeight="1">
      <c r="B23" s="1207" t="s">
        <v>814</v>
      </c>
      <c r="C23" s="1208" t="s">
        <v>814</v>
      </c>
      <c r="D23" s="1209" t="s">
        <v>1013</v>
      </c>
      <c r="E23" s="1371">
        <v>709</v>
      </c>
      <c r="F23" s="729" t="s">
        <v>814</v>
      </c>
      <c r="G23" s="1378">
        <v>10393</v>
      </c>
      <c r="H23" s="1385">
        <v>-9988</v>
      </c>
      <c r="I23" s="1386">
        <v>405</v>
      </c>
      <c r="J23" s="1385">
        <v>-179</v>
      </c>
      <c r="K23" s="1378">
        <v>89</v>
      </c>
      <c r="L23" s="1386">
        <v>315</v>
      </c>
      <c r="M23" s="1387" t="s">
        <v>814</v>
      </c>
      <c r="N23" s="1371">
        <v>1024</v>
      </c>
      <c r="O23" s="1210" t="s">
        <v>814</v>
      </c>
    </row>
    <row r="24" spans="2:15" ht="9" customHeight="1">
      <c r="B24" s="1207" t="s">
        <v>814</v>
      </c>
      <c r="C24" s="1208" t="s">
        <v>814</v>
      </c>
      <c r="D24" s="1209" t="s">
        <v>1011</v>
      </c>
      <c r="E24" s="1371">
        <v>467</v>
      </c>
      <c r="F24" s="729" t="s">
        <v>814</v>
      </c>
      <c r="G24" s="1378">
        <v>738</v>
      </c>
      <c r="H24" s="1385">
        <v>-764</v>
      </c>
      <c r="I24" s="1393">
        <v>-26</v>
      </c>
      <c r="J24" s="1378">
        <v>0</v>
      </c>
      <c r="K24" s="1385">
        <v>-11</v>
      </c>
      <c r="L24" s="1393">
        <v>-37</v>
      </c>
      <c r="M24" s="1387" t="s">
        <v>814</v>
      </c>
      <c r="N24" s="1371">
        <v>430</v>
      </c>
      <c r="O24" s="1210" t="s">
        <v>814</v>
      </c>
    </row>
    <row r="25" spans="2:15" ht="9" customHeight="1">
      <c r="B25" s="1207" t="s">
        <v>814</v>
      </c>
      <c r="C25" s="1208" t="s">
        <v>814</v>
      </c>
      <c r="D25" s="1209" t="s">
        <v>1016</v>
      </c>
      <c r="E25" s="1371">
        <v>609</v>
      </c>
      <c r="F25" s="729" t="s">
        <v>814</v>
      </c>
      <c r="G25" s="1378">
        <v>1176</v>
      </c>
      <c r="H25" s="1385">
        <v>-1220</v>
      </c>
      <c r="I25" s="1393">
        <v>-44</v>
      </c>
      <c r="J25" s="1385">
        <v>-21</v>
      </c>
      <c r="K25" s="1378">
        <v>3</v>
      </c>
      <c r="L25" s="1393">
        <v>-62</v>
      </c>
      <c r="M25" s="1387" t="s">
        <v>814</v>
      </c>
      <c r="N25" s="1371">
        <v>547</v>
      </c>
      <c r="O25" s="1210" t="s">
        <v>814</v>
      </c>
    </row>
    <row r="26" spans="2:15" ht="9" customHeight="1">
      <c r="B26" s="1207" t="s">
        <v>814</v>
      </c>
      <c r="C26" s="1208" t="s">
        <v>814</v>
      </c>
      <c r="D26" s="1209" t="s">
        <v>366</v>
      </c>
      <c r="E26" s="1371">
        <v>133</v>
      </c>
      <c r="F26" s="729" t="s">
        <v>814</v>
      </c>
      <c r="G26" s="1378">
        <v>156</v>
      </c>
      <c r="H26" s="1385">
        <v>-108</v>
      </c>
      <c r="I26" s="1386">
        <v>48</v>
      </c>
      <c r="J26" s="1378">
        <v>0</v>
      </c>
      <c r="K26" s="1385">
        <v>-2</v>
      </c>
      <c r="L26" s="1386">
        <v>46</v>
      </c>
      <c r="M26" s="1387" t="s">
        <v>814</v>
      </c>
      <c r="N26" s="1371">
        <v>179</v>
      </c>
      <c r="O26" s="1210" t="s">
        <v>814</v>
      </c>
    </row>
    <row r="27" spans="2:15" ht="9" customHeight="1">
      <c r="B27" s="1211" t="s">
        <v>814</v>
      </c>
      <c r="C27" s="739" t="s">
        <v>814</v>
      </c>
      <c r="D27" s="1212" t="s">
        <v>369</v>
      </c>
      <c r="E27" s="1372">
        <v>1918</v>
      </c>
      <c r="F27" s="740" t="s">
        <v>814</v>
      </c>
      <c r="G27" s="1379">
        <v>12463</v>
      </c>
      <c r="H27" s="1388">
        <v>-12080</v>
      </c>
      <c r="I27" s="1389">
        <v>383</v>
      </c>
      <c r="J27" s="1388">
        <v>-200</v>
      </c>
      <c r="K27" s="1379">
        <v>79</v>
      </c>
      <c r="L27" s="1389">
        <v>262</v>
      </c>
      <c r="M27" s="1390" t="s">
        <v>814</v>
      </c>
      <c r="N27" s="1372">
        <v>2180</v>
      </c>
      <c r="O27" s="1213" t="s">
        <v>814</v>
      </c>
    </row>
    <row r="28" spans="2:15" ht="9" customHeight="1">
      <c r="B28" s="1207" t="s">
        <v>814</v>
      </c>
      <c r="C28" s="1208" t="s">
        <v>814</v>
      </c>
      <c r="D28" s="1208" t="s">
        <v>814</v>
      </c>
      <c r="E28" s="1375" t="s">
        <v>814</v>
      </c>
      <c r="F28" s="729" t="s">
        <v>814</v>
      </c>
      <c r="G28" s="1382" t="s">
        <v>814</v>
      </c>
      <c r="H28" s="1382" t="s">
        <v>814</v>
      </c>
      <c r="I28" s="1387" t="s">
        <v>814</v>
      </c>
      <c r="J28" s="1382" t="s">
        <v>814</v>
      </c>
      <c r="K28" s="1382" t="s">
        <v>814</v>
      </c>
      <c r="L28" s="1387" t="s">
        <v>814</v>
      </c>
      <c r="M28" s="1387" t="s">
        <v>814</v>
      </c>
      <c r="N28" s="1375" t="s">
        <v>814</v>
      </c>
      <c r="O28" s="1210" t="s">
        <v>814</v>
      </c>
    </row>
    <row r="29" spans="2:15" ht="9" customHeight="1">
      <c r="B29" s="1216" t="s">
        <v>814</v>
      </c>
      <c r="C29" s="1217" t="s">
        <v>814</v>
      </c>
      <c r="D29" s="1212" t="s">
        <v>370</v>
      </c>
      <c r="E29" s="1372">
        <v>11413</v>
      </c>
      <c r="F29" s="740" t="s">
        <v>814</v>
      </c>
      <c r="G29" s="1379">
        <v>17461</v>
      </c>
      <c r="H29" s="1388">
        <v>-15787</v>
      </c>
      <c r="I29" s="1389">
        <v>1674</v>
      </c>
      <c r="J29" s="1388">
        <v>-131</v>
      </c>
      <c r="K29" s="1379">
        <v>721</v>
      </c>
      <c r="L29" s="1389">
        <v>2264</v>
      </c>
      <c r="M29" s="1390" t="s">
        <v>814</v>
      </c>
      <c r="N29" s="1372">
        <v>13677</v>
      </c>
      <c r="O29" s="1218" t="s">
        <v>814</v>
      </c>
    </row>
    <row r="30" spans="2:15" ht="6.75" customHeight="1">
      <c r="B30" s="1216" t="s">
        <v>814</v>
      </c>
      <c r="C30" s="1217" t="s">
        <v>814</v>
      </c>
      <c r="D30" s="739" t="s">
        <v>814</v>
      </c>
      <c r="E30" s="1376" t="s">
        <v>814</v>
      </c>
      <c r="F30" s="1219" t="s">
        <v>814</v>
      </c>
      <c r="G30" s="1383" t="s">
        <v>814</v>
      </c>
      <c r="H30" s="1383" t="s">
        <v>814</v>
      </c>
      <c r="I30" s="1394" t="s">
        <v>814</v>
      </c>
      <c r="J30" s="1383" t="s">
        <v>814</v>
      </c>
      <c r="K30" s="1383" t="s">
        <v>814</v>
      </c>
      <c r="L30" s="1394" t="s">
        <v>814</v>
      </c>
      <c r="M30" s="1394" t="s">
        <v>814</v>
      </c>
      <c r="N30" s="1376" t="s">
        <v>814</v>
      </c>
      <c r="O30" s="1220" t="s">
        <v>814</v>
      </c>
    </row>
    <row r="31" spans="2:15" ht="9" customHeight="1">
      <c r="B31" s="1216" t="s">
        <v>814</v>
      </c>
      <c r="C31" s="1217" t="s">
        <v>814</v>
      </c>
      <c r="D31" s="1212" t="s">
        <v>371</v>
      </c>
      <c r="E31" s="1371">
        <v>840</v>
      </c>
      <c r="F31" s="729" t="s">
        <v>814</v>
      </c>
      <c r="G31" s="1378">
        <v>10</v>
      </c>
      <c r="H31" s="1385">
        <v>-22</v>
      </c>
      <c r="I31" s="1393">
        <v>-12</v>
      </c>
      <c r="J31" s="1378">
        <v>0</v>
      </c>
      <c r="K31" s="1378">
        <v>75</v>
      </c>
      <c r="L31" s="1386">
        <v>63</v>
      </c>
      <c r="M31" s="1387" t="s">
        <v>814</v>
      </c>
      <c r="N31" s="1371">
        <v>903</v>
      </c>
      <c r="O31" s="1220" t="s">
        <v>814</v>
      </c>
    </row>
    <row r="32" spans="2:15" ht="9" customHeight="1">
      <c r="B32" s="1216" t="s">
        <v>814</v>
      </c>
      <c r="C32" s="1217" t="s">
        <v>814</v>
      </c>
      <c r="D32" s="739" t="s">
        <v>814</v>
      </c>
      <c r="E32" s="1375" t="s">
        <v>814</v>
      </c>
      <c r="F32" s="729" t="s">
        <v>814</v>
      </c>
      <c r="G32" s="1382" t="s">
        <v>814</v>
      </c>
      <c r="H32" s="1382" t="s">
        <v>814</v>
      </c>
      <c r="I32" s="1387" t="s">
        <v>814</v>
      </c>
      <c r="J32" s="1382" t="s">
        <v>814</v>
      </c>
      <c r="K32" s="1382" t="s">
        <v>814</v>
      </c>
      <c r="L32" s="1387" t="s">
        <v>814</v>
      </c>
      <c r="M32" s="1387" t="s">
        <v>814</v>
      </c>
      <c r="N32" s="1375" t="s">
        <v>814</v>
      </c>
      <c r="O32" s="1220" t="s">
        <v>814</v>
      </c>
    </row>
    <row r="33" spans="2:15" ht="7.5" customHeight="1">
      <c r="B33" s="1216" t="s">
        <v>814</v>
      </c>
      <c r="C33" s="1217" t="s">
        <v>814</v>
      </c>
      <c r="D33" s="739" t="s">
        <v>814</v>
      </c>
      <c r="E33" s="1377" t="s">
        <v>814</v>
      </c>
      <c r="F33" s="738" t="s">
        <v>814</v>
      </c>
      <c r="G33" s="1384" t="s">
        <v>814</v>
      </c>
      <c r="H33" s="1384" t="s">
        <v>814</v>
      </c>
      <c r="I33" s="1395" t="s">
        <v>814</v>
      </c>
      <c r="J33" s="1384" t="s">
        <v>814</v>
      </c>
      <c r="K33" s="1384" t="s">
        <v>814</v>
      </c>
      <c r="L33" s="1395" t="s">
        <v>814</v>
      </c>
      <c r="M33" s="1395" t="s">
        <v>814</v>
      </c>
      <c r="N33" s="1377" t="s">
        <v>814</v>
      </c>
      <c r="O33" s="1221" t="s">
        <v>814</v>
      </c>
    </row>
    <row r="34" spans="2:15" ht="9" customHeight="1">
      <c r="B34" s="1216" t="s">
        <v>814</v>
      </c>
      <c r="C34" s="1217" t="s">
        <v>814</v>
      </c>
      <c r="D34" s="1212" t="s">
        <v>372</v>
      </c>
      <c r="E34" s="1372">
        <v>12253</v>
      </c>
      <c r="F34" s="740" t="s">
        <v>814</v>
      </c>
      <c r="G34" s="1379">
        <v>17471</v>
      </c>
      <c r="H34" s="1388">
        <v>-15809</v>
      </c>
      <c r="I34" s="1389">
        <v>1662</v>
      </c>
      <c r="J34" s="1388">
        <v>-131</v>
      </c>
      <c r="K34" s="1379">
        <v>796</v>
      </c>
      <c r="L34" s="1389">
        <v>2327</v>
      </c>
      <c r="M34" s="1390" t="s">
        <v>814</v>
      </c>
      <c r="N34" s="1372">
        <v>14580</v>
      </c>
      <c r="O34" s="1218" t="s">
        <v>814</v>
      </c>
    </row>
    <row r="35" spans="2:15" ht="6.75" customHeight="1">
      <c r="B35" s="1216" t="s">
        <v>814</v>
      </c>
      <c r="C35" s="1217" t="s">
        <v>814</v>
      </c>
      <c r="D35" s="739" t="s">
        <v>814</v>
      </c>
      <c r="E35" s="1376" t="s">
        <v>814</v>
      </c>
      <c r="F35" s="1219" t="s">
        <v>814</v>
      </c>
      <c r="G35" s="1383" t="s">
        <v>814</v>
      </c>
      <c r="H35" s="1383" t="s">
        <v>814</v>
      </c>
      <c r="I35" s="1394" t="s">
        <v>814</v>
      </c>
      <c r="J35" s="1383" t="s">
        <v>814</v>
      </c>
      <c r="K35" s="1383" t="s">
        <v>814</v>
      </c>
      <c r="L35" s="1394" t="s">
        <v>814</v>
      </c>
      <c r="M35" s="1394" t="s">
        <v>814</v>
      </c>
      <c r="N35" s="1376" t="s">
        <v>814</v>
      </c>
      <c r="O35" s="1220" t="s">
        <v>814</v>
      </c>
    </row>
    <row r="36" spans="2:15" ht="7.5" customHeight="1">
      <c r="B36" s="1216" t="s">
        <v>814</v>
      </c>
      <c r="C36" s="1217" t="s">
        <v>814</v>
      </c>
      <c r="D36" s="1212" t="s">
        <v>815</v>
      </c>
      <c r="E36" s="1375" t="s">
        <v>814</v>
      </c>
      <c r="F36" s="729" t="s">
        <v>814</v>
      </c>
      <c r="G36" s="1382" t="s">
        <v>814</v>
      </c>
      <c r="H36" s="1382" t="s">
        <v>814</v>
      </c>
      <c r="I36" s="1387" t="s">
        <v>814</v>
      </c>
      <c r="J36" s="1382" t="s">
        <v>814</v>
      </c>
      <c r="K36" s="1382" t="s">
        <v>814</v>
      </c>
      <c r="L36" s="1387" t="s">
        <v>814</v>
      </c>
      <c r="M36" s="1387" t="s">
        <v>814</v>
      </c>
      <c r="N36" s="1375" t="s">
        <v>814</v>
      </c>
      <c r="O36" s="1220" t="s">
        <v>814</v>
      </c>
    </row>
    <row r="37" spans="2:15" ht="9" customHeight="1">
      <c r="B37" s="1216" t="s">
        <v>814</v>
      </c>
      <c r="C37" s="1217" t="s">
        <v>814</v>
      </c>
      <c r="D37" s="1209" t="s">
        <v>363</v>
      </c>
      <c r="E37" s="1371">
        <v>0</v>
      </c>
      <c r="F37" s="729" t="s">
        <v>814</v>
      </c>
      <c r="G37" s="1378">
        <v>19</v>
      </c>
      <c r="H37" s="1385">
        <v>-1</v>
      </c>
      <c r="I37" s="1386">
        <v>18</v>
      </c>
      <c r="J37" s="1378">
        <v>0</v>
      </c>
      <c r="K37" s="1378">
        <v>0</v>
      </c>
      <c r="L37" s="1386">
        <v>18</v>
      </c>
      <c r="M37" s="1387" t="s">
        <v>814</v>
      </c>
      <c r="N37" s="1371">
        <v>18</v>
      </c>
      <c r="O37" s="1220" t="s">
        <v>814</v>
      </c>
    </row>
    <row r="38" spans="2:15" ht="9" customHeight="1">
      <c r="B38" s="1216" t="s">
        <v>814</v>
      </c>
      <c r="C38" s="1217" t="s">
        <v>814</v>
      </c>
      <c r="D38" s="1212" t="s">
        <v>867</v>
      </c>
      <c r="E38" s="1372">
        <v>0</v>
      </c>
      <c r="F38" s="740" t="s">
        <v>814</v>
      </c>
      <c r="G38" s="1379">
        <v>19</v>
      </c>
      <c r="H38" s="1388">
        <v>-1</v>
      </c>
      <c r="I38" s="1389">
        <v>18</v>
      </c>
      <c r="J38" s="1379">
        <v>0</v>
      </c>
      <c r="K38" s="1379">
        <v>0</v>
      </c>
      <c r="L38" s="1389">
        <v>18</v>
      </c>
      <c r="M38" s="1390" t="s">
        <v>814</v>
      </c>
      <c r="N38" s="1372">
        <v>18</v>
      </c>
      <c r="O38" s="1218" t="s">
        <v>814</v>
      </c>
    </row>
    <row r="39" spans="2:15" ht="6.75" customHeight="1">
      <c r="B39" s="1216" t="s">
        <v>814</v>
      </c>
      <c r="C39" s="1217" t="s">
        <v>814</v>
      </c>
      <c r="D39" s="739" t="s">
        <v>814</v>
      </c>
      <c r="E39" s="1376" t="s">
        <v>814</v>
      </c>
      <c r="F39" s="1219" t="s">
        <v>814</v>
      </c>
      <c r="G39" s="1383" t="s">
        <v>814</v>
      </c>
      <c r="H39" s="1383" t="s">
        <v>814</v>
      </c>
      <c r="I39" s="1394" t="s">
        <v>814</v>
      </c>
      <c r="J39" s="1383" t="s">
        <v>814</v>
      </c>
      <c r="K39" s="1383" t="s">
        <v>814</v>
      </c>
      <c r="L39" s="1394" t="s">
        <v>814</v>
      </c>
      <c r="M39" s="1394" t="s">
        <v>814</v>
      </c>
      <c r="N39" s="1376" t="s">
        <v>814</v>
      </c>
      <c r="O39" s="1220" t="s">
        <v>814</v>
      </c>
    </row>
    <row r="40" spans="2:15" ht="7.5" customHeight="1">
      <c r="B40" s="1216" t="s">
        <v>814</v>
      </c>
      <c r="C40" s="1217" t="s">
        <v>814</v>
      </c>
      <c r="D40" s="739" t="s">
        <v>814</v>
      </c>
      <c r="E40" s="1377" t="s">
        <v>814</v>
      </c>
      <c r="F40" s="738" t="s">
        <v>814</v>
      </c>
      <c r="G40" s="1384" t="s">
        <v>814</v>
      </c>
      <c r="H40" s="1384" t="s">
        <v>814</v>
      </c>
      <c r="I40" s="1395" t="s">
        <v>814</v>
      </c>
      <c r="J40" s="1384" t="s">
        <v>814</v>
      </c>
      <c r="K40" s="1384" t="s">
        <v>814</v>
      </c>
      <c r="L40" s="1395" t="s">
        <v>814</v>
      </c>
      <c r="M40" s="1395" t="s">
        <v>814</v>
      </c>
      <c r="N40" s="1377" t="s">
        <v>814</v>
      </c>
      <c r="O40" s="1221" t="s">
        <v>814</v>
      </c>
    </row>
    <row r="41" spans="2:15" ht="9" customHeight="1">
      <c r="B41" s="1216" t="s">
        <v>814</v>
      </c>
      <c r="C41" s="1217" t="s">
        <v>814</v>
      </c>
      <c r="D41" s="1212" t="s">
        <v>373</v>
      </c>
      <c r="E41" s="1372">
        <v>57199</v>
      </c>
      <c r="F41" s="740" t="s">
        <v>814</v>
      </c>
      <c r="G41" s="1379">
        <v>25009</v>
      </c>
      <c r="H41" s="1388">
        <v>-19962</v>
      </c>
      <c r="I41" s="1389">
        <v>5047</v>
      </c>
      <c r="J41" s="1388">
        <v>-169</v>
      </c>
      <c r="K41" s="1379">
        <v>1145</v>
      </c>
      <c r="L41" s="1389">
        <v>6023</v>
      </c>
      <c r="M41" s="1390" t="s">
        <v>814</v>
      </c>
      <c r="N41" s="1372">
        <v>63222</v>
      </c>
      <c r="O41" s="1218" t="s">
        <v>814</v>
      </c>
    </row>
    <row r="42" spans="2:15" ht="6.75" customHeight="1">
      <c r="B42" s="1222" t="s">
        <v>814</v>
      </c>
      <c r="C42" s="1223" t="s">
        <v>814</v>
      </c>
      <c r="D42" s="1224" t="s">
        <v>814</v>
      </c>
      <c r="E42" s="1225" t="s">
        <v>814</v>
      </c>
      <c r="F42" s="740" t="s">
        <v>814</v>
      </c>
      <c r="G42" s="741" t="s">
        <v>814</v>
      </c>
      <c r="H42" s="741" t="s">
        <v>814</v>
      </c>
      <c r="I42" s="1126" t="s">
        <v>814</v>
      </c>
      <c r="J42" s="741" t="s">
        <v>814</v>
      </c>
      <c r="K42" s="741" t="s">
        <v>814</v>
      </c>
      <c r="L42" s="1126" t="s">
        <v>814</v>
      </c>
      <c r="M42" s="1126" t="s">
        <v>814</v>
      </c>
      <c r="N42" s="1225" t="s">
        <v>814</v>
      </c>
      <c r="O42" s="1221" t="s">
        <v>814</v>
      </c>
    </row>
    <row r="43" spans="2:15" ht="9" customHeight="1">
      <c r="B43" s="1134" t="s">
        <v>814</v>
      </c>
      <c r="C43" s="1135" t="s">
        <v>814</v>
      </c>
      <c r="D43" s="1135" t="s">
        <v>814</v>
      </c>
      <c r="E43" s="1138" t="s">
        <v>814</v>
      </c>
      <c r="F43" s="1203" t="s">
        <v>814</v>
      </c>
      <c r="G43" s="1204" t="s">
        <v>814</v>
      </c>
      <c r="H43" s="1204" t="s">
        <v>814</v>
      </c>
      <c r="I43" s="1136" t="s">
        <v>814</v>
      </c>
      <c r="J43" s="1204" t="s">
        <v>814</v>
      </c>
      <c r="K43" s="1202" t="s">
        <v>49</v>
      </c>
      <c r="L43" s="1132" t="s">
        <v>50</v>
      </c>
      <c r="M43" s="1136" t="s">
        <v>814</v>
      </c>
      <c r="N43" s="1138" t="s">
        <v>814</v>
      </c>
      <c r="O43" s="1142" t="s">
        <v>814</v>
      </c>
    </row>
    <row r="44" spans="2:15" ht="9" customHeight="1">
      <c r="B44" s="1134" t="s">
        <v>814</v>
      </c>
      <c r="C44" s="1135" t="s">
        <v>814</v>
      </c>
      <c r="D44" s="1135" t="s">
        <v>814</v>
      </c>
      <c r="E44" s="1138" t="s">
        <v>51</v>
      </c>
      <c r="F44" s="1203" t="s">
        <v>814</v>
      </c>
      <c r="G44" s="1204" t="s">
        <v>814</v>
      </c>
      <c r="H44" s="1204" t="s">
        <v>814</v>
      </c>
      <c r="I44" s="1136" t="s">
        <v>814</v>
      </c>
      <c r="J44" s="1204" t="s">
        <v>999</v>
      </c>
      <c r="K44" s="1204" t="s">
        <v>52</v>
      </c>
      <c r="L44" s="1136" t="s">
        <v>53</v>
      </c>
      <c r="M44" s="1136" t="s">
        <v>814</v>
      </c>
      <c r="N44" s="1138" t="s">
        <v>286</v>
      </c>
      <c r="O44" s="1142" t="s">
        <v>814</v>
      </c>
    </row>
    <row r="45" spans="2:15" ht="9" customHeight="1">
      <c r="B45" s="1134" t="s">
        <v>814</v>
      </c>
      <c r="C45" s="1135" t="s">
        <v>814</v>
      </c>
      <c r="D45" s="1135" t="s">
        <v>814</v>
      </c>
      <c r="E45" s="1138" t="s">
        <v>54</v>
      </c>
      <c r="F45" s="1203" t="s">
        <v>814</v>
      </c>
      <c r="G45" s="1204" t="s">
        <v>358</v>
      </c>
      <c r="H45" s="1204" t="s">
        <v>359</v>
      </c>
      <c r="I45" s="1136" t="s">
        <v>360</v>
      </c>
      <c r="J45" s="1204" t="s">
        <v>361</v>
      </c>
      <c r="K45" s="1204" t="s">
        <v>361</v>
      </c>
      <c r="L45" s="1136" t="s">
        <v>362</v>
      </c>
      <c r="M45" s="1136" t="s">
        <v>814</v>
      </c>
      <c r="N45" s="1138" t="s">
        <v>54</v>
      </c>
      <c r="O45" s="1142" t="s">
        <v>814</v>
      </c>
    </row>
    <row r="46" spans="2:15" ht="13.5" customHeight="1">
      <c r="B46" s="1134" t="s">
        <v>814</v>
      </c>
      <c r="C46" s="1765">
        <v>2006</v>
      </c>
      <c r="D46" s="1766"/>
      <c r="E46" s="1138" t="s">
        <v>1048</v>
      </c>
      <c r="F46" s="1203" t="s">
        <v>814</v>
      </c>
      <c r="G46" s="1204" t="s">
        <v>1048</v>
      </c>
      <c r="H46" s="1204" t="s">
        <v>1048</v>
      </c>
      <c r="I46" s="1136" t="s">
        <v>1048</v>
      </c>
      <c r="J46" s="1204" t="s">
        <v>1048</v>
      </c>
      <c r="K46" s="1204" t="s">
        <v>1048</v>
      </c>
      <c r="L46" s="1136" t="s">
        <v>1048</v>
      </c>
      <c r="M46" s="1136" t="s">
        <v>814</v>
      </c>
      <c r="N46" s="1138" t="s">
        <v>1048</v>
      </c>
      <c r="O46" s="1142" t="s">
        <v>814</v>
      </c>
    </row>
    <row r="47" spans="2:15" ht="9" customHeight="1">
      <c r="B47" s="1134" t="s">
        <v>814</v>
      </c>
      <c r="C47" s="1135" t="s">
        <v>814</v>
      </c>
      <c r="D47" s="1135" t="s">
        <v>459</v>
      </c>
      <c r="E47" s="1145" t="s">
        <v>814</v>
      </c>
      <c r="F47" s="1205" t="s">
        <v>814</v>
      </c>
      <c r="G47" s="1206" t="s">
        <v>814</v>
      </c>
      <c r="H47" s="1206" t="s">
        <v>814</v>
      </c>
      <c r="I47" s="1146" t="s">
        <v>814</v>
      </c>
      <c r="J47" s="1206" t="s">
        <v>814</v>
      </c>
      <c r="K47" s="1206" t="s">
        <v>814</v>
      </c>
      <c r="L47" s="1146" t="s">
        <v>814</v>
      </c>
      <c r="M47" s="1146" t="s">
        <v>814</v>
      </c>
      <c r="N47" s="1145" t="s">
        <v>814</v>
      </c>
      <c r="O47" s="1181" t="s">
        <v>814</v>
      </c>
    </row>
    <row r="48" spans="2:15" ht="9" customHeight="1">
      <c r="B48" s="1207" t="s">
        <v>814</v>
      </c>
      <c r="C48" s="1208" t="s">
        <v>814</v>
      </c>
      <c r="D48" s="1209" t="s">
        <v>363</v>
      </c>
      <c r="E48" s="1371">
        <v>14627</v>
      </c>
      <c r="F48" s="1396" t="s">
        <v>814</v>
      </c>
      <c r="G48" s="1378">
        <v>3561</v>
      </c>
      <c r="H48" s="1385">
        <v>-1825</v>
      </c>
      <c r="I48" s="1386">
        <v>1736</v>
      </c>
      <c r="J48" s="1378">
        <v>0</v>
      </c>
      <c r="K48" s="1378">
        <v>385</v>
      </c>
      <c r="L48" s="1386">
        <v>2121</v>
      </c>
      <c r="M48" s="1387" t="s">
        <v>814</v>
      </c>
      <c r="N48" s="1371">
        <v>16748</v>
      </c>
      <c r="O48" s="1397" t="s">
        <v>814</v>
      </c>
    </row>
    <row r="49" spans="2:15" ht="9" customHeight="1">
      <c r="B49" s="1207" t="s">
        <v>814</v>
      </c>
      <c r="C49" s="1208" t="s">
        <v>814</v>
      </c>
      <c r="D49" s="1209" t="s">
        <v>240</v>
      </c>
      <c r="E49" s="1371">
        <v>21568</v>
      </c>
      <c r="F49" s="1396" t="s">
        <v>814</v>
      </c>
      <c r="G49" s="1378">
        <v>3234</v>
      </c>
      <c r="H49" s="1385">
        <v>-1375</v>
      </c>
      <c r="I49" s="1386">
        <v>1859</v>
      </c>
      <c r="J49" s="1378">
        <v>42</v>
      </c>
      <c r="K49" s="1385">
        <v>-82</v>
      </c>
      <c r="L49" s="1386">
        <v>1819</v>
      </c>
      <c r="M49" s="1387" t="s">
        <v>814</v>
      </c>
      <c r="N49" s="1371">
        <v>23387</v>
      </c>
      <c r="O49" s="1397" t="s">
        <v>814</v>
      </c>
    </row>
    <row r="50" spans="2:15" ht="9" customHeight="1">
      <c r="B50" s="1211" t="s">
        <v>814</v>
      </c>
      <c r="C50" s="739" t="s">
        <v>814</v>
      </c>
      <c r="D50" s="1212" t="s">
        <v>365</v>
      </c>
      <c r="E50" s="1372">
        <v>36195</v>
      </c>
      <c r="F50" s="1398" t="s">
        <v>814</v>
      </c>
      <c r="G50" s="1379">
        <v>6795</v>
      </c>
      <c r="H50" s="1388">
        <v>-3200</v>
      </c>
      <c r="I50" s="1389">
        <v>3595</v>
      </c>
      <c r="J50" s="1379">
        <v>42</v>
      </c>
      <c r="K50" s="1379">
        <v>303</v>
      </c>
      <c r="L50" s="1389">
        <v>3940</v>
      </c>
      <c r="M50" s="1390" t="s">
        <v>814</v>
      </c>
      <c r="N50" s="1372">
        <v>40135</v>
      </c>
      <c r="O50" s="1399" t="s">
        <v>814</v>
      </c>
    </row>
    <row r="51" spans="2:15" ht="9" customHeight="1">
      <c r="B51" s="1165" t="s">
        <v>814</v>
      </c>
      <c r="C51" s="1137" t="s">
        <v>814</v>
      </c>
      <c r="D51" s="1137" t="s">
        <v>814</v>
      </c>
      <c r="E51" s="1373" t="s">
        <v>814</v>
      </c>
      <c r="F51" s="1400" t="s">
        <v>814</v>
      </c>
      <c r="G51" s="1380" t="s">
        <v>814</v>
      </c>
      <c r="H51" s="1380" t="s">
        <v>814</v>
      </c>
      <c r="I51" s="1391" t="s">
        <v>814</v>
      </c>
      <c r="J51" s="1380" t="s">
        <v>814</v>
      </c>
      <c r="K51" s="1380" t="s">
        <v>814</v>
      </c>
      <c r="L51" s="1391" t="s">
        <v>814</v>
      </c>
      <c r="M51" s="1391" t="s">
        <v>814</v>
      </c>
      <c r="N51" s="1373" t="s">
        <v>814</v>
      </c>
      <c r="O51" s="1401" t="s">
        <v>814</v>
      </c>
    </row>
    <row r="52" spans="2:15" ht="9" customHeight="1">
      <c r="B52" s="1134" t="s">
        <v>814</v>
      </c>
      <c r="C52" s="1135" t="s">
        <v>814</v>
      </c>
      <c r="D52" s="1135" t="s">
        <v>241</v>
      </c>
      <c r="E52" s="1374" t="s">
        <v>814</v>
      </c>
      <c r="F52" s="1402" t="s">
        <v>814</v>
      </c>
      <c r="G52" s="1381" t="s">
        <v>814</v>
      </c>
      <c r="H52" s="1381" t="s">
        <v>814</v>
      </c>
      <c r="I52" s="1392" t="s">
        <v>814</v>
      </c>
      <c r="J52" s="1381" t="s">
        <v>814</v>
      </c>
      <c r="K52" s="1381" t="s">
        <v>814</v>
      </c>
      <c r="L52" s="1392" t="s">
        <v>814</v>
      </c>
      <c r="M52" s="1392" t="s">
        <v>814</v>
      </c>
      <c r="N52" s="1374" t="s">
        <v>814</v>
      </c>
      <c r="O52" s="1403" t="s">
        <v>814</v>
      </c>
    </row>
    <row r="53" spans="2:15" ht="9" customHeight="1">
      <c r="B53" s="1207" t="s">
        <v>814</v>
      </c>
      <c r="C53" s="1208" t="s">
        <v>814</v>
      </c>
      <c r="D53" s="1209" t="s">
        <v>1013</v>
      </c>
      <c r="E53" s="1371">
        <v>1005</v>
      </c>
      <c r="F53" s="1396" t="s">
        <v>814</v>
      </c>
      <c r="G53" s="1378">
        <v>472</v>
      </c>
      <c r="H53" s="1385">
        <v>-371</v>
      </c>
      <c r="I53" s="1386">
        <v>101</v>
      </c>
      <c r="J53" s="1385">
        <v>-63</v>
      </c>
      <c r="K53" s="1385">
        <v>-211</v>
      </c>
      <c r="L53" s="1393">
        <v>-173</v>
      </c>
      <c r="M53" s="1387" t="s">
        <v>814</v>
      </c>
      <c r="N53" s="1371">
        <v>832</v>
      </c>
      <c r="O53" s="1397" t="s">
        <v>814</v>
      </c>
    </row>
    <row r="54" spans="2:15" ht="9" customHeight="1">
      <c r="B54" s="1207" t="s">
        <v>814</v>
      </c>
      <c r="C54" s="1208" t="s">
        <v>814</v>
      </c>
      <c r="D54" s="1209" t="s">
        <v>1011</v>
      </c>
      <c r="E54" s="1371">
        <v>632</v>
      </c>
      <c r="F54" s="1396" t="s">
        <v>814</v>
      </c>
      <c r="G54" s="1378">
        <v>530</v>
      </c>
      <c r="H54" s="1385">
        <v>-405</v>
      </c>
      <c r="I54" s="1386">
        <v>125</v>
      </c>
      <c r="J54" s="1378">
        <v>0</v>
      </c>
      <c r="K54" s="1385">
        <v>-50</v>
      </c>
      <c r="L54" s="1386">
        <v>75</v>
      </c>
      <c r="M54" s="1387" t="s">
        <v>814</v>
      </c>
      <c r="N54" s="1371">
        <v>707</v>
      </c>
      <c r="O54" s="1397" t="s">
        <v>814</v>
      </c>
    </row>
    <row r="55" spans="2:15" ht="9" customHeight="1">
      <c r="B55" s="1207" t="s">
        <v>814</v>
      </c>
      <c r="C55" s="1208" t="s">
        <v>814</v>
      </c>
      <c r="D55" s="1209" t="s">
        <v>1016</v>
      </c>
      <c r="E55" s="1371">
        <v>2269</v>
      </c>
      <c r="F55" s="1396" t="s">
        <v>814</v>
      </c>
      <c r="G55" s="1378">
        <v>1843</v>
      </c>
      <c r="H55" s="1385">
        <v>-871</v>
      </c>
      <c r="I55" s="1386">
        <v>972</v>
      </c>
      <c r="J55" s="1385">
        <v>-236</v>
      </c>
      <c r="K55" s="1385">
        <v>-118</v>
      </c>
      <c r="L55" s="1386">
        <v>618</v>
      </c>
      <c r="M55" s="1387" t="s">
        <v>814</v>
      </c>
      <c r="N55" s="1371">
        <v>2887</v>
      </c>
      <c r="O55" s="1397" t="s">
        <v>814</v>
      </c>
    </row>
    <row r="56" spans="2:15" ht="9" customHeight="1">
      <c r="B56" s="1207" t="s">
        <v>814</v>
      </c>
      <c r="C56" s="1208" t="s">
        <v>814</v>
      </c>
      <c r="D56" s="1209" t="s">
        <v>1015</v>
      </c>
      <c r="E56" s="1371">
        <v>2695</v>
      </c>
      <c r="F56" s="1396" t="s">
        <v>814</v>
      </c>
      <c r="G56" s="1378">
        <v>595</v>
      </c>
      <c r="H56" s="1385">
        <v>-523</v>
      </c>
      <c r="I56" s="1386">
        <v>72</v>
      </c>
      <c r="J56" s="1378">
        <v>0</v>
      </c>
      <c r="K56" s="1385">
        <v>-256</v>
      </c>
      <c r="L56" s="1393">
        <v>-184</v>
      </c>
      <c r="M56" s="1387" t="s">
        <v>814</v>
      </c>
      <c r="N56" s="1371">
        <v>2511</v>
      </c>
      <c r="O56" s="1397" t="s">
        <v>814</v>
      </c>
    </row>
    <row r="57" spans="2:15" ht="9" customHeight="1">
      <c r="B57" s="1207" t="s">
        <v>814</v>
      </c>
      <c r="C57" s="1208" t="s">
        <v>814</v>
      </c>
      <c r="D57" s="1209" t="s">
        <v>366</v>
      </c>
      <c r="E57" s="1371">
        <v>1037</v>
      </c>
      <c r="F57" s="1396" t="s">
        <v>814</v>
      </c>
      <c r="G57" s="1378">
        <v>414</v>
      </c>
      <c r="H57" s="1385">
        <v>-286</v>
      </c>
      <c r="I57" s="1386">
        <v>128</v>
      </c>
      <c r="J57" s="1378">
        <v>0</v>
      </c>
      <c r="K57" s="1385">
        <v>-30</v>
      </c>
      <c r="L57" s="1386">
        <v>98</v>
      </c>
      <c r="M57" s="1387" t="s">
        <v>814</v>
      </c>
      <c r="N57" s="1371">
        <v>1135</v>
      </c>
      <c r="O57" s="1397" t="s">
        <v>814</v>
      </c>
    </row>
    <row r="58" spans="2:15" ht="9" customHeight="1">
      <c r="B58" s="1216" t="s">
        <v>814</v>
      </c>
      <c r="C58" s="1217" t="s">
        <v>814</v>
      </c>
      <c r="D58" s="1212" t="s">
        <v>868</v>
      </c>
      <c r="E58" s="1372">
        <v>7638</v>
      </c>
      <c r="F58" s="1398" t="s">
        <v>814</v>
      </c>
      <c r="G58" s="1379">
        <v>3854</v>
      </c>
      <c r="H58" s="1388">
        <v>-2456</v>
      </c>
      <c r="I58" s="1389">
        <v>1398</v>
      </c>
      <c r="J58" s="1388">
        <v>-299</v>
      </c>
      <c r="K58" s="1388">
        <v>-665</v>
      </c>
      <c r="L58" s="1389">
        <v>434</v>
      </c>
      <c r="M58" s="1390" t="s">
        <v>814</v>
      </c>
      <c r="N58" s="1372">
        <v>8072</v>
      </c>
      <c r="O58" s="1404" t="s">
        <v>814</v>
      </c>
    </row>
    <row r="59" spans="2:15" ht="6.75" customHeight="1">
      <c r="B59" s="1216" t="s">
        <v>814</v>
      </c>
      <c r="C59" s="1217" t="s">
        <v>814</v>
      </c>
      <c r="D59" s="739" t="s">
        <v>814</v>
      </c>
      <c r="E59" s="1375" t="s">
        <v>814</v>
      </c>
      <c r="F59" s="1396" t="s">
        <v>814</v>
      </c>
      <c r="G59" s="1382" t="s">
        <v>814</v>
      </c>
      <c r="H59" s="1382" t="s">
        <v>814</v>
      </c>
      <c r="I59" s="1387" t="s">
        <v>814</v>
      </c>
      <c r="J59" s="1382" t="s">
        <v>814</v>
      </c>
      <c r="K59" s="1382" t="s">
        <v>814</v>
      </c>
      <c r="L59" s="1387" t="s">
        <v>814</v>
      </c>
      <c r="M59" s="1387" t="s">
        <v>814</v>
      </c>
      <c r="N59" s="1375" t="s">
        <v>814</v>
      </c>
      <c r="O59" s="1405" t="s">
        <v>814</v>
      </c>
    </row>
    <row r="60" spans="2:15" ht="9" customHeight="1">
      <c r="B60" s="1134" t="s">
        <v>814</v>
      </c>
      <c r="C60" s="1135" t="s">
        <v>814</v>
      </c>
      <c r="D60" s="1135" t="s">
        <v>368</v>
      </c>
      <c r="E60" s="1374" t="s">
        <v>814</v>
      </c>
      <c r="F60" s="1402" t="s">
        <v>814</v>
      </c>
      <c r="G60" s="1381" t="s">
        <v>814</v>
      </c>
      <c r="H60" s="1381" t="s">
        <v>814</v>
      </c>
      <c r="I60" s="1392" t="s">
        <v>814</v>
      </c>
      <c r="J60" s="1381" t="s">
        <v>814</v>
      </c>
      <c r="K60" s="1381" t="s">
        <v>814</v>
      </c>
      <c r="L60" s="1392" t="s">
        <v>814</v>
      </c>
      <c r="M60" s="1392" t="s">
        <v>814</v>
      </c>
      <c r="N60" s="1374" t="s">
        <v>814</v>
      </c>
      <c r="O60" s="1403" t="s">
        <v>814</v>
      </c>
    </row>
    <row r="61" spans="2:15" ht="9" customHeight="1">
      <c r="B61" s="1207" t="s">
        <v>814</v>
      </c>
      <c r="C61" s="1208" t="s">
        <v>814</v>
      </c>
      <c r="D61" s="1209" t="s">
        <v>1013</v>
      </c>
      <c r="E61" s="1371">
        <v>461</v>
      </c>
      <c r="F61" s="1396" t="s">
        <v>814</v>
      </c>
      <c r="G61" s="1378">
        <v>4229</v>
      </c>
      <c r="H61" s="1385">
        <v>-3838</v>
      </c>
      <c r="I61" s="1386">
        <v>391</v>
      </c>
      <c r="J61" s="1378">
        <v>46</v>
      </c>
      <c r="K61" s="1378">
        <v>81</v>
      </c>
      <c r="L61" s="1386">
        <v>518</v>
      </c>
      <c r="M61" s="1387" t="s">
        <v>814</v>
      </c>
      <c r="N61" s="1371">
        <v>979</v>
      </c>
      <c r="O61" s="1397" t="s">
        <v>814</v>
      </c>
    </row>
    <row r="62" spans="2:15" ht="9" customHeight="1">
      <c r="B62" s="1207" t="s">
        <v>814</v>
      </c>
      <c r="C62" s="1208" t="s">
        <v>814</v>
      </c>
      <c r="D62" s="1209" t="s">
        <v>1011</v>
      </c>
      <c r="E62" s="1371">
        <v>667</v>
      </c>
      <c r="F62" s="1396" t="s">
        <v>814</v>
      </c>
      <c r="G62" s="1378">
        <v>779</v>
      </c>
      <c r="H62" s="1385">
        <v>-867</v>
      </c>
      <c r="I62" s="1393">
        <v>-88</v>
      </c>
      <c r="J62" s="1378">
        <v>0</v>
      </c>
      <c r="K62" s="1385">
        <v>-31</v>
      </c>
      <c r="L62" s="1393">
        <v>-119</v>
      </c>
      <c r="M62" s="1387" t="s">
        <v>814</v>
      </c>
      <c r="N62" s="1371">
        <v>548</v>
      </c>
      <c r="O62" s="1397" t="s">
        <v>814</v>
      </c>
    </row>
    <row r="63" spans="2:15" ht="9" customHeight="1">
      <c r="B63" s="1207" t="s">
        <v>814</v>
      </c>
      <c r="C63" s="1208" t="s">
        <v>814</v>
      </c>
      <c r="D63" s="1209" t="s">
        <v>1016</v>
      </c>
      <c r="E63" s="1371">
        <v>534</v>
      </c>
      <c r="F63" s="1396" t="s">
        <v>814</v>
      </c>
      <c r="G63" s="1378">
        <v>1065</v>
      </c>
      <c r="H63" s="1385">
        <v>-1057</v>
      </c>
      <c r="I63" s="1386">
        <v>8</v>
      </c>
      <c r="J63" s="1385">
        <v>-17</v>
      </c>
      <c r="K63" s="1378">
        <v>4</v>
      </c>
      <c r="L63" s="1393">
        <v>-5</v>
      </c>
      <c r="M63" s="1387" t="s">
        <v>814</v>
      </c>
      <c r="N63" s="1371">
        <v>529</v>
      </c>
      <c r="O63" s="1397" t="s">
        <v>814</v>
      </c>
    </row>
    <row r="64" spans="2:15" ht="9" customHeight="1">
      <c r="B64" s="1207" t="s">
        <v>814</v>
      </c>
      <c r="C64" s="1208" t="s">
        <v>814</v>
      </c>
      <c r="D64" s="1209" t="s">
        <v>366</v>
      </c>
      <c r="E64" s="1371">
        <v>143</v>
      </c>
      <c r="F64" s="1396" t="s">
        <v>814</v>
      </c>
      <c r="G64" s="1378">
        <v>91</v>
      </c>
      <c r="H64" s="1385">
        <v>-92</v>
      </c>
      <c r="I64" s="1393">
        <v>-1</v>
      </c>
      <c r="J64" s="1378">
        <v>0</v>
      </c>
      <c r="K64" s="1385">
        <v>-8</v>
      </c>
      <c r="L64" s="1393">
        <v>-9</v>
      </c>
      <c r="M64" s="1387" t="s">
        <v>814</v>
      </c>
      <c r="N64" s="1371">
        <v>134</v>
      </c>
      <c r="O64" s="1397" t="s">
        <v>814</v>
      </c>
    </row>
    <row r="65" spans="2:15" ht="9" customHeight="1">
      <c r="B65" s="1216" t="s">
        <v>814</v>
      </c>
      <c r="C65" s="1217" t="s">
        <v>814</v>
      </c>
      <c r="D65" s="1212" t="s">
        <v>369</v>
      </c>
      <c r="E65" s="1372">
        <v>1805</v>
      </c>
      <c r="F65" s="1398" t="s">
        <v>814</v>
      </c>
      <c r="G65" s="1379">
        <v>6164</v>
      </c>
      <c r="H65" s="1388">
        <v>-5854</v>
      </c>
      <c r="I65" s="1389">
        <v>310</v>
      </c>
      <c r="J65" s="1379">
        <v>29</v>
      </c>
      <c r="K65" s="1379">
        <v>46</v>
      </c>
      <c r="L65" s="1389">
        <v>385</v>
      </c>
      <c r="M65" s="1390" t="s">
        <v>814</v>
      </c>
      <c r="N65" s="1372">
        <v>2190</v>
      </c>
      <c r="O65" s="1404" t="s">
        <v>814</v>
      </c>
    </row>
    <row r="66" spans="2:15" ht="6.75" customHeight="1">
      <c r="B66" s="1216" t="s">
        <v>814</v>
      </c>
      <c r="C66" s="1217" t="s">
        <v>814</v>
      </c>
      <c r="D66" s="739" t="s">
        <v>814</v>
      </c>
      <c r="E66" s="1375" t="s">
        <v>814</v>
      </c>
      <c r="F66" s="1396" t="s">
        <v>814</v>
      </c>
      <c r="G66" s="1382" t="s">
        <v>814</v>
      </c>
      <c r="H66" s="1382" t="s">
        <v>814</v>
      </c>
      <c r="I66" s="1387" t="s">
        <v>814</v>
      </c>
      <c r="J66" s="1382" t="s">
        <v>814</v>
      </c>
      <c r="K66" s="1382" t="s">
        <v>814</v>
      </c>
      <c r="L66" s="1387" t="s">
        <v>814</v>
      </c>
      <c r="M66" s="1387" t="s">
        <v>814</v>
      </c>
      <c r="N66" s="1375" t="s">
        <v>814</v>
      </c>
      <c r="O66" s="1405" t="s">
        <v>814</v>
      </c>
    </row>
    <row r="67" spans="2:15" ht="9" customHeight="1">
      <c r="B67" s="1207" t="s">
        <v>814</v>
      </c>
      <c r="C67" s="1208" t="s">
        <v>814</v>
      </c>
      <c r="D67" s="1208" t="s">
        <v>814</v>
      </c>
      <c r="E67" s="1375" t="s">
        <v>814</v>
      </c>
      <c r="F67" s="1396" t="s">
        <v>814</v>
      </c>
      <c r="G67" s="1382" t="s">
        <v>814</v>
      </c>
      <c r="H67" s="1382" t="s">
        <v>814</v>
      </c>
      <c r="I67" s="1387" t="s">
        <v>814</v>
      </c>
      <c r="J67" s="1382" t="s">
        <v>814</v>
      </c>
      <c r="K67" s="1382" t="s">
        <v>814</v>
      </c>
      <c r="L67" s="1387" t="s">
        <v>814</v>
      </c>
      <c r="M67" s="1387" t="s">
        <v>814</v>
      </c>
      <c r="N67" s="1375" t="s">
        <v>814</v>
      </c>
      <c r="O67" s="1397" t="s">
        <v>814</v>
      </c>
    </row>
    <row r="68" spans="2:15" ht="9" customHeight="1">
      <c r="B68" s="1216" t="s">
        <v>814</v>
      </c>
      <c r="C68" s="1217" t="s">
        <v>814</v>
      </c>
      <c r="D68" s="1212" t="s">
        <v>370</v>
      </c>
      <c r="E68" s="1372">
        <v>9443</v>
      </c>
      <c r="F68" s="1398" t="s">
        <v>814</v>
      </c>
      <c r="G68" s="1379">
        <v>10018</v>
      </c>
      <c r="H68" s="1388">
        <v>-8310</v>
      </c>
      <c r="I68" s="1389">
        <v>1708</v>
      </c>
      <c r="J68" s="1388">
        <v>-270</v>
      </c>
      <c r="K68" s="1388">
        <v>-619</v>
      </c>
      <c r="L68" s="1389">
        <v>819</v>
      </c>
      <c r="M68" s="1390" t="s">
        <v>814</v>
      </c>
      <c r="N68" s="1372">
        <v>10262</v>
      </c>
      <c r="O68" s="1404" t="s">
        <v>814</v>
      </c>
    </row>
    <row r="69" spans="2:15" ht="6.75" customHeight="1">
      <c r="B69" s="1216" t="s">
        <v>814</v>
      </c>
      <c r="C69" s="1217" t="s">
        <v>814</v>
      </c>
      <c r="D69" s="739" t="s">
        <v>814</v>
      </c>
      <c r="E69" s="1375" t="s">
        <v>814</v>
      </c>
      <c r="F69" s="1396" t="s">
        <v>814</v>
      </c>
      <c r="G69" s="1382" t="s">
        <v>814</v>
      </c>
      <c r="H69" s="1382" t="s">
        <v>814</v>
      </c>
      <c r="I69" s="1387" t="s">
        <v>814</v>
      </c>
      <c r="J69" s="1382" t="s">
        <v>814</v>
      </c>
      <c r="K69" s="1382" t="s">
        <v>814</v>
      </c>
      <c r="L69" s="1387" t="s">
        <v>814</v>
      </c>
      <c r="M69" s="1387" t="s">
        <v>814</v>
      </c>
      <c r="N69" s="1375" t="s">
        <v>814</v>
      </c>
      <c r="O69" s="1405" t="s">
        <v>814</v>
      </c>
    </row>
    <row r="70" spans="2:15" ht="9" customHeight="1">
      <c r="B70" s="1207" t="s">
        <v>814</v>
      </c>
      <c r="C70" s="1208" t="s">
        <v>814</v>
      </c>
      <c r="D70" s="1209" t="s">
        <v>371</v>
      </c>
      <c r="E70" s="1371">
        <v>691</v>
      </c>
      <c r="F70" s="1396" t="s">
        <v>814</v>
      </c>
      <c r="G70" s="1378">
        <v>9</v>
      </c>
      <c r="H70" s="1385">
        <v>-8</v>
      </c>
      <c r="I70" s="1386">
        <v>1</v>
      </c>
      <c r="J70" s="1378">
        <v>0</v>
      </c>
      <c r="K70" s="1385">
        <v>-19</v>
      </c>
      <c r="L70" s="1393">
        <v>-18</v>
      </c>
      <c r="M70" s="1387" t="s">
        <v>814</v>
      </c>
      <c r="N70" s="1371">
        <v>673</v>
      </c>
      <c r="O70" s="1397" t="s">
        <v>814</v>
      </c>
    </row>
    <row r="71" spans="2:15" ht="9" customHeight="1">
      <c r="B71" s="1207" t="s">
        <v>814</v>
      </c>
      <c r="C71" s="1208" t="s">
        <v>814</v>
      </c>
      <c r="D71" s="1208" t="s">
        <v>814</v>
      </c>
      <c r="E71" s="1375" t="s">
        <v>814</v>
      </c>
      <c r="F71" s="1396" t="s">
        <v>814</v>
      </c>
      <c r="G71" s="1382" t="s">
        <v>814</v>
      </c>
      <c r="H71" s="1382" t="s">
        <v>814</v>
      </c>
      <c r="I71" s="1387" t="s">
        <v>814</v>
      </c>
      <c r="J71" s="1382" t="s">
        <v>814</v>
      </c>
      <c r="K71" s="1382" t="s">
        <v>814</v>
      </c>
      <c r="L71" s="1387" t="s">
        <v>814</v>
      </c>
      <c r="M71" s="1387" t="s">
        <v>814</v>
      </c>
      <c r="N71" s="1375" t="s">
        <v>814</v>
      </c>
      <c r="O71" s="1397" t="s">
        <v>814</v>
      </c>
    </row>
    <row r="72" spans="2:15" ht="6" customHeight="1">
      <c r="B72" s="1216" t="s">
        <v>814</v>
      </c>
      <c r="C72" s="1217" t="s">
        <v>814</v>
      </c>
      <c r="D72" s="739" t="s">
        <v>814</v>
      </c>
      <c r="E72" s="1375" t="s">
        <v>814</v>
      </c>
      <c r="F72" s="1396" t="s">
        <v>814</v>
      </c>
      <c r="G72" s="1382" t="s">
        <v>814</v>
      </c>
      <c r="H72" s="1382" t="s">
        <v>814</v>
      </c>
      <c r="I72" s="1387" t="s">
        <v>814</v>
      </c>
      <c r="J72" s="1382" t="s">
        <v>814</v>
      </c>
      <c r="K72" s="1382" t="s">
        <v>814</v>
      </c>
      <c r="L72" s="1387" t="s">
        <v>814</v>
      </c>
      <c r="M72" s="1387" t="s">
        <v>814</v>
      </c>
      <c r="N72" s="1375" t="s">
        <v>814</v>
      </c>
      <c r="O72" s="1405" t="s">
        <v>814</v>
      </c>
    </row>
    <row r="73" spans="2:15" ht="9" customHeight="1">
      <c r="B73" s="1216" t="s">
        <v>814</v>
      </c>
      <c r="C73" s="1217" t="s">
        <v>814</v>
      </c>
      <c r="D73" s="1212" t="s">
        <v>372</v>
      </c>
      <c r="E73" s="1372">
        <v>10134</v>
      </c>
      <c r="F73" s="1398" t="s">
        <v>814</v>
      </c>
      <c r="G73" s="1379">
        <v>10027</v>
      </c>
      <c r="H73" s="1388">
        <v>-8318</v>
      </c>
      <c r="I73" s="1389">
        <v>1709</v>
      </c>
      <c r="J73" s="1388">
        <v>-270</v>
      </c>
      <c r="K73" s="1388">
        <v>-638</v>
      </c>
      <c r="L73" s="1389">
        <v>801</v>
      </c>
      <c r="M73" s="1390" t="s">
        <v>814</v>
      </c>
      <c r="N73" s="1372">
        <v>10935</v>
      </c>
      <c r="O73" s="1404" t="s">
        <v>814</v>
      </c>
    </row>
    <row r="74" spans="2:15" ht="6.75" customHeight="1">
      <c r="B74" s="1216" t="s">
        <v>814</v>
      </c>
      <c r="C74" s="1217" t="s">
        <v>814</v>
      </c>
      <c r="D74" s="739" t="s">
        <v>814</v>
      </c>
      <c r="E74" s="1375" t="s">
        <v>814</v>
      </c>
      <c r="F74" s="1396" t="s">
        <v>814</v>
      </c>
      <c r="G74" s="1382" t="s">
        <v>814</v>
      </c>
      <c r="H74" s="1382" t="s">
        <v>814</v>
      </c>
      <c r="I74" s="1387" t="s">
        <v>814</v>
      </c>
      <c r="J74" s="1382" t="s">
        <v>814</v>
      </c>
      <c r="K74" s="1382" t="s">
        <v>814</v>
      </c>
      <c r="L74" s="1387" t="s">
        <v>814</v>
      </c>
      <c r="M74" s="1387" t="s">
        <v>814</v>
      </c>
      <c r="N74" s="1375" t="s">
        <v>814</v>
      </c>
      <c r="O74" s="1405" t="s">
        <v>814</v>
      </c>
    </row>
    <row r="75" spans="2:15" ht="9" customHeight="1">
      <c r="B75" s="1216" t="s">
        <v>814</v>
      </c>
      <c r="C75" s="1217" t="s">
        <v>814</v>
      </c>
      <c r="D75" s="1212" t="s">
        <v>815</v>
      </c>
      <c r="E75" s="1375" t="s">
        <v>814</v>
      </c>
      <c r="F75" s="1396" t="s">
        <v>814</v>
      </c>
      <c r="G75" s="1382" t="s">
        <v>814</v>
      </c>
      <c r="H75" s="1382" t="s">
        <v>814</v>
      </c>
      <c r="I75" s="1387" t="s">
        <v>814</v>
      </c>
      <c r="J75" s="1382" t="s">
        <v>814</v>
      </c>
      <c r="K75" s="1382" t="s">
        <v>814</v>
      </c>
      <c r="L75" s="1387" t="s">
        <v>814</v>
      </c>
      <c r="M75" s="1387" t="s">
        <v>814</v>
      </c>
      <c r="N75" s="1375" t="s">
        <v>814</v>
      </c>
      <c r="O75" s="1405" t="s">
        <v>814</v>
      </c>
    </row>
    <row r="76" spans="2:15" ht="9" customHeight="1">
      <c r="B76" s="1216" t="s">
        <v>814</v>
      </c>
      <c r="C76" s="1217" t="s">
        <v>814</v>
      </c>
      <c r="D76" s="1209" t="s">
        <v>363</v>
      </c>
      <c r="E76" s="1371" t="s">
        <v>817</v>
      </c>
      <c r="F76" s="1396" t="s">
        <v>814</v>
      </c>
      <c r="G76" s="1378" t="s">
        <v>817</v>
      </c>
      <c r="H76" s="1378" t="s">
        <v>817</v>
      </c>
      <c r="I76" s="1386" t="s">
        <v>817</v>
      </c>
      <c r="J76" s="1378" t="s">
        <v>817</v>
      </c>
      <c r="K76" s="1378" t="s">
        <v>817</v>
      </c>
      <c r="L76" s="1386" t="s">
        <v>817</v>
      </c>
      <c r="M76" s="1387" t="s">
        <v>814</v>
      </c>
      <c r="N76" s="1371" t="s">
        <v>817</v>
      </c>
      <c r="O76" s="1405" t="s">
        <v>814</v>
      </c>
    </row>
    <row r="77" spans="2:15" ht="9" customHeight="1">
      <c r="B77" s="1216" t="s">
        <v>814</v>
      </c>
      <c r="C77" s="1217" t="s">
        <v>814</v>
      </c>
      <c r="D77" s="1212" t="s">
        <v>867</v>
      </c>
      <c r="E77" s="1372" t="s">
        <v>817</v>
      </c>
      <c r="F77" s="1398" t="s">
        <v>814</v>
      </c>
      <c r="G77" s="1379" t="s">
        <v>817</v>
      </c>
      <c r="H77" s="1379" t="s">
        <v>817</v>
      </c>
      <c r="I77" s="1389" t="s">
        <v>817</v>
      </c>
      <c r="J77" s="1379" t="s">
        <v>817</v>
      </c>
      <c r="K77" s="1379" t="s">
        <v>817</v>
      </c>
      <c r="L77" s="1389" t="s">
        <v>817</v>
      </c>
      <c r="M77" s="1390" t="s">
        <v>814</v>
      </c>
      <c r="N77" s="1372" t="s">
        <v>817</v>
      </c>
      <c r="O77" s="1404" t="s">
        <v>814</v>
      </c>
    </row>
    <row r="78" spans="2:15" ht="6.75" customHeight="1">
      <c r="B78" s="1216" t="s">
        <v>814</v>
      </c>
      <c r="C78" s="1217" t="s">
        <v>814</v>
      </c>
      <c r="D78" s="739" t="s">
        <v>814</v>
      </c>
      <c r="E78" s="1375" t="s">
        <v>814</v>
      </c>
      <c r="F78" s="1396" t="s">
        <v>814</v>
      </c>
      <c r="G78" s="1382" t="s">
        <v>814</v>
      </c>
      <c r="H78" s="1382" t="s">
        <v>814</v>
      </c>
      <c r="I78" s="1387" t="s">
        <v>814</v>
      </c>
      <c r="J78" s="1382" t="s">
        <v>814</v>
      </c>
      <c r="K78" s="1382" t="s">
        <v>814</v>
      </c>
      <c r="L78" s="1387" t="s">
        <v>814</v>
      </c>
      <c r="M78" s="1387" t="s">
        <v>814</v>
      </c>
      <c r="N78" s="1375" t="s">
        <v>814</v>
      </c>
      <c r="O78" s="1405" t="s">
        <v>814</v>
      </c>
    </row>
    <row r="79" spans="2:15" ht="6.75" customHeight="1">
      <c r="B79" s="1216" t="s">
        <v>814</v>
      </c>
      <c r="C79" s="1217" t="s">
        <v>814</v>
      </c>
      <c r="D79" s="739" t="s">
        <v>814</v>
      </c>
      <c r="E79" s="1375" t="s">
        <v>814</v>
      </c>
      <c r="F79" s="1396" t="s">
        <v>814</v>
      </c>
      <c r="G79" s="1382" t="s">
        <v>814</v>
      </c>
      <c r="H79" s="1382" t="s">
        <v>814</v>
      </c>
      <c r="I79" s="1387" t="s">
        <v>814</v>
      </c>
      <c r="J79" s="1382" t="s">
        <v>814</v>
      </c>
      <c r="K79" s="1382" t="s">
        <v>814</v>
      </c>
      <c r="L79" s="1387" t="s">
        <v>814</v>
      </c>
      <c r="M79" s="1387" t="s">
        <v>814</v>
      </c>
      <c r="N79" s="1375" t="s">
        <v>814</v>
      </c>
      <c r="O79" s="1405" t="s">
        <v>814</v>
      </c>
    </row>
    <row r="80" spans="2:15" ht="9" customHeight="1">
      <c r="B80" s="1216" t="s">
        <v>814</v>
      </c>
      <c r="C80" s="1217" t="s">
        <v>814</v>
      </c>
      <c r="D80" s="1212" t="s">
        <v>373</v>
      </c>
      <c r="E80" s="1372">
        <v>46329</v>
      </c>
      <c r="F80" s="1398" t="s">
        <v>814</v>
      </c>
      <c r="G80" s="1379">
        <v>16822</v>
      </c>
      <c r="H80" s="1388">
        <v>-11518</v>
      </c>
      <c r="I80" s="1389">
        <v>5304</v>
      </c>
      <c r="J80" s="1388">
        <v>-228</v>
      </c>
      <c r="K80" s="1388">
        <v>-335</v>
      </c>
      <c r="L80" s="1389">
        <v>4741</v>
      </c>
      <c r="M80" s="1390" t="s">
        <v>814</v>
      </c>
      <c r="N80" s="1372">
        <v>51070</v>
      </c>
      <c r="O80" s="1404" t="s">
        <v>814</v>
      </c>
    </row>
    <row r="81" spans="2:15" ht="6.75" customHeight="1">
      <c r="B81" s="1222" t="s">
        <v>814</v>
      </c>
      <c r="C81" s="1223" t="s">
        <v>814</v>
      </c>
      <c r="D81" s="1224" t="s">
        <v>814</v>
      </c>
      <c r="E81" s="1225" t="s">
        <v>814</v>
      </c>
      <c r="F81" s="740" t="s">
        <v>814</v>
      </c>
      <c r="G81" s="741" t="s">
        <v>814</v>
      </c>
      <c r="H81" s="741" t="s">
        <v>814</v>
      </c>
      <c r="I81" s="1126" t="s">
        <v>814</v>
      </c>
      <c r="J81" s="741" t="s">
        <v>814</v>
      </c>
      <c r="K81" s="741" t="s">
        <v>814</v>
      </c>
      <c r="L81" s="1126" t="s">
        <v>814</v>
      </c>
      <c r="M81" s="1126" t="s">
        <v>814</v>
      </c>
      <c r="N81" s="1225" t="s">
        <v>814</v>
      </c>
      <c r="O81" s="1221" t="s">
        <v>814</v>
      </c>
    </row>
    <row r="82" spans="2:15" ht="9" customHeight="1">
      <c r="B82" s="1134" t="s">
        <v>814</v>
      </c>
      <c r="C82" s="1135" t="s">
        <v>814</v>
      </c>
      <c r="D82" s="1135" t="s">
        <v>814</v>
      </c>
      <c r="E82" s="1138" t="s">
        <v>814</v>
      </c>
      <c r="F82" s="1203" t="s">
        <v>814</v>
      </c>
      <c r="G82" s="1204" t="s">
        <v>814</v>
      </c>
      <c r="H82" s="1204" t="s">
        <v>814</v>
      </c>
      <c r="I82" s="1136" t="s">
        <v>814</v>
      </c>
      <c r="J82" s="1204" t="s">
        <v>814</v>
      </c>
      <c r="K82" s="1202" t="s">
        <v>49</v>
      </c>
      <c r="L82" s="1132" t="s">
        <v>50</v>
      </c>
      <c r="M82" s="1136" t="s">
        <v>814</v>
      </c>
      <c r="N82" s="1138" t="s">
        <v>814</v>
      </c>
      <c r="O82" s="1144" t="s">
        <v>814</v>
      </c>
    </row>
    <row r="83" spans="2:15" ht="9" customHeight="1">
      <c r="B83" s="1134" t="s">
        <v>814</v>
      </c>
      <c r="C83" s="1135" t="s">
        <v>814</v>
      </c>
      <c r="D83" s="1135" t="s">
        <v>814</v>
      </c>
      <c r="E83" s="1138" t="s">
        <v>51</v>
      </c>
      <c r="F83" s="1203" t="s">
        <v>814</v>
      </c>
      <c r="G83" s="1204" t="s">
        <v>814</v>
      </c>
      <c r="H83" s="1204" t="s">
        <v>814</v>
      </c>
      <c r="I83" s="1136" t="s">
        <v>814</v>
      </c>
      <c r="J83" s="1204" t="s">
        <v>999</v>
      </c>
      <c r="K83" s="1204" t="s">
        <v>52</v>
      </c>
      <c r="L83" s="1136" t="s">
        <v>53</v>
      </c>
      <c r="M83" s="1136" t="s">
        <v>814</v>
      </c>
      <c r="N83" s="1138" t="s">
        <v>286</v>
      </c>
      <c r="O83" s="1142" t="s">
        <v>814</v>
      </c>
    </row>
    <row r="84" spans="2:15" ht="9" customHeight="1">
      <c r="B84" s="1134" t="s">
        <v>814</v>
      </c>
      <c r="C84" s="1135" t="s">
        <v>814</v>
      </c>
      <c r="D84" s="1135" t="s">
        <v>814</v>
      </c>
      <c r="E84" s="1138" t="s">
        <v>54</v>
      </c>
      <c r="F84" s="1203" t="s">
        <v>814</v>
      </c>
      <c r="G84" s="1204" t="s">
        <v>358</v>
      </c>
      <c r="H84" s="1204" t="s">
        <v>359</v>
      </c>
      <c r="I84" s="1136" t="s">
        <v>360</v>
      </c>
      <c r="J84" s="1204" t="s">
        <v>361</v>
      </c>
      <c r="K84" s="1204" t="s">
        <v>361</v>
      </c>
      <c r="L84" s="1136" t="s">
        <v>362</v>
      </c>
      <c r="M84" s="1136" t="s">
        <v>814</v>
      </c>
      <c r="N84" s="1138" t="s">
        <v>54</v>
      </c>
      <c r="O84" s="1142" t="s">
        <v>814</v>
      </c>
    </row>
    <row r="85" spans="2:15" ht="13.5" customHeight="1">
      <c r="B85" s="1134" t="s">
        <v>814</v>
      </c>
      <c r="C85" s="1761" t="s">
        <v>869</v>
      </c>
      <c r="D85" s="1762"/>
      <c r="E85" s="1138" t="s">
        <v>632</v>
      </c>
      <c r="F85" s="1203" t="s">
        <v>814</v>
      </c>
      <c r="G85" s="1204" t="s">
        <v>632</v>
      </c>
      <c r="H85" s="1204" t="s">
        <v>632</v>
      </c>
      <c r="I85" s="1136" t="s">
        <v>632</v>
      </c>
      <c r="J85" s="1204" t="s">
        <v>632</v>
      </c>
      <c r="K85" s="1204" t="s">
        <v>632</v>
      </c>
      <c r="L85" s="1136" t="s">
        <v>632</v>
      </c>
      <c r="M85" s="1136" t="s">
        <v>814</v>
      </c>
      <c r="N85" s="1138" t="s">
        <v>632</v>
      </c>
      <c r="O85" s="1142" t="s">
        <v>814</v>
      </c>
    </row>
    <row r="86" spans="2:15" ht="9" customHeight="1">
      <c r="B86" s="1134" t="s">
        <v>814</v>
      </c>
      <c r="C86" s="1135" t="s">
        <v>814</v>
      </c>
      <c r="D86" s="1135" t="s">
        <v>459</v>
      </c>
      <c r="E86" s="1145" t="s">
        <v>814</v>
      </c>
      <c r="F86" s="1205" t="s">
        <v>814</v>
      </c>
      <c r="G86" s="1206" t="s">
        <v>814</v>
      </c>
      <c r="H86" s="1206" t="s">
        <v>814</v>
      </c>
      <c r="I86" s="1146" t="s">
        <v>814</v>
      </c>
      <c r="J86" s="1206" t="s">
        <v>814</v>
      </c>
      <c r="K86" s="1206" t="s">
        <v>814</v>
      </c>
      <c r="L86" s="1146" t="s">
        <v>814</v>
      </c>
      <c r="M86" s="1146" t="s">
        <v>814</v>
      </c>
      <c r="N86" s="1145" t="s">
        <v>814</v>
      </c>
      <c r="O86" s="1181" t="s">
        <v>814</v>
      </c>
    </row>
    <row r="87" spans="2:15" ht="9" customHeight="1">
      <c r="B87" s="1207" t="s">
        <v>814</v>
      </c>
      <c r="C87" s="1208" t="s">
        <v>814</v>
      </c>
      <c r="D87" s="1209" t="s">
        <v>363</v>
      </c>
      <c r="E87" s="1356">
        <v>31.100020510015725</v>
      </c>
      <c r="F87" s="729" t="s">
        <v>814</v>
      </c>
      <c r="G87" s="1351">
        <v>26.088177478236453</v>
      </c>
      <c r="H87" s="1352">
        <v>-50.52054794520547</v>
      </c>
      <c r="I87" s="1358">
        <v>0.4032258064516129</v>
      </c>
      <c r="J87" s="1351" t="s">
        <v>817</v>
      </c>
      <c r="K87" s="1351">
        <v>165.71428571428572</v>
      </c>
      <c r="L87" s="1358">
        <v>30.41018387553041</v>
      </c>
      <c r="M87" s="1359" t="s">
        <v>814</v>
      </c>
      <c r="N87" s="1356">
        <v>31.0126582278481</v>
      </c>
      <c r="O87" s="1210" t="s">
        <v>814</v>
      </c>
    </row>
    <row r="88" spans="2:15" ht="9" customHeight="1">
      <c r="B88" s="1207" t="s">
        <v>814</v>
      </c>
      <c r="C88" s="1208" t="s">
        <v>814</v>
      </c>
      <c r="D88" s="1209" t="s">
        <v>364</v>
      </c>
      <c r="E88" s="1356">
        <v>19.482566765578635</v>
      </c>
      <c r="F88" s="729" t="s">
        <v>814</v>
      </c>
      <c r="G88" s="1352">
        <v>-6.338899196042052</v>
      </c>
      <c r="H88" s="1352">
        <v>-2.181818181818182</v>
      </c>
      <c r="I88" s="1360">
        <v>-12.641204948897256</v>
      </c>
      <c r="J88" s="1352">
        <v>-190.47619047619045</v>
      </c>
      <c r="K88" s="1352">
        <v>-721.9512195121952</v>
      </c>
      <c r="L88" s="1360">
        <v>-49.86256184716878</v>
      </c>
      <c r="M88" s="1359" t="s">
        <v>814</v>
      </c>
      <c r="N88" s="1356">
        <v>14.089023816650275</v>
      </c>
      <c r="O88" s="1210" t="s">
        <v>814</v>
      </c>
    </row>
    <row r="89" spans="2:15" ht="9" customHeight="1">
      <c r="B89" s="1211" t="s">
        <v>814</v>
      </c>
      <c r="C89" s="739" t="s">
        <v>814</v>
      </c>
      <c r="D89" s="1212" t="s">
        <v>365</v>
      </c>
      <c r="E89" s="1406">
        <v>24.177372565271448</v>
      </c>
      <c r="F89" s="740" t="s">
        <v>814</v>
      </c>
      <c r="G89" s="1353">
        <v>10.654893303899925</v>
      </c>
      <c r="H89" s="1361">
        <v>-29.75</v>
      </c>
      <c r="I89" s="1412">
        <v>-6.342141863699583</v>
      </c>
      <c r="J89" s="1361">
        <v>-190.47619047619045</v>
      </c>
      <c r="K89" s="1353">
        <v>15.181518151815181</v>
      </c>
      <c r="L89" s="1412">
        <v>-6.6497461928934</v>
      </c>
      <c r="M89" s="1413" t="s">
        <v>814</v>
      </c>
      <c r="N89" s="1406">
        <v>21.151114986919147</v>
      </c>
      <c r="O89" s="1213" t="s">
        <v>814</v>
      </c>
    </row>
    <row r="90" spans="2:15" ht="9" customHeight="1">
      <c r="B90" s="1165" t="s">
        <v>814</v>
      </c>
      <c r="C90" s="1137" t="s">
        <v>814</v>
      </c>
      <c r="D90" s="1137" t="s">
        <v>814</v>
      </c>
      <c r="E90" s="1407" t="s">
        <v>814</v>
      </c>
      <c r="F90" s="1151" t="s">
        <v>814</v>
      </c>
      <c r="G90" s="1341" t="s">
        <v>814</v>
      </c>
      <c r="H90" s="1341" t="s">
        <v>814</v>
      </c>
      <c r="I90" s="1414" t="s">
        <v>814</v>
      </c>
      <c r="J90" s="1341" t="s">
        <v>814</v>
      </c>
      <c r="K90" s="1341" t="s">
        <v>814</v>
      </c>
      <c r="L90" s="1414" t="s">
        <v>814</v>
      </c>
      <c r="M90" s="1414" t="s">
        <v>814</v>
      </c>
      <c r="N90" s="1407" t="s">
        <v>814</v>
      </c>
      <c r="O90" s="1215" t="s">
        <v>814</v>
      </c>
    </row>
    <row r="91" spans="2:15" ht="9" customHeight="1">
      <c r="B91" s="1134" t="s">
        <v>814</v>
      </c>
      <c r="C91" s="1135" t="s">
        <v>814</v>
      </c>
      <c r="D91" s="1135" t="s">
        <v>241</v>
      </c>
      <c r="E91" s="1408" t="s">
        <v>814</v>
      </c>
      <c r="F91" s="1205" t="s">
        <v>814</v>
      </c>
      <c r="G91" s="1415" t="s">
        <v>814</v>
      </c>
      <c r="H91" s="1415" t="s">
        <v>814</v>
      </c>
      <c r="I91" s="1349" t="s">
        <v>814</v>
      </c>
      <c r="J91" s="1415" t="s">
        <v>814</v>
      </c>
      <c r="K91" s="1415" t="s">
        <v>814</v>
      </c>
      <c r="L91" s="1349" t="s">
        <v>814</v>
      </c>
      <c r="M91" s="1349" t="s">
        <v>814</v>
      </c>
      <c r="N91" s="1408" t="s">
        <v>814</v>
      </c>
      <c r="O91" s="1181" t="s">
        <v>814</v>
      </c>
    </row>
    <row r="92" spans="2:15" ht="9" customHeight="1">
      <c r="B92" s="1207" t="s">
        <v>814</v>
      </c>
      <c r="C92" s="1208" t="s">
        <v>814</v>
      </c>
      <c r="D92" s="1209" t="s">
        <v>1013</v>
      </c>
      <c r="E92" s="1356">
        <v>28.35820895522388</v>
      </c>
      <c r="F92" s="729" t="s">
        <v>814</v>
      </c>
      <c r="G92" s="1351">
        <v>32.41525423728814</v>
      </c>
      <c r="H92" s="1352">
        <v>-58.490566037735846</v>
      </c>
      <c r="I92" s="1360">
        <v>-63.366336633663366</v>
      </c>
      <c r="J92" s="1351">
        <v>339.6825396825397</v>
      </c>
      <c r="K92" s="1351">
        <v>187.2037914691943</v>
      </c>
      <c r="L92" s="1358">
        <v>315.02890173410407</v>
      </c>
      <c r="M92" s="1359" t="s">
        <v>814</v>
      </c>
      <c r="N92" s="1356">
        <v>99.75961538461539</v>
      </c>
      <c r="O92" s="1210" t="s">
        <v>814</v>
      </c>
    </row>
    <row r="93" spans="2:15" ht="9" customHeight="1">
      <c r="B93" s="1207" t="s">
        <v>814</v>
      </c>
      <c r="C93" s="1208" t="s">
        <v>814</v>
      </c>
      <c r="D93" s="1209" t="s">
        <v>1011</v>
      </c>
      <c r="E93" s="1356">
        <v>53.32278481012658</v>
      </c>
      <c r="F93" s="729" t="s">
        <v>814</v>
      </c>
      <c r="G93" s="1351">
        <v>97.54716981132076</v>
      </c>
      <c r="H93" s="1352">
        <v>-51.85185185185185</v>
      </c>
      <c r="I93" s="1358">
        <v>245.6</v>
      </c>
      <c r="J93" s="1351" t="s">
        <v>817</v>
      </c>
      <c r="K93" s="1351">
        <v>274</v>
      </c>
      <c r="L93" s="1358">
        <v>592</v>
      </c>
      <c r="M93" s="1359" t="s">
        <v>814</v>
      </c>
      <c r="N93" s="1356">
        <v>110.46676096181048</v>
      </c>
      <c r="O93" s="1210" t="s">
        <v>814</v>
      </c>
    </row>
    <row r="94" spans="2:15" ht="9" customHeight="1">
      <c r="B94" s="1207" t="s">
        <v>814</v>
      </c>
      <c r="C94" s="1208" t="s">
        <v>814</v>
      </c>
      <c r="D94" s="1209" t="s">
        <v>1016</v>
      </c>
      <c r="E94" s="1356">
        <v>30.10136624063464</v>
      </c>
      <c r="F94" s="729" t="s">
        <v>814</v>
      </c>
      <c r="G94" s="1352">
        <v>-15.518176885512752</v>
      </c>
      <c r="H94" s="1352">
        <v>-55.223880597014926</v>
      </c>
      <c r="I94" s="1360">
        <v>-78.90946502057614</v>
      </c>
      <c r="J94" s="1351">
        <v>71.1864406779661</v>
      </c>
      <c r="K94" s="1351">
        <v>345.7627118644068</v>
      </c>
      <c r="L94" s="1360">
        <v>-30.906148867313917</v>
      </c>
      <c r="M94" s="1359" t="s">
        <v>814</v>
      </c>
      <c r="N94" s="1356">
        <v>17.041912019397298</v>
      </c>
      <c r="O94" s="1210" t="s">
        <v>814</v>
      </c>
    </row>
    <row r="95" spans="2:15" ht="9" customHeight="1">
      <c r="B95" s="1207" t="s">
        <v>814</v>
      </c>
      <c r="C95" s="1208" t="s">
        <v>814</v>
      </c>
      <c r="D95" s="1209" t="s">
        <v>1015</v>
      </c>
      <c r="E95" s="1356">
        <v>4.489795918367347</v>
      </c>
      <c r="F95" s="729" t="s">
        <v>814</v>
      </c>
      <c r="G95" s="1351">
        <v>70.75630252100841</v>
      </c>
      <c r="H95" s="1352">
        <v>-6.8833652007648185</v>
      </c>
      <c r="I95" s="1358">
        <v>534.7222222222223</v>
      </c>
      <c r="J95" s="1351" t="s">
        <v>817</v>
      </c>
      <c r="K95" s="1351">
        <v>84.375</v>
      </c>
      <c r="L95" s="1358">
        <v>326.6304347826087</v>
      </c>
      <c r="M95" s="1359" t="s">
        <v>814</v>
      </c>
      <c r="N95" s="1356">
        <v>28.753484667463162</v>
      </c>
      <c r="O95" s="1210" t="s">
        <v>814</v>
      </c>
    </row>
    <row r="96" spans="2:15" ht="9" customHeight="1">
      <c r="B96" s="1207" t="s">
        <v>814</v>
      </c>
      <c r="C96" s="1208" t="s">
        <v>814</v>
      </c>
      <c r="D96" s="1209" t="s">
        <v>366</v>
      </c>
      <c r="E96" s="1356">
        <v>41.56219864995178</v>
      </c>
      <c r="F96" s="729" t="s">
        <v>814</v>
      </c>
      <c r="G96" s="1351">
        <v>81.88405797101449</v>
      </c>
      <c r="H96" s="1352">
        <v>-107.34265734265733</v>
      </c>
      <c r="I96" s="1358">
        <v>25</v>
      </c>
      <c r="J96" s="1351" t="s">
        <v>817</v>
      </c>
      <c r="K96" s="1351">
        <v>503.3333333333333</v>
      </c>
      <c r="L96" s="1358">
        <v>172.44897959183675</v>
      </c>
      <c r="M96" s="1359" t="s">
        <v>814</v>
      </c>
      <c r="N96" s="1356">
        <v>52.863436123348016</v>
      </c>
      <c r="O96" s="1210" t="s">
        <v>814</v>
      </c>
    </row>
    <row r="97" spans="2:15" ht="9" customHeight="1">
      <c r="B97" s="1211" t="s">
        <v>814</v>
      </c>
      <c r="C97" s="739" t="s">
        <v>814</v>
      </c>
      <c r="D97" s="1212" t="s">
        <v>868</v>
      </c>
      <c r="E97" s="1406">
        <v>24.312647289866458</v>
      </c>
      <c r="F97" s="740" t="s">
        <v>814</v>
      </c>
      <c r="G97" s="1353">
        <v>29.68344577062792</v>
      </c>
      <c r="H97" s="1361">
        <v>-50.936482084690546</v>
      </c>
      <c r="I97" s="1412">
        <v>-7.65379113018598</v>
      </c>
      <c r="J97" s="1353">
        <v>123.07692307692308</v>
      </c>
      <c r="K97" s="1353">
        <v>196.54135338345864</v>
      </c>
      <c r="L97" s="1416">
        <v>361.2903225806451</v>
      </c>
      <c r="M97" s="1413" t="s">
        <v>814</v>
      </c>
      <c r="N97" s="1406">
        <v>42.43062438057483</v>
      </c>
      <c r="O97" s="1213" t="s">
        <v>814</v>
      </c>
    </row>
    <row r="98" spans="2:15" ht="9" customHeight="1">
      <c r="B98" s="1165" t="s">
        <v>814</v>
      </c>
      <c r="C98" s="1137" t="s">
        <v>814</v>
      </c>
      <c r="D98" s="1137" t="s">
        <v>814</v>
      </c>
      <c r="E98" s="1407" t="s">
        <v>814</v>
      </c>
      <c r="F98" s="1151" t="s">
        <v>814</v>
      </c>
      <c r="G98" s="1341" t="s">
        <v>814</v>
      </c>
      <c r="H98" s="1341" t="s">
        <v>814</v>
      </c>
      <c r="I98" s="1414" t="s">
        <v>814</v>
      </c>
      <c r="J98" s="1341" t="s">
        <v>814</v>
      </c>
      <c r="K98" s="1341" t="s">
        <v>814</v>
      </c>
      <c r="L98" s="1414" t="s">
        <v>814</v>
      </c>
      <c r="M98" s="1414" t="s">
        <v>814</v>
      </c>
      <c r="N98" s="1407" t="s">
        <v>814</v>
      </c>
      <c r="O98" s="1215" t="s">
        <v>814</v>
      </c>
    </row>
    <row r="99" spans="2:15" ht="9" customHeight="1">
      <c r="B99" s="1134" t="s">
        <v>814</v>
      </c>
      <c r="C99" s="1135" t="s">
        <v>814</v>
      </c>
      <c r="D99" s="1135" t="s">
        <v>368</v>
      </c>
      <c r="E99" s="1408" t="s">
        <v>814</v>
      </c>
      <c r="F99" s="1205" t="s">
        <v>814</v>
      </c>
      <c r="G99" s="1415" t="s">
        <v>814</v>
      </c>
      <c r="H99" s="1415" t="s">
        <v>814</v>
      </c>
      <c r="I99" s="1349" t="s">
        <v>814</v>
      </c>
      <c r="J99" s="1415" t="s">
        <v>814</v>
      </c>
      <c r="K99" s="1415" t="s">
        <v>814</v>
      </c>
      <c r="L99" s="1349" t="s">
        <v>814</v>
      </c>
      <c r="M99" s="1349" t="s">
        <v>814</v>
      </c>
      <c r="N99" s="1408" t="s">
        <v>814</v>
      </c>
      <c r="O99" s="1181" t="s">
        <v>814</v>
      </c>
    </row>
    <row r="100" spans="2:15" ht="9" customHeight="1">
      <c r="B100" s="1207" t="s">
        <v>814</v>
      </c>
      <c r="C100" s="1208" t="s">
        <v>814</v>
      </c>
      <c r="D100" s="1209" t="s">
        <v>1013</v>
      </c>
      <c r="E100" s="1356">
        <v>53.79609544468546</v>
      </c>
      <c r="F100" s="729" t="s">
        <v>814</v>
      </c>
      <c r="G100" s="1351">
        <v>145.75549775360605</v>
      </c>
      <c r="H100" s="1352">
        <v>-160.23970818134444</v>
      </c>
      <c r="I100" s="1358">
        <v>3.580562659846547</v>
      </c>
      <c r="J100" s="1352">
        <v>-489.1304347826087</v>
      </c>
      <c r="K100" s="1351">
        <v>9.876543209876543</v>
      </c>
      <c r="L100" s="1360">
        <v>-39.189189189189186</v>
      </c>
      <c r="M100" s="1359" t="s">
        <v>814</v>
      </c>
      <c r="N100" s="1356">
        <v>4.59652706843718</v>
      </c>
      <c r="O100" s="1210" t="s">
        <v>814</v>
      </c>
    </row>
    <row r="101" spans="2:15" ht="9" customHeight="1">
      <c r="B101" s="1207" t="s">
        <v>814</v>
      </c>
      <c r="C101" s="1208" t="s">
        <v>814</v>
      </c>
      <c r="D101" s="1209" t="s">
        <v>1011</v>
      </c>
      <c r="E101" s="1362">
        <v>-29.985007496251875</v>
      </c>
      <c r="F101" s="729" t="s">
        <v>814</v>
      </c>
      <c r="G101" s="1352">
        <v>-5.263157894736842</v>
      </c>
      <c r="H101" s="1351">
        <v>11.8800461361015</v>
      </c>
      <c r="I101" s="1358">
        <v>70.45454545454545</v>
      </c>
      <c r="J101" s="1351" t="s">
        <v>817</v>
      </c>
      <c r="K101" s="1351">
        <v>64.51612903225806</v>
      </c>
      <c r="L101" s="1358">
        <v>68.90756302521008</v>
      </c>
      <c r="M101" s="1359" t="s">
        <v>814</v>
      </c>
      <c r="N101" s="1362">
        <v>-21.532846715328464</v>
      </c>
      <c r="O101" s="1210" t="s">
        <v>814</v>
      </c>
    </row>
    <row r="102" spans="2:15" ht="9" customHeight="1">
      <c r="B102" s="1207" t="s">
        <v>814</v>
      </c>
      <c r="C102" s="1208" t="s">
        <v>814</v>
      </c>
      <c r="D102" s="1209" t="s">
        <v>1016</v>
      </c>
      <c r="E102" s="1356">
        <v>14.04494382022472</v>
      </c>
      <c r="F102" s="729" t="s">
        <v>814</v>
      </c>
      <c r="G102" s="1351">
        <v>10.422535211267606</v>
      </c>
      <c r="H102" s="1352">
        <v>-15.421002838221382</v>
      </c>
      <c r="I102" s="1360">
        <v>-650</v>
      </c>
      <c r="J102" s="1352">
        <v>-23.52941176470588</v>
      </c>
      <c r="K102" s="1352">
        <v>-25</v>
      </c>
      <c r="L102" s="1360">
        <v>-1140</v>
      </c>
      <c r="M102" s="1359" t="s">
        <v>814</v>
      </c>
      <c r="N102" s="1356">
        <v>3.402646502835539</v>
      </c>
      <c r="O102" s="1210" t="s">
        <v>814</v>
      </c>
    </row>
    <row r="103" spans="2:15" ht="9" customHeight="1">
      <c r="B103" s="1207" t="s">
        <v>814</v>
      </c>
      <c r="C103" s="1208" t="s">
        <v>814</v>
      </c>
      <c r="D103" s="1209" t="s">
        <v>366</v>
      </c>
      <c r="E103" s="1362">
        <v>-6.993006993006993</v>
      </c>
      <c r="F103" s="729" t="s">
        <v>814</v>
      </c>
      <c r="G103" s="1351">
        <v>71.42857142857143</v>
      </c>
      <c r="H103" s="1352">
        <v>-17.391304347826086</v>
      </c>
      <c r="I103" s="1358">
        <v>4900</v>
      </c>
      <c r="J103" s="1351" t="s">
        <v>817</v>
      </c>
      <c r="K103" s="1351">
        <v>75</v>
      </c>
      <c r="L103" s="1358">
        <v>611.1111111111111</v>
      </c>
      <c r="M103" s="1359" t="s">
        <v>814</v>
      </c>
      <c r="N103" s="1356">
        <v>33.582089552238806</v>
      </c>
      <c r="O103" s="1210" t="s">
        <v>814</v>
      </c>
    </row>
    <row r="104" spans="2:15" ht="9" customHeight="1">
      <c r="B104" s="1211" t="s">
        <v>814</v>
      </c>
      <c r="C104" s="739" t="s">
        <v>814</v>
      </c>
      <c r="D104" s="1212" t="s">
        <v>369</v>
      </c>
      <c r="E104" s="1406">
        <v>6.260387811634349</v>
      </c>
      <c r="F104" s="740" t="s">
        <v>814</v>
      </c>
      <c r="G104" s="1353">
        <v>102.19013627514602</v>
      </c>
      <c r="H104" s="1361">
        <v>-106.35462931329005</v>
      </c>
      <c r="I104" s="1416">
        <v>23.548387096774192</v>
      </c>
      <c r="J104" s="1361">
        <v>-789.655172413793</v>
      </c>
      <c r="K104" s="1353">
        <v>71.73913043478261</v>
      </c>
      <c r="L104" s="1412">
        <v>-31.948051948051948</v>
      </c>
      <c r="M104" s="1413" t="s">
        <v>814</v>
      </c>
      <c r="N104" s="1417">
        <v>-0.45662100456621</v>
      </c>
      <c r="O104" s="1213" t="s">
        <v>814</v>
      </c>
    </row>
    <row r="105" spans="2:15" ht="9" customHeight="1">
      <c r="B105" s="1165" t="s">
        <v>814</v>
      </c>
      <c r="C105" s="1137" t="s">
        <v>814</v>
      </c>
      <c r="D105" s="1137" t="s">
        <v>814</v>
      </c>
      <c r="E105" s="1407" t="s">
        <v>814</v>
      </c>
      <c r="F105" s="1151" t="s">
        <v>814</v>
      </c>
      <c r="G105" s="1341" t="s">
        <v>814</v>
      </c>
      <c r="H105" s="1341" t="s">
        <v>814</v>
      </c>
      <c r="I105" s="1414" t="s">
        <v>814</v>
      </c>
      <c r="J105" s="1341" t="s">
        <v>814</v>
      </c>
      <c r="K105" s="1341" t="s">
        <v>814</v>
      </c>
      <c r="L105" s="1414" t="s">
        <v>814</v>
      </c>
      <c r="M105" s="1414" t="s">
        <v>814</v>
      </c>
      <c r="N105" s="1407" t="s">
        <v>814</v>
      </c>
      <c r="O105" s="1215" t="s">
        <v>814</v>
      </c>
    </row>
    <row r="106" spans="2:15" ht="9" customHeight="1">
      <c r="B106" s="1207" t="s">
        <v>814</v>
      </c>
      <c r="C106" s="1208" t="s">
        <v>814</v>
      </c>
      <c r="D106" s="1208" t="s">
        <v>814</v>
      </c>
      <c r="E106" s="1409" t="s">
        <v>814</v>
      </c>
      <c r="F106" s="729" t="s">
        <v>814</v>
      </c>
      <c r="G106" s="1347" t="s">
        <v>814</v>
      </c>
      <c r="H106" s="1347" t="s">
        <v>814</v>
      </c>
      <c r="I106" s="1359" t="s">
        <v>814</v>
      </c>
      <c r="J106" s="1347" t="s">
        <v>814</v>
      </c>
      <c r="K106" s="1347" t="s">
        <v>814</v>
      </c>
      <c r="L106" s="1359" t="s">
        <v>814</v>
      </c>
      <c r="M106" s="1359" t="s">
        <v>814</v>
      </c>
      <c r="N106" s="1409" t="s">
        <v>814</v>
      </c>
      <c r="O106" s="1210" t="s">
        <v>814</v>
      </c>
    </row>
    <row r="107" spans="2:15" ht="9" customHeight="1">
      <c r="B107" s="1216" t="s">
        <v>814</v>
      </c>
      <c r="C107" s="1217" t="s">
        <v>814</v>
      </c>
      <c r="D107" s="1212" t="s">
        <v>870</v>
      </c>
      <c r="E107" s="1406">
        <v>20.862014190405592</v>
      </c>
      <c r="F107" s="740" t="s">
        <v>814</v>
      </c>
      <c r="G107" s="1353">
        <v>74.29626671990417</v>
      </c>
      <c r="H107" s="1361">
        <v>-89.97593261131168</v>
      </c>
      <c r="I107" s="1412">
        <v>-1.9906323185011712</v>
      </c>
      <c r="J107" s="1353">
        <v>51.48148148148148</v>
      </c>
      <c r="K107" s="1353">
        <v>216.47819063004846</v>
      </c>
      <c r="L107" s="1416">
        <v>176.43467643467642</v>
      </c>
      <c r="M107" s="1413" t="s">
        <v>814</v>
      </c>
      <c r="N107" s="1406">
        <v>33.27811342818164</v>
      </c>
      <c r="O107" s="1218" t="s">
        <v>814</v>
      </c>
    </row>
    <row r="108" spans="2:15" ht="6" customHeight="1">
      <c r="B108" s="1216" t="s">
        <v>814</v>
      </c>
      <c r="C108" s="1217" t="s">
        <v>814</v>
      </c>
      <c r="D108" s="739" t="s">
        <v>814</v>
      </c>
      <c r="E108" s="1410" t="s">
        <v>814</v>
      </c>
      <c r="F108" s="1219" t="s">
        <v>814</v>
      </c>
      <c r="G108" s="1350" t="s">
        <v>814</v>
      </c>
      <c r="H108" s="1350" t="s">
        <v>814</v>
      </c>
      <c r="I108" s="1418" t="s">
        <v>814</v>
      </c>
      <c r="J108" s="1350" t="s">
        <v>814</v>
      </c>
      <c r="K108" s="1350" t="s">
        <v>814</v>
      </c>
      <c r="L108" s="1418" t="s">
        <v>814</v>
      </c>
      <c r="M108" s="1418" t="s">
        <v>814</v>
      </c>
      <c r="N108" s="1410" t="s">
        <v>814</v>
      </c>
      <c r="O108" s="1220" t="s">
        <v>814</v>
      </c>
    </row>
    <row r="109" spans="2:15" ht="8.25" customHeight="1">
      <c r="B109" s="1216" t="s">
        <v>814</v>
      </c>
      <c r="C109" s="1217" t="s">
        <v>814</v>
      </c>
      <c r="D109" s="739" t="s">
        <v>814</v>
      </c>
      <c r="E109" s="1411" t="s">
        <v>814</v>
      </c>
      <c r="F109" s="738" t="s">
        <v>814</v>
      </c>
      <c r="G109" s="1419" t="s">
        <v>814</v>
      </c>
      <c r="H109" s="1419" t="s">
        <v>814</v>
      </c>
      <c r="I109" s="1420" t="s">
        <v>814</v>
      </c>
      <c r="J109" s="1419" t="s">
        <v>814</v>
      </c>
      <c r="K109" s="1419" t="s">
        <v>814</v>
      </c>
      <c r="L109" s="1420" t="s">
        <v>814</v>
      </c>
      <c r="M109" s="1420" t="s">
        <v>814</v>
      </c>
      <c r="N109" s="1411" t="s">
        <v>814</v>
      </c>
      <c r="O109" s="1221" t="s">
        <v>814</v>
      </c>
    </row>
    <row r="110" spans="2:15" ht="9" customHeight="1">
      <c r="B110" s="1216" t="s">
        <v>814</v>
      </c>
      <c r="C110" s="1217" t="s">
        <v>814</v>
      </c>
      <c r="D110" s="1212" t="s">
        <v>371</v>
      </c>
      <c r="E110" s="1406">
        <v>21.562952243125906</v>
      </c>
      <c r="F110" s="740" t="s">
        <v>814</v>
      </c>
      <c r="G110" s="1353">
        <v>11.11111111111111</v>
      </c>
      <c r="H110" s="1361">
        <v>-175</v>
      </c>
      <c r="I110" s="1412">
        <v>-1300</v>
      </c>
      <c r="J110" s="1353" t="s">
        <v>817</v>
      </c>
      <c r="K110" s="1353">
        <v>494.7368421052632</v>
      </c>
      <c r="L110" s="1416">
        <v>450</v>
      </c>
      <c r="M110" s="1413" t="s">
        <v>814</v>
      </c>
      <c r="N110" s="1406">
        <v>34.17533432392273</v>
      </c>
      <c r="O110" s="1218" t="s">
        <v>814</v>
      </c>
    </row>
    <row r="111" spans="2:15" ht="6" customHeight="1">
      <c r="B111" s="1216" t="s">
        <v>814</v>
      </c>
      <c r="C111" s="1217" t="s">
        <v>814</v>
      </c>
      <c r="D111" s="739" t="s">
        <v>814</v>
      </c>
      <c r="E111" s="1410" t="s">
        <v>814</v>
      </c>
      <c r="F111" s="1219" t="s">
        <v>814</v>
      </c>
      <c r="G111" s="1350" t="s">
        <v>814</v>
      </c>
      <c r="H111" s="1350" t="s">
        <v>814</v>
      </c>
      <c r="I111" s="1418" t="s">
        <v>814</v>
      </c>
      <c r="J111" s="1350" t="s">
        <v>814</v>
      </c>
      <c r="K111" s="1350" t="s">
        <v>814</v>
      </c>
      <c r="L111" s="1418" t="s">
        <v>814</v>
      </c>
      <c r="M111" s="1418" t="s">
        <v>814</v>
      </c>
      <c r="N111" s="1410" t="s">
        <v>814</v>
      </c>
      <c r="O111" s="1220" t="s">
        <v>814</v>
      </c>
    </row>
    <row r="112" spans="2:15" ht="8.25" customHeight="1">
      <c r="B112" s="1216" t="s">
        <v>814</v>
      </c>
      <c r="C112" s="1217" t="s">
        <v>814</v>
      </c>
      <c r="D112" s="739" t="s">
        <v>814</v>
      </c>
      <c r="E112" s="1411" t="s">
        <v>814</v>
      </c>
      <c r="F112" s="738" t="s">
        <v>814</v>
      </c>
      <c r="G112" s="1419" t="s">
        <v>814</v>
      </c>
      <c r="H112" s="1419" t="s">
        <v>814</v>
      </c>
      <c r="I112" s="1420" t="s">
        <v>814</v>
      </c>
      <c r="J112" s="1419" t="s">
        <v>814</v>
      </c>
      <c r="K112" s="1419" t="s">
        <v>814</v>
      </c>
      <c r="L112" s="1420" t="s">
        <v>814</v>
      </c>
      <c r="M112" s="1420" t="s">
        <v>814</v>
      </c>
      <c r="N112" s="1411" t="s">
        <v>814</v>
      </c>
      <c r="O112" s="1221" t="s">
        <v>814</v>
      </c>
    </row>
    <row r="113" spans="2:15" ht="9" customHeight="1">
      <c r="B113" s="1216" t="s">
        <v>814</v>
      </c>
      <c r="C113" s="1217" t="s">
        <v>814</v>
      </c>
      <c r="D113" s="1212" t="s">
        <v>372</v>
      </c>
      <c r="E113" s="1406">
        <v>20.90980856522597</v>
      </c>
      <c r="F113" s="740" t="s">
        <v>814</v>
      </c>
      <c r="G113" s="1353">
        <v>74.23955320634288</v>
      </c>
      <c r="H113" s="1361">
        <v>-90.05770617937004</v>
      </c>
      <c r="I113" s="1412">
        <v>-2.7501462843768287</v>
      </c>
      <c r="J113" s="1353">
        <v>51.48148148148148</v>
      </c>
      <c r="K113" s="1353">
        <v>224.76489028213166</v>
      </c>
      <c r="L113" s="1416">
        <v>190.51186017478153</v>
      </c>
      <c r="M113" s="1413" t="s">
        <v>814</v>
      </c>
      <c r="N113" s="1406">
        <v>33.33333333333333</v>
      </c>
      <c r="O113" s="1218" t="s">
        <v>814</v>
      </c>
    </row>
    <row r="114" spans="2:15" ht="6" customHeight="1">
      <c r="B114" s="1216" t="s">
        <v>814</v>
      </c>
      <c r="C114" s="1217" t="s">
        <v>814</v>
      </c>
      <c r="D114" s="739" t="s">
        <v>814</v>
      </c>
      <c r="E114" s="1410" t="s">
        <v>814</v>
      </c>
      <c r="F114" s="1219" t="s">
        <v>814</v>
      </c>
      <c r="G114" s="1350" t="s">
        <v>814</v>
      </c>
      <c r="H114" s="1350" t="s">
        <v>814</v>
      </c>
      <c r="I114" s="1418" t="s">
        <v>814</v>
      </c>
      <c r="J114" s="1350" t="s">
        <v>814</v>
      </c>
      <c r="K114" s="1350" t="s">
        <v>814</v>
      </c>
      <c r="L114" s="1418" t="s">
        <v>814</v>
      </c>
      <c r="M114" s="1418" t="s">
        <v>814</v>
      </c>
      <c r="N114" s="1410" t="s">
        <v>814</v>
      </c>
      <c r="O114" s="1220" t="s">
        <v>814</v>
      </c>
    </row>
    <row r="115" spans="2:15" ht="8.25" customHeight="1">
      <c r="B115" s="1216" t="s">
        <v>814</v>
      </c>
      <c r="C115" s="1217" t="s">
        <v>814</v>
      </c>
      <c r="D115" s="1212" t="s">
        <v>62</v>
      </c>
      <c r="E115" s="1411" t="s">
        <v>814</v>
      </c>
      <c r="F115" s="738" t="s">
        <v>814</v>
      </c>
      <c r="G115" s="1419" t="s">
        <v>814</v>
      </c>
      <c r="H115" s="1419" t="s">
        <v>814</v>
      </c>
      <c r="I115" s="1420" t="s">
        <v>814</v>
      </c>
      <c r="J115" s="1419" t="s">
        <v>814</v>
      </c>
      <c r="K115" s="1419" t="s">
        <v>814</v>
      </c>
      <c r="L115" s="1420" t="s">
        <v>814</v>
      </c>
      <c r="M115" s="1420" t="s">
        <v>814</v>
      </c>
      <c r="N115" s="1411" t="s">
        <v>814</v>
      </c>
      <c r="O115" s="1221" t="s">
        <v>814</v>
      </c>
    </row>
    <row r="116" spans="2:15" ht="9" customHeight="1">
      <c r="B116" s="1216" t="s">
        <v>814</v>
      </c>
      <c r="C116" s="1217" t="s">
        <v>814</v>
      </c>
      <c r="D116" s="1209" t="s">
        <v>363</v>
      </c>
      <c r="E116" s="1406" t="s">
        <v>817</v>
      </c>
      <c r="F116" s="740" t="s">
        <v>814</v>
      </c>
      <c r="G116" s="1353" t="s">
        <v>817</v>
      </c>
      <c r="H116" s="1353" t="s">
        <v>817</v>
      </c>
      <c r="I116" s="1416" t="s">
        <v>817</v>
      </c>
      <c r="J116" s="1353" t="s">
        <v>817</v>
      </c>
      <c r="K116" s="1353" t="s">
        <v>817</v>
      </c>
      <c r="L116" s="1416" t="s">
        <v>817</v>
      </c>
      <c r="M116" s="1413" t="s">
        <v>814</v>
      </c>
      <c r="N116" s="1406" t="s">
        <v>817</v>
      </c>
      <c r="O116" s="1218" t="s">
        <v>814</v>
      </c>
    </row>
    <row r="117" spans="2:15" ht="9" customHeight="1">
      <c r="B117" s="1216" t="s">
        <v>814</v>
      </c>
      <c r="C117" s="1217" t="s">
        <v>814</v>
      </c>
      <c r="D117" s="1212" t="s">
        <v>867</v>
      </c>
      <c r="E117" s="1406" t="s">
        <v>817</v>
      </c>
      <c r="F117" s="740" t="s">
        <v>814</v>
      </c>
      <c r="G117" s="1353" t="s">
        <v>817</v>
      </c>
      <c r="H117" s="1353" t="s">
        <v>817</v>
      </c>
      <c r="I117" s="1416" t="s">
        <v>817</v>
      </c>
      <c r="J117" s="1353" t="s">
        <v>817</v>
      </c>
      <c r="K117" s="1353" t="s">
        <v>817</v>
      </c>
      <c r="L117" s="1416" t="s">
        <v>817</v>
      </c>
      <c r="M117" s="1413" t="s">
        <v>814</v>
      </c>
      <c r="N117" s="1406" t="s">
        <v>817</v>
      </c>
      <c r="O117" s="1218" t="s">
        <v>814</v>
      </c>
    </row>
    <row r="118" spans="2:15" ht="6" customHeight="1">
      <c r="B118" s="1216" t="s">
        <v>814</v>
      </c>
      <c r="C118" s="1217" t="s">
        <v>814</v>
      </c>
      <c r="D118" s="739" t="s">
        <v>814</v>
      </c>
      <c r="E118" s="1410" t="s">
        <v>814</v>
      </c>
      <c r="F118" s="1219" t="s">
        <v>814</v>
      </c>
      <c r="G118" s="1350" t="s">
        <v>814</v>
      </c>
      <c r="H118" s="1350" t="s">
        <v>814</v>
      </c>
      <c r="I118" s="1418" t="s">
        <v>814</v>
      </c>
      <c r="J118" s="1350" t="s">
        <v>814</v>
      </c>
      <c r="K118" s="1350" t="s">
        <v>814</v>
      </c>
      <c r="L118" s="1418" t="s">
        <v>814</v>
      </c>
      <c r="M118" s="1418" t="s">
        <v>814</v>
      </c>
      <c r="N118" s="1410" t="s">
        <v>814</v>
      </c>
      <c r="O118" s="1220" t="s">
        <v>814</v>
      </c>
    </row>
    <row r="119" spans="2:15" ht="8.25" customHeight="1">
      <c r="B119" s="1216" t="s">
        <v>814</v>
      </c>
      <c r="C119" s="1217" t="s">
        <v>814</v>
      </c>
      <c r="D119" s="739" t="s">
        <v>814</v>
      </c>
      <c r="E119" s="1411" t="s">
        <v>814</v>
      </c>
      <c r="F119" s="738" t="s">
        <v>814</v>
      </c>
      <c r="G119" s="1419" t="s">
        <v>814</v>
      </c>
      <c r="H119" s="1419" t="s">
        <v>814</v>
      </c>
      <c r="I119" s="1420" t="s">
        <v>814</v>
      </c>
      <c r="J119" s="1419" t="s">
        <v>814</v>
      </c>
      <c r="K119" s="1419" t="s">
        <v>814</v>
      </c>
      <c r="L119" s="1420" t="s">
        <v>814</v>
      </c>
      <c r="M119" s="1420" t="s">
        <v>814</v>
      </c>
      <c r="N119" s="1411" t="s">
        <v>814</v>
      </c>
      <c r="O119" s="1221" t="s">
        <v>814</v>
      </c>
    </row>
    <row r="120" spans="2:15" ht="9" customHeight="1">
      <c r="B120" s="1216" t="s">
        <v>814</v>
      </c>
      <c r="C120" s="1217" t="s">
        <v>814</v>
      </c>
      <c r="D120" s="1212" t="s">
        <v>373</v>
      </c>
      <c r="E120" s="1406">
        <v>23.4626260009929</v>
      </c>
      <c r="F120" s="740" t="s">
        <v>814</v>
      </c>
      <c r="G120" s="1353">
        <v>48.66841041493283</v>
      </c>
      <c r="H120" s="1361">
        <v>-73.31133877409273</v>
      </c>
      <c r="I120" s="1412">
        <v>-4.845399698340875</v>
      </c>
      <c r="J120" s="1353">
        <v>25.877192982456144</v>
      </c>
      <c r="K120" s="1353">
        <v>441.7910447761194</v>
      </c>
      <c r="L120" s="1416">
        <v>27.040708711242356</v>
      </c>
      <c r="M120" s="1413" t="s">
        <v>814</v>
      </c>
      <c r="N120" s="1406">
        <v>23.794791462698257</v>
      </c>
      <c r="O120" s="1218" t="s">
        <v>814</v>
      </c>
    </row>
    <row r="121" spans="2:15" ht="6" customHeight="1">
      <c r="B121" s="1222" t="s">
        <v>814</v>
      </c>
      <c r="C121" s="1223" t="s">
        <v>814</v>
      </c>
      <c r="D121" s="1224" t="s">
        <v>814</v>
      </c>
      <c r="E121" s="1225" t="s">
        <v>814</v>
      </c>
      <c r="F121" s="740" t="s">
        <v>814</v>
      </c>
      <c r="G121" s="741" t="s">
        <v>814</v>
      </c>
      <c r="H121" s="741" t="s">
        <v>814</v>
      </c>
      <c r="I121" s="1126" t="s">
        <v>814</v>
      </c>
      <c r="J121" s="741" t="s">
        <v>814</v>
      </c>
      <c r="K121" s="741" t="s">
        <v>814</v>
      </c>
      <c r="L121" s="1126" t="s">
        <v>814</v>
      </c>
      <c r="M121" s="1126" t="s">
        <v>814</v>
      </c>
      <c r="N121" s="1225" t="s">
        <v>814</v>
      </c>
      <c r="O121" s="1221" t="s">
        <v>814</v>
      </c>
    </row>
    <row r="122" ht="9" customHeight="1"/>
    <row r="123" spans="2:15" ht="13.5" customHeight="1">
      <c r="B123" s="1129" t="s">
        <v>814</v>
      </c>
      <c r="C123" s="1745" t="s">
        <v>814</v>
      </c>
      <c r="D123" s="1753"/>
      <c r="E123" s="1143" t="s">
        <v>814</v>
      </c>
      <c r="F123" s="1201" t="s">
        <v>814</v>
      </c>
      <c r="G123" s="1202" t="s">
        <v>814</v>
      </c>
      <c r="H123" s="1202" t="s">
        <v>814</v>
      </c>
      <c r="I123" s="1132" t="s">
        <v>814</v>
      </c>
      <c r="J123" s="1202" t="s">
        <v>814</v>
      </c>
      <c r="K123" s="1132" t="s">
        <v>871</v>
      </c>
      <c r="L123" s="1132" t="s">
        <v>374</v>
      </c>
      <c r="M123" s="1132" t="s">
        <v>814</v>
      </c>
      <c r="N123" s="1143" t="s">
        <v>814</v>
      </c>
      <c r="O123" s="1144" t="s">
        <v>814</v>
      </c>
    </row>
    <row r="124" spans="2:15" ht="13.5" customHeight="1">
      <c r="B124" s="1134" t="s">
        <v>814</v>
      </c>
      <c r="C124" s="1761" t="s">
        <v>242</v>
      </c>
      <c r="D124" s="1762"/>
      <c r="E124" s="1138" t="s">
        <v>814</v>
      </c>
      <c r="F124" s="1203" t="s">
        <v>814</v>
      </c>
      <c r="G124" s="1204" t="s">
        <v>814</v>
      </c>
      <c r="H124" s="1204" t="s">
        <v>814</v>
      </c>
      <c r="I124" s="1136" t="s">
        <v>814</v>
      </c>
      <c r="J124" s="1204" t="s">
        <v>814</v>
      </c>
      <c r="K124" s="1136" t="s">
        <v>375</v>
      </c>
      <c r="L124" s="1136" t="s">
        <v>375</v>
      </c>
      <c r="M124" s="1136" t="s">
        <v>814</v>
      </c>
      <c r="N124" s="1138" t="s">
        <v>376</v>
      </c>
      <c r="O124" s="1142" t="s">
        <v>814</v>
      </c>
    </row>
    <row r="125" spans="2:15" ht="9" customHeight="1">
      <c r="B125" s="1134" t="s">
        <v>814</v>
      </c>
      <c r="C125" s="1755" t="s">
        <v>814</v>
      </c>
      <c r="D125" s="1756"/>
      <c r="E125" s="1138" t="s">
        <v>814</v>
      </c>
      <c r="F125" s="1203" t="s">
        <v>814</v>
      </c>
      <c r="G125" s="1204" t="s">
        <v>814</v>
      </c>
      <c r="H125" s="1204" t="s">
        <v>814</v>
      </c>
      <c r="I125" s="1136" t="s">
        <v>814</v>
      </c>
      <c r="J125" s="1204" t="s">
        <v>814</v>
      </c>
      <c r="K125" s="1136" t="s">
        <v>1048</v>
      </c>
      <c r="L125" s="1136" t="s">
        <v>1048</v>
      </c>
      <c r="M125" s="1136" t="s">
        <v>814</v>
      </c>
      <c r="N125" s="1138" t="s">
        <v>814</v>
      </c>
      <c r="O125" s="1142" t="s">
        <v>814</v>
      </c>
    </row>
    <row r="126" spans="2:15" ht="13.5" customHeight="1">
      <c r="B126" s="1134" t="s">
        <v>814</v>
      </c>
      <c r="C126" s="1755" t="s">
        <v>377</v>
      </c>
      <c r="D126" s="1756"/>
      <c r="E126" s="1145" t="s">
        <v>814</v>
      </c>
      <c r="F126" s="1205" t="s">
        <v>814</v>
      </c>
      <c r="G126" s="1206" t="s">
        <v>814</v>
      </c>
      <c r="H126" s="1206" t="s">
        <v>814</v>
      </c>
      <c r="I126" s="1146" t="s">
        <v>814</v>
      </c>
      <c r="J126" s="1206" t="s">
        <v>814</v>
      </c>
      <c r="K126" s="1146" t="s">
        <v>814</v>
      </c>
      <c r="L126" s="1146" t="s">
        <v>814</v>
      </c>
      <c r="M126" s="1146" t="s">
        <v>814</v>
      </c>
      <c r="N126" s="1145" t="s">
        <v>814</v>
      </c>
      <c r="O126" s="1181" t="s">
        <v>814</v>
      </c>
    </row>
    <row r="127" spans="2:15" ht="13.5" customHeight="1">
      <c r="B127" s="1207" t="s">
        <v>814</v>
      </c>
      <c r="C127" s="1757" t="s">
        <v>378</v>
      </c>
      <c r="D127" s="1758"/>
      <c r="E127" s="730" t="s">
        <v>814</v>
      </c>
      <c r="F127" s="729" t="s">
        <v>814</v>
      </c>
      <c r="G127" s="728" t="s">
        <v>814</v>
      </c>
      <c r="H127" s="728" t="s">
        <v>814</v>
      </c>
      <c r="I127" s="731" t="s">
        <v>814</v>
      </c>
      <c r="J127" s="728" t="s">
        <v>814</v>
      </c>
      <c r="K127" s="1386">
        <v>1502</v>
      </c>
      <c r="L127" s="1378">
        <v>986</v>
      </c>
      <c r="M127" s="1226" t="s">
        <v>814</v>
      </c>
      <c r="N127" s="1421">
        <v>52.33265720081136</v>
      </c>
      <c r="O127" s="1227" t="s">
        <v>814</v>
      </c>
    </row>
    <row r="128" spans="2:15" ht="9" customHeight="1">
      <c r="B128" s="1228" t="s">
        <v>814</v>
      </c>
      <c r="C128" s="1759" t="s">
        <v>814</v>
      </c>
      <c r="D128" s="1760"/>
      <c r="E128" s="737" t="s">
        <v>814</v>
      </c>
      <c r="F128" s="738" t="s">
        <v>814</v>
      </c>
      <c r="G128" s="736" t="s">
        <v>814</v>
      </c>
      <c r="H128" s="736" t="s">
        <v>814</v>
      </c>
      <c r="I128" s="735" t="s">
        <v>814</v>
      </c>
      <c r="J128" s="736" t="s">
        <v>814</v>
      </c>
      <c r="K128" s="735" t="s">
        <v>814</v>
      </c>
      <c r="L128" s="735" t="s">
        <v>814</v>
      </c>
      <c r="M128" s="735" t="s">
        <v>814</v>
      </c>
      <c r="N128" s="737" t="s">
        <v>814</v>
      </c>
      <c r="O128" s="1229" t="s">
        <v>814</v>
      </c>
    </row>
  </sheetData>
  <mergeCells count="12">
    <mergeCell ref="C8:D8"/>
    <mergeCell ref="C46:D46"/>
    <mergeCell ref="C126:D126"/>
    <mergeCell ref="C127:D127"/>
    <mergeCell ref="C128:D128"/>
    <mergeCell ref="B2:O2"/>
    <mergeCell ref="B3:O3"/>
    <mergeCell ref="B4:O4"/>
    <mergeCell ref="C125:D125"/>
    <mergeCell ref="C85:D85"/>
    <mergeCell ref="C123:D123"/>
    <mergeCell ref="C124:D124"/>
  </mergeCells>
  <printOptions horizontalCentered="1" verticalCentered="1"/>
  <pageMargins left="0.31496062992125984" right="0.31496062992125984" top="0.31496062992125984" bottom="0.31496062992125984" header="0.31496062992125984" footer="0.31496062992125984"/>
  <pageSetup fitToHeight="1" fitToWidth="1" horizontalDpi="600" verticalDpi="600" orientation="portrait" paperSize="9" scale="64" r:id="rId1"/>
</worksheet>
</file>

<file path=xl/worksheets/sheet32.xml><?xml version="1.0" encoding="utf-8"?>
<worksheet xmlns="http://schemas.openxmlformats.org/spreadsheetml/2006/main" xmlns:r="http://schemas.openxmlformats.org/officeDocument/2006/relationships">
  <dimension ref="B2:Y100"/>
  <sheetViews>
    <sheetView showGridLines="0" zoomScaleSheetLayoutView="100" workbookViewId="0" topLeftCell="B73">
      <selection activeCell="O106" sqref="O106"/>
    </sheetView>
  </sheetViews>
  <sheetFormatPr defaultColWidth="9.00390625" defaultRowHeight="14.25"/>
  <cols>
    <col min="1" max="1" width="6.25390625" style="718" customWidth="1"/>
    <col min="2" max="2" width="1.75390625" style="718" customWidth="1"/>
    <col min="3" max="3" width="16.25390625" style="718" customWidth="1"/>
    <col min="4" max="4" width="7.25390625" style="718" customWidth="1"/>
    <col min="5" max="5" width="1.75390625" style="718" customWidth="1"/>
    <col min="6" max="6" width="7.25390625" style="718" customWidth="1"/>
    <col min="7" max="7" width="0.875" style="718" customWidth="1"/>
    <col min="8" max="8" width="1.75390625" style="718" customWidth="1"/>
    <col min="9" max="9" width="3.625" style="718" customWidth="1"/>
    <col min="10" max="11" width="7.25390625" style="718" customWidth="1"/>
    <col min="12" max="12" width="2.75390625" style="718" customWidth="1"/>
    <col min="13" max="13" width="3.625" style="718" customWidth="1"/>
    <col min="14" max="14" width="7.25390625" style="718" customWidth="1"/>
    <col min="15" max="15" width="8.125" style="718" customWidth="1"/>
    <col min="16" max="16" width="5.375" style="718" customWidth="1"/>
    <col min="17" max="17" width="1.75390625" style="718" customWidth="1"/>
    <col min="18" max="18" width="7.25390625" style="718" customWidth="1"/>
    <col min="19" max="19" width="1.75390625" style="718" customWidth="1"/>
    <col min="20" max="20" width="8.125" style="718" customWidth="1"/>
    <col min="21" max="21" width="2.75390625" style="718" customWidth="1"/>
    <col min="22" max="22" width="1.75390625" style="718" customWidth="1"/>
    <col min="23" max="23" width="2.75390625" style="718" customWidth="1"/>
    <col min="24" max="24" width="7.25390625" style="718" customWidth="1"/>
    <col min="25" max="25" width="1.75390625" style="718" customWidth="1"/>
    <col min="26" max="16384" width="8.75390625" style="718" customWidth="1"/>
  </cols>
  <sheetData>
    <row r="1" ht="32.25" customHeight="1"/>
    <row r="2" spans="2:25" ht="13.5" customHeight="1">
      <c r="B2" s="1732" t="s">
        <v>494</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row>
    <row r="3" spans="2:25" ht="22.5" customHeight="1">
      <c r="B3" s="1734" t="s">
        <v>872</v>
      </c>
      <c r="C3" s="1735"/>
      <c r="D3" s="1735"/>
      <c r="E3" s="1735"/>
      <c r="F3" s="1735"/>
      <c r="G3" s="1735"/>
      <c r="H3" s="1735"/>
      <c r="I3" s="1735"/>
      <c r="J3" s="1735"/>
      <c r="K3" s="1735"/>
      <c r="L3" s="1735"/>
      <c r="M3" s="1735"/>
      <c r="N3" s="1735"/>
      <c r="O3" s="1735"/>
      <c r="P3" s="1735"/>
      <c r="Q3" s="1735"/>
      <c r="R3" s="1735"/>
      <c r="S3" s="1735"/>
      <c r="T3" s="1735"/>
      <c r="U3" s="1735"/>
      <c r="V3" s="1735"/>
      <c r="W3" s="1735"/>
      <c r="X3" s="1735"/>
      <c r="Y3" s="1736"/>
    </row>
    <row r="4" spans="2:25" ht="22.5" customHeight="1">
      <c r="B4" s="1844" t="s">
        <v>438</v>
      </c>
      <c r="C4" s="1845"/>
      <c r="D4" s="1845"/>
      <c r="E4" s="1845"/>
      <c r="F4" s="1845"/>
      <c r="G4" s="1845"/>
      <c r="H4" s="1845"/>
      <c r="I4" s="1845"/>
      <c r="J4" s="1845"/>
      <c r="K4" s="1845"/>
      <c r="L4" s="1845"/>
      <c r="M4" s="1845"/>
      <c r="N4" s="1845"/>
      <c r="O4" s="1845"/>
      <c r="P4" s="1845"/>
      <c r="Q4" s="1845"/>
      <c r="R4" s="1845"/>
      <c r="S4" s="1845"/>
      <c r="T4" s="1845"/>
      <c r="U4" s="1845"/>
      <c r="V4" s="1845"/>
      <c r="W4" s="1845"/>
      <c r="X4" s="1845"/>
      <c r="Y4" s="1845"/>
    </row>
    <row r="5" spans="2:25" ht="13.5" customHeight="1">
      <c r="B5" s="1129" t="s">
        <v>814</v>
      </c>
      <c r="C5" s="1745" t="s">
        <v>814</v>
      </c>
      <c r="D5" s="1740"/>
      <c r="E5" s="1740"/>
      <c r="F5" s="1130" t="s">
        <v>814</v>
      </c>
      <c r="G5" s="1744" t="s">
        <v>396</v>
      </c>
      <c r="H5" s="1740"/>
      <c r="I5" s="1740"/>
      <c r="J5" s="1130" t="s">
        <v>814</v>
      </c>
      <c r="K5" s="1130" t="s">
        <v>814</v>
      </c>
      <c r="L5" s="1744" t="s">
        <v>397</v>
      </c>
      <c r="M5" s="1740"/>
      <c r="N5" s="1130" t="s">
        <v>814</v>
      </c>
      <c r="O5" s="1130" t="s">
        <v>814</v>
      </c>
      <c r="P5" s="1744" t="s">
        <v>402</v>
      </c>
      <c r="Q5" s="1740"/>
      <c r="R5" s="1130" t="s">
        <v>814</v>
      </c>
      <c r="S5" s="1130" t="s">
        <v>814</v>
      </c>
      <c r="T5" s="1739" t="s">
        <v>226</v>
      </c>
      <c r="U5" s="1740"/>
      <c r="V5" s="1740"/>
      <c r="W5" s="1740"/>
      <c r="X5" s="1740"/>
      <c r="Y5" s="1741"/>
    </row>
    <row r="6" spans="2:25" ht="9.75" customHeight="1">
      <c r="B6" s="1134" t="s">
        <v>814</v>
      </c>
      <c r="C6" s="1755" t="s">
        <v>814</v>
      </c>
      <c r="D6" s="1786"/>
      <c r="E6" s="1786"/>
      <c r="F6" s="719" t="s">
        <v>873</v>
      </c>
      <c r="G6" s="1840" t="s">
        <v>379</v>
      </c>
      <c r="H6" s="1841"/>
      <c r="I6" s="1841"/>
      <c r="J6" s="1451" t="s">
        <v>184</v>
      </c>
      <c r="K6" s="719" t="s">
        <v>873</v>
      </c>
      <c r="L6" s="1840" t="s">
        <v>379</v>
      </c>
      <c r="M6" s="1841"/>
      <c r="N6" s="1451" t="s">
        <v>184</v>
      </c>
      <c r="O6" s="719" t="s">
        <v>873</v>
      </c>
      <c r="P6" s="1840" t="s">
        <v>379</v>
      </c>
      <c r="Q6" s="1841"/>
      <c r="R6" s="1451" t="s">
        <v>184</v>
      </c>
      <c r="S6" s="739" t="s">
        <v>814</v>
      </c>
      <c r="T6" s="720" t="s">
        <v>873</v>
      </c>
      <c r="U6" s="1840" t="s">
        <v>379</v>
      </c>
      <c r="V6" s="1841"/>
      <c r="W6" s="1841"/>
      <c r="X6" s="1451" t="s">
        <v>184</v>
      </c>
      <c r="Y6" s="1139" t="s">
        <v>814</v>
      </c>
    </row>
    <row r="7" spans="2:25" ht="9.75" customHeight="1">
      <c r="B7" s="1140" t="s">
        <v>814</v>
      </c>
      <c r="C7" s="1858" t="s">
        <v>814</v>
      </c>
      <c r="D7" s="1785"/>
      <c r="E7" s="1785"/>
      <c r="F7" s="1162" t="s">
        <v>1048</v>
      </c>
      <c r="G7" s="1842" t="s">
        <v>1048</v>
      </c>
      <c r="H7" s="1843"/>
      <c r="I7" s="1843"/>
      <c r="J7" s="1162" t="s">
        <v>814</v>
      </c>
      <c r="K7" s="1162" t="s">
        <v>1048</v>
      </c>
      <c r="L7" s="1842" t="s">
        <v>1048</v>
      </c>
      <c r="M7" s="1843"/>
      <c r="N7" s="1162" t="s">
        <v>814</v>
      </c>
      <c r="O7" s="1162" t="s">
        <v>1048</v>
      </c>
      <c r="P7" s="1842" t="s">
        <v>1048</v>
      </c>
      <c r="Q7" s="1843"/>
      <c r="R7" s="1162" t="s">
        <v>814</v>
      </c>
      <c r="S7" s="1162" t="s">
        <v>814</v>
      </c>
      <c r="T7" s="1163" t="s">
        <v>1048</v>
      </c>
      <c r="U7" s="1842" t="s">
        <v>1048</v>
      </c>
      <c r="V7" s="1843"/>
      <c r="W7" s="1843"/>
      <c r="X7" s="1162" t="s">
        <v>814</v>
      </c>
      <c r="Y7" s="1164" t="s">
        <v>814</v>
      </c>
    </row>
    <row r="8" spans="2:25" ht="11.25" customHeight="1">
      <c r="B8" s="1134" t="s">
        <v>814</v>
      </c>
      <c r="C8" s="1755" t="s">
        <v>633</v>
      </c>
      <c r="D8" s="1786"/>
      <c r="E8" s="1786"/>
      <c r="F8" s="1137" t="s">
        <v>814</v>
      </c>
      <c r="G8" s="1837" t="s">
        <v>814</v>
      </c>
      <c r="H8" s="1786"/>
      <c r="I8" s="1786"/>
      <c r="J8" s="1137" t="s">
        <v>814</v>
      </c>
      <c r="K8" s="1137" t="s">
        <v>814</v>
      </c>
      <c r="L8" s="1837" t="s">
        <v>814</v>
      </c>
      <c r="M8" s="1786"/>
      <c r="N8" s="1137" t="s">
        <v>814</v>
      </c>
      <c r="O8" s="1137" t="s">
        <v>814</v>
      </c>
      <c r="P8" s="1837" t="s">
        <v>814</v>
      </c>
      <c r="Q8" s="1786"/>
      <c r="R8" s="1137" t="s">
        <v>814</v>
      </c>
      <c r="S8" s="1137" t="s">
        <v>814</v>
      </c>
      <c r="T8" s="1165" t="s">
        <v>814</v>
      </c>
      <c r="U8" s="1837" t="s">
        <v>814</v>
      </c>
      <c r="V8" s="1786"/>
      <c r="W8" s="1786"/>
      <c r="X8" s="1137" t="s">
        <v>814</v>
      </c>
      <c r="Y8" s="1139" t="s">
        <v>814</v>
      </c>
    </row>
    <row r="9" spans="2:25" ht="11.25" customHeight="1">
      <c r="B9" s="1134" t="s">
        <v>814</v>
      </c>
      <c r="C9" s="1755" t="s">
        <v>818</v>
      </c>
      <c r="D9" s="1786"/>
      <c r="E9" s="1786"/>
      <c r="F9" s="1529" t="s">
        <v>814</v>
      </c>
      <c r="G9" s="1837" t="s">
        <v>814</v>
      </c>
      <c r="H9" s="1786"/>
      <c r="I9" s="1786"/>
      <c r="J9" s="1137" t="s">
        <v>814</v>
      </c>
      <c r="K9" s="1137" t="s">
        <v>814</v>
      </c>
      <c r="L9" s="1837" t="s">
        <v>814</v>
      </c>
      <c r="M9" s="1786"/>
      <c r="N9" s="1137" t="s">
        <v>814</v>
      </c>
      <c r="O9" s="1529" t="s">
        <v>814</v>
      </c>
      <c r="P9" s="1837" t="s">
        <v>814</v>
      </c>
      <c r="Q9" s="1786"/>
      <c r="R9" s="1137" t="s">
        <v>814</v>
      </c>
      <c r="S9" s="1137" t="s">
        <v>814</v>
      </c>
      <c r="T9" s="1165" t="s">
        <v>814</v>
      </c>
      <c r="U9" s="1837" t="s">
        <v>814</v>
      </c>
      <c r="V9" s="1786"/>
      <c r="W9" s="1786"/>
      <c r="X9" s="1137" t="s">
        <v>814</v>
      </c>
      <c r="Y9" s="1139" t="s">
        <v>814</v>
      </c>
    </row>
    <row r="10" spans="2:25" ht="9.75" customHeight="1">
      <c r="B10" s="726" t="s">
        <v>814</v>
      </c>
      <c r="C10" s="1855" t="s">
        <v>848</v>
      </c>
      <c r="D10" s="1814"/>
      <c r="E10" s="1814"/>
      <c r="F10" s="1508">
        <v>362</v>
      </c>
      <c r="G10" s="1813">
        <v>361</v>
      </c>
      <c r="H10" s="1814"/>
      <c r="I10" s="1814"/>
      <c r="J10" s="1351">
        <v>0.2770083102493075</v>
      </c>
      <c r="K10" s="1587" t="s">
        <v>817</v>
      </c>
      <c r="L10" s="1351"/>
      <c r="M10" s="1351" t="s">
        <v>817</v>
      </c>
      <c r="N10" s="1351" t="s">
        <v>817</v>
      </c>
      <c r="O10" s="1508">
        <v>362</v>
      </c>
      <c r="P10" s="1813">
        <v>361</v>
      </c>
      <c r="Q10" s="1814"/>
      <c r="R10" s="1351">
        <v>0.2770083102493075</v>
      </c>
      <c r="S10" s="728" t="s">
        <v>814</v>
      </c>
      <c r="T10" s="1150">
        <v>36</v>
      </c>
      <c r="U10" s="1813">
        <v>36</v>
      </c>
      <c r="V10" s="1814"/>
      <c r="W10" s="1814"/>
      <c r="X10" s="1351">
        <v>0</v>
      </c>
      <c r="Y10" s="729" t="s">
        <v>814</v>
      </c>
    </row>
    <row r="11" spans="2:25" ht="9.75" customHeight="1">
      <c r="B11" s="726" t="s">
        <v>814</v>
      </c>
      <c r="C11" s="1855" t="s">
        <v>849</v>
      </c>
      <c r="D11" s="1814"/>
      <c r="E11" s="1814"/>
      <c r="F11" s="1508">
        <v>226</v>
      </c>
      <c r="G11" s="1813">
        <v>170</v>
      </c>
      <c r="H11" s="1814"/>
      <c r="I11" s="1814"/>
      <c r="J11" s="1351">
        <v>32.94117647058823</v>
      </c>
      <c r="K11" s="1587" t="s">
        <v>817</v>
      </c>
      <c r="L11" s="1813" t="s">
        <v>817</v>
      </c>
      <c r="M11" s="1814"/>
      <c r="N11" s="1351" t="s">
        <v>817</v>
      </c>
      <c r="O11" s="1508">
        <v>226</v>
      </c>
      <c r="P11" s="1813">
        <v>170</v>
      </c>
      <c r="Q11" s="1814"/>
      <c r="R11" s="1351">
        <v>32.94117647058823</v>
      </c>
      <c r="S11" s="728" t="s">
        <v>814</v>
      </c>
      <c r="T11" s="1150">
        <v>23</v>
      </c>
      <c r="U11" s="1813">
        <v>17</v>
      </c>
      <c r="V11" s="1814"/>
      <c r="W11" s="1814"/>
      <c r="X11" s="1351">
        <v>35.294117647058826</v>
      </c>
      <c r="Y11" s="729" t="s">
        <v>814</v>
      </c>
    </row>
    <row r="12" spans="2:25" ht="9.75" customHeight="1">
      <c r="B12" s="726" t="s">
        <v>814</v>
      </c>
      <c r="C12" s="1855" t="s">
        <v>850</v>
      </c>
      <c r="D12" s="1814"/>
      <c r="E12" s="1814"/>
      <c r="F12" s="1508">
        <v>150</v>
      </c>
      <c r="G12" s="1813">
        <v>115</v>
      </c>
      <c r="H12" s="1814"/>
      <c r="I12" s="1814"/>
      <c r="J12" s="1351">
        <v>30.434782608695656</v>
      </c>
      <c r="K12" s="1588" t="s">
        <v>817</v>
      </c>
      <c r="L12" s="1813" t="s">
        <v>817</v>
      </c>
      <c r="M12" s="1814"/>
      <c r="N12" s="1351" t="s">
        <v>817</v>
      </c>
      <c r="O12" s="1508">
        <v>150</v>
      </c>
      <c r="P12" s="1813">
        <v>115</v>
      </c>
      <c r="Q12" s="1814"/>
      <c r="R12" s="1351">
        <v>30.434782608695656</v>
      </c>
      <c r="S12" s="728" t="s">
        <v>814</v>
      </c>
      <c r="T12" s="1150">
        <v>15</v>
      </c>
      <c r="U12" s="1813">
        <v>12</v>
      </c>
      <c r="V12" s="1814"/>
      <c r="W12" s="1814"/>
      <c r="X12" s="1351">
        <v>25</v>
      </c>
      <c r="Y12" s="729" t="s">
        <v>814</v>
      </c>
    </row>
    <row r="13" spans="2:25" ht="9" customHeight="1">
      <c r="B13" s="1145" t="s">
        <v>814</v>
      </c>
      <c r="C13" s="1791" t="s">
        <v>851</v>
      </c>
      <c r="D13" s="1788"/>
      <c r="E13" s="1788"/>
      <c r="F13" s="1528">
        <v>738</v>
      </c>
      <c r="G13" s="1825">
        <v>646</v>
      </c>
      <c r="H13" s="1810"/>
      <c r="I13" s="1810"/>
      <c r="J13" s="1342">
        <v>14.241486068111456</v>
      </c>
      <c r="K13" s="1587" t="s">
        <v>817</v>
      </c>
      <c r="L13" s="1838" t="s">
        <v>817</v>
      </c>
      <c r="M13" s="1839"/>
      <c r="N13" s="1342" t="s">
        <v>817</v>
      </c>
      <c r="O13" s="1528">
        <v>738</v>
      </c>
      <c r="P13" s="1825">
        <v>646</v>
      </c>
      <c r="Q13" s="1810"/>
      <c r="R13" s="1342">
        <v>14.241486068111456</v>
      </c>
      <c r="S13" s="1182" t="s">
        <v>814</v>
      </c>
      <c r="T13" s="1168">
        <v>74</v>
      </c>
      <c r="U13" s="1825">
        <v>65</v>
      </c>
      <c r="V13" s="1810"/>
      <c r="W13" s="1810"/>
      <c r="X13" s="1342">
        <v>13.846153846153847</v>
      </c>
      <c r="Y13" s="1183" t="s">
        <v>814</v>
      </c>
    </row>
    <row r="14" spans="2:25" ht="9.75" customHeight="1">
      <c r="B14" s="1134" t="s">
        <v>814</v>
      </c>
      <c r="C14" s="1755" t="s">
        <v>814</v>
      </c>
      <c r="D14" s="1786"/>
      <c r="E14" s="1786"/>
      <c r="F14" s="1529" t="s">
        <v>814</v>
      </c>
      <c r="G14" s="1837" t="s">
        <v>814</v>
      </c>
      <c r="H14" s="1786"/>
      <c r="I14" s="1786"/>
      <c r="J14" s="1343" t="s">
        <v>814</v>
      </c>
      <c r="K14" s="1529" t="s">
        <v>814</v>
      </c>
      <c r="L14" s="1837" t="s">
        <v>814</v>
      </c>
      <c r="M14" s="1786"/>
      <c r="N14" s="1343" t="s">
        <v>814</v>
      </c>
      <c r="O14" s="1529" t="s">
        <v>814</v>
      </c>
      <c r="P14" s="1837" t="s">
        <v>814</v>
      </c>
      <c r="Q14" s="1786"/>
      <c r="R14" s="1343" t="s">
        <v>814</v>
      </c>
      <c r="S14" s="1137" t="s">
        <v>814</v>
      </c>
      <c r="T14" s="1165" t="s">
        <v>814</v>
      </c>
      <c r="U14" s="1837" t="s">
        <v>814</v>
      </c>
      <c r="V14" s="1786"/>
      <c r="W14" s="1786"/>
      <c r="X14" s="1343" t="s">
        <v>814</v>
      </c>
      <c r="Y14" s="1139" t="s">
        <v>814</v>
      </c>
    </row>
    <row r="15" spans="2:25" ht="9.75" customHeight="1">
      <c r="B15" s="726" t="s">
        <v>814</v>
      </c>
      <c r="C15" s="1855" t="s">
        <v>852</v>
      </c>
      <c r="D15" s="1814"/>
      <c r="E15" s="1814"/>
      <c r="F15" s="1508">
        <v>33</v>
      </c>
      <c r="G15" s="1813">
        <v>21</v>
      </c>
      <c r="H15" s="1814"/>
      <c r="I15" s="1814"/>
      <c r="J15" s="1351">
        <v>57.14285714285714</v>
      </c>
      <c r="K15" s="1587" t="s">
        <v>817</v>
      </c>
      <c r="L15" s="1351"/>
      <c r="M15" s="1351" t="s">
        <v>817</v>
      </c>
      <c r="N15" s="1351" t="s">
        <v>817</v>
      </c>
      <c r="O15" s="1508">
        <v>33</v>
      </c>
      <c r="P15" s="1813">
        <v>21</v>
      </c>
      <c r="Q15" s="1814"/>
      <c r="R15" s="1351">
        <v>57.14285714285714</v>
      </c>
      <c r="S15" s="728" t="s">
        <v>814</v>
      </c>
      <c r="T15" s="1150">
        <v>3</v>
      </c>
      <c r="U15" s="1813">
        <v>2</v>
      </c>
      <c r="V15" s="1814"/>
      <c r="W15" s="1814"/>
      <c r="X15" s="1351">
        <v>50</v>
      </c>
      <c r="Y15" s="729" t="s">
        <v>814</v>
      </c>
    </row>
    <row r="16" spans="2:25" ht="9.75" customHeight="1">
      <c r="B16" s="726" t="s">
        <v>814</v>
      </c>
      <c r="C16" s="1855" t="s">
        <v>439</v>
      </c>
      <c r="D16" s="1814"/>
      <c r="E16" s="1814"/>
      <c r="F16" s="1508">
        <v>9</v>
      </c>
      <c r="G16" s="1813">
        <v>7</v>
      </c>
      <c r="H16" s="1814"/>
      <c r="I16" s="1814"/>
      <c r="J16" s="1351">
        <v>28.57142857142857</v>
      </c>
      <c r="K16" s="1587" t="s">
        <v>817</v>
      </c>
      <c r="L16" s="1351"/>
      <c r="M16" s="1351" t="s">
        <v>817</v>
      </c>
      <c r="N16" s="1351" t="s">
        <v>817</v>
      </c>
      <c r="O16" s="1508">
        <v>9</v>
      </c>
      <c r="P16" s="1813">
        <v>7</v>
      </c>
      <c r="Q16" s="1814"/>
      <c r="R16" s="1351">
        <v>28.57142857142857</v>
      </c>
      <c r="S16" s="728" t="s">
        <v>814</v>
      </c>
      <c r="T16" s="1150">
        <v>1</v>
      </c>
      <c r="U16" s="1813">
        <v>1</v>
      </c>
      <c r="V16" s="1814"/>
      <c r="W16" s="1814"/>
      <c r="X16" s="1351">
        <v>0</v>
      </c>
      <c r="Y16" s="729" t="s">
        <v>814</v>
      </c>
    </row>
    <row r="17" spans="2:25" ht="9.75" customHeight="1">
      <c r="B17" s="726" t="s">
        <v>814</v>
      </c>
      <c r="C17" s="1855" t="s">
        <v>249</v>
      </c>
      <c r="D17" s="1814"/>
      <c r="E17" s="1814"/>
      <c r="F17" s="1508">
        <v>22</v>
      </c>
      <c r="G17" s="1813">
        <v>22</v>
      </c>
      <c r="H17" s="1814"/>
      <c r="I17" s="1814"/>
      <c r="J17" s="1351">
        <v>0</v>
      </c>
      <c r="K17" s="1508">
        <v>24</v>
      </c>
      <c r="L17" s="1813">
        <v>23</v>
      </c>
      <c r="M17" s="1814"/>
      <c r="N17" s="1351">
        <v>4.3478260869565215</v>
      </c>
      <c r="O17" s="1508">
        <v>46</v>
      </c>
      <c r="P17" s="1813">
        <v>45</v>
      </c>
      <c r="Q17" s="1814"/>
      <c r="R17" s="1351">
        <v>2.2222222222222223</v>
      </c>
      <c r="S17" s="728" t="s">
        <v>814</v>
      </c>
      <c r="T17" s="1150">
        <v>26</v>
      </c>
      <c r="U17" s="1813">
        <v>25</v>
      </c>
      <c r="V17" s="1814"/>
      <c r="W17" s="1814"/>
      <c r="X17" s="1351">
        <v>4</v>
      </c>
      <c r="Y17" s="729" t="s">
        <v>814</v>
      </c>
    </row>
    <row r="18" spans="2:25" ht="9.75" customHeight="1">
      <c r="B18" s="726" t="s">
        <v>814</v>
      </c>
      <c r="C18" s="1855" t="s">
        <v>853</v>
      </c>
      <c r="D18" s="1814"/>
      <c r="E18" s="1814"/>
      <c r="F18" s="1508">
        <v>67</v>
      </c>
      <c r="G18" s="1813">
        <v>98</v>
      </c>
      <c r="H18" s="1814"/>
      <c r="I18" s="1814"/>
      <c r="J18" s="1352">
        <v>-31.63265306122449</v>
      </c>
      <c r="K18" s="1587" t="s">
        <v>817</v>
      </c>
      <c r="L18" s="1351"/>
      <c r="M18" s="1351" t="s">
        <v>817</v>
      </c>
      <c r="N18" s="1351" t="s">
        <v>817</v>
      </c>
      <c r="O18" s="1508">
        <v>67</v>
      </c>
      <c r="P18" s="1813">
        <v>98</v>
      </c>
      <c r="Q18" s="1814"/>
      <c r="R18" s="1352">
        <v>-31.63265306122449</v>
      </c>
      <c r="S18" s="728" t="s">
        <v>814</v>
      </c>
      <c r="T18" s="1150">
        <v>7</v>
      </c>
      <c r="U18" s="1813">
        <v>10</v>
      </c>
      <c r="V18" s="1814"/>
      <c r="W18" s="1814"/>
      <c r="X18" s="1352">
        <v>-30</v>
      </c>
      <c r="Y18" s="729" t="s">
        <v>814</v>
      </c>
    </row>
    <row r="19" spans="2:25" ht="9.75" customHeight="1">
      <c r="B19" s="726" t="s">
        <v>814</v>
      </c>
      <c r="C19" s="1855" t="s">
        <v>854</v>
      </c>
      <c r="D19" s="1814"/>
      <c r="E19" s="1814"/>
      <c r="F19" s="1508">
        <v>58</v>
      </c>
      <c r="G19" s="1813">
        <v>25</v>
      </c>
      <c r="H19" s="1814"/>
      <c r="I19" s="1814"/>
      <c r="J19" s="1351">
        <v>132</v>
      </c>
      <c r="K19" s="1587" t="s">
        <v>817</v>
      </c>
      <c r="L19" s="1351"/>
      <c r="M19" s="1351" t="s">
        <v>817</v>
      </c>
      <c r="N19" s="1351" t="s">
        <v>817</v>
      </c>
      <c r="O19" s="1508">
        <v>58</v>
      </c>
      <c r="P19" s="1813">
        <v>25</v>
      </c>
      <c r="Q19" s="1814"/>
      <c r="R19" s="1351">
        <v>132</v>
      </c>
      <c r="S19" s="728" t="s">
        <v>814</v>
      </c>
      <c r="T19" s="1150">
        <v>6</v>
      </c>
      <c r="U19" s="1813">
        <v>3</v>
      </c>
      <c r="V19" s="1814"/>
      <c r="W19" s="1814"/>
      <c r="X19" s="1351">
        <v>100</v>
      </c>
      <c r="Y19" s="729" t="s">
        <v>814</v>
      </c>
    </row>
    <row r="20" spans="2:25" ht="9.75" customHeight="1">
      <c r="B20" s="726" t="s">
        <v>814</v>
      </c>
      <c r="C20" s="1855" t="s">
        <v>855</v>
      </c>
      <c r="D20" s="1814"/>
      <c r="E20" s="1814"/>
      <c r="F20" s="1587" t="s">
        <v>817</v>
      </c>
      <c r="G20" s="1813">
        <v>2</v>
      </c>
      <c r="H20" s="1814"/>
      <c r="I20" s="1814"/>
      <c r="J20" s="1351" t="s">
        <v>817</v>
      </c>
      <c r="K20" s="1508">
        <v>1</v>
      </c>
      <c r="L20" s="1813">
        <v>3</v>
      </c>
      <c r="M20" s="1814"/>
      <c r="N20" s="1352">
        <v>-66.66666666666666</v>
      </c>
      <c r="O20" s="1508">
        <v>1</v>
      </c>
      <c r="P20" s="1813">
        <v>5</v>
      </c>
      <c r="Q20" s="1814"/>
      <c r="R20" s="1352">
        <v>-80</v>
      </c>
      <c r="S20" s="728" t="s">
        <v>814</v>
      </c>
      <c r="T20" s="1150">
        <v>1</v>
      </c>
      <c r="U20" s="1813">
        <v>3</v>
      </c>
      <c r="V20" s="1814"/>
      <c r="W20" s="1814"/>
      <c r="X20" s="1352">
        <v>-66.66666666666666</v>
      </c>
      <c r="Y20" s="729" t="s">
        <v>814</v>
      </c>
    </row>
    <row r="21" spans="2:25" ht="9.75" customHeight="1">
      <c r="B21" s="726" t="s">
        <v>814</v>
      </c>
      <c r="C21" s="1855" t="s">
        <v>856</v>
      </c>
      <c r="D21" s="1814"/>
      <c r="E21" s="1814"/>
      <c r="F21" s="1508">
        <v>78</v>
      </c>
      <c r="G21" s="1813">
        <v>170</v>
      </c>
      <c r="H21" s="1814"/>
      <c r="I21" s="1814"/>
      <c r="J21" s="1352">
        <v>-54.11764705882353</v>
      </c>
      <c r="K21" s="1508">
        <v>1</v>
      </c>
      <c r="L21" s="1813" t="s">
        <v>817</v>
      </c>
      <c r="M21" s="1814"/>
      <c r="N21" s="1351" t="s">
        <v>817</v>
      </c>
      <c r="O21" s="1508">
        <v>79</v>
      </c>
      <c r="P21" s="1813">
        <v>170</v>
      </c>
      <c r="Q21" s="1814"/>
      <c r="R21" s="1352">
        <v>-53.529411764705884</v>
      </c>
      <c r="S21" s="728" t="s">
        <v>814</v>
      </c>
      <c r="T21" s="1150">
        <v>9</v>
      </c>
      <c r="U21" s="1813">
        <v>17</v>
      </c>
      <c r="V21" s="1814"/>
      <c r="W21" s="1814"/>
      <c r="X21" s="1352">
        <v>-47.05882352941176</v>
      </c>
      <c r="Y21" s="729" t="s">
        <v>814</v>
      </c>
    </row>
    <row r="22" spans="2:25" ht="8.25" customHeight="1">
      <c r="B22" s="732" t="s">
        <v>814</v>
      </c>
      <c r="C22" s="1846" t="s">
        <v>814</v>
      </c>
      <c r="D22" s="1847"/>
      <c r="E22" s="1847"/>
      <c r="F22" s="1530" t="s">
        <v>814</v>
      </c>
      <c r="G22" s="1807" t="s">
        <v>814</v>
      </c>
      <c r="H22" s="1808"/>
      <c r="I22" s="1808"/>
      <c r="J22" s="1354" t="s">
        <v>814</v>
      </c>
      <c r="K22" s="1530" t="s">
        <v>814</v>
      </c>
      <c r="L22" s="1807" t="s">
        <v>814</v>
      </c>
      <c r="M22" s="1808"/>
      <c r="N22" s="1354" t="s">
        <v>814</v>
      </c>
      <c r="O22" s="1530" t="s">
        <v>814</v>
      </c>
      <c r="P22" s="1807" t="s">
        <v>814</v>
      </c>
      <c r="Q22" s="1808"/>
      <c r="R22" s="1354" t="s">
        <v>814</v>
      </c>
      <c r="S22" s="1231" t="s">
        <v>814</v>
      </c>
      <c r="T22" s="1232" t="s">
        <v>814</v>
      </c>
      <c r="U22" s="1807" t="s">
        <v>814</v>
      </c>
      <c r="V22" s="1808"/>
      <c r="W22" s="1808"/>
      <c r="X22" s="1354" t="s">
        <v>814</v>
      </c>
      <c r="Y22" s="1233" t="s">
        <v>814</v>
      </c>
    </row>
    <row r="23" spans="2:25" ht="9" customHeight="1">
      <c r="B23" s="732" t="s">
        <v>814</v>
      </c>
      <c r="C23" s="1846" t="s">
        <v>857</v>
      </c>
      <c r="D23" s="1847"/>
      <c r="E23" s="1847"/>
      <c r="F23" s="1531">
        <v>1005</v>
      </c>
      <c r="G23" s="1806">
        <v>991</v>
      </c>
      <c r="H23" s="1805"/>
      <c r="I23" s="1805"/>
      <c r="J23" s="1344">
        <v>1.4127144298688195</v>
      </c>
      <c r="K23" s="1531">
        <v>26</v>
      </c>
      <c r="L23" s="1811">
        <v>26</v>
      </c>
      <c r="M23" s="1812"/>
      <c r="N23" s="1344">
        <v>0</v>
      </c>
      <c r="O23" s="1531">
        <v>1031</v>
      </c>
      <c r="P23" s="1806">
        <v>1017</v>
      </c>
      <c r="Q23" s="1805"/>
      <c r="R23" s="1344">
        <v>1.376597836774828</v>
      </c>
      <c r="S23" s="1172" t="s">
        <v>814</v>
      </c>
      <c r="T23" s="1173">
        <v>127</v>
      </c>
      <c r="U23" s="1806">
        <v>125</v>
      </c>
      <c r="V23" s="1805"/>
      <c r="W23" s="1805"/>
      <c r="X23" s="1344">
        <v>1.6</v>
      </c>
      <c r="Y23" s="1174" t="s">
        <v>814</v>
      </c>
    </row>
    <row r="24" spans="2:25" ht="9" customHeight="1">
      <c r="B24" s="732" t="s">
        <v>814</v>
      </c>
      <c r="C24" s="1846" t="s">
        <v>814</v>
      </c>
      <c r="D24" s="1847"/>
      <c r="E24" s="1847"/>
      <c r="F24" s="1532" t="s">
        <v>814</v>
      </c>
      <c r="G24" s="1809" t="s">
        <v>814</v>
      </c>
      <c r="H24" s="1810"/>
      <c r="I24" s="1810"/>
      <c r="J24" s="1342" t="s">
        <v>814</v>
      </c>
      <c r="K24" s="1532" t="s">
        <v>814</v>
      </c>
      <c r="L24" s="1830" t="s">
        <v>814</v>
      </c>
      <c r="M24" s="1827"/>
      <c r="N24" s="1342" t="s">
        <v>814</v>
      </c>
      <c r="O24" s="1532" t="s">
        <v>814</v>
      </c>
      <c r="P24" s="1809" t="s">
        <v>814</v>
      </c>
      <c r="Q24" s="1810"/>
      <c r="R24" s="1342" t="s">
        <v>814</v>
      </c>
      <c r="S24" s="1154" t="s">
        <v>814</v>
      </c>
      <c r="T24" s="1193" t="s">
        <v>814</v>
      </c>
      <c r="U24" s="1809" t="s">
        <v>814</v>
      </c>
      <c r="V24" s="1810"/>
      <c r="W24" s="1810"/>
      <c r="X24" s="1342" t="s">
        <v>814</v>
      </c>
      <c r="Y24" s="1156" t="s">
        <v>814</v>
      </c>
    </row>
    <row r="25" spans="2:25" ht="9" customHeight="1">
      <c r="B25" s="726" t="s">
        <v>814</v>
      </c>
      <c r="C25" s="1855" t="s">
        <v>249</v>
      </c>
      <c r="D25" s="1814"/>
      <c r="E25" s="1814"/>
      <c r="F25" s="1508">
        <v>64</v>
      </c>
      <c r="G25" s="1813">
        <v>49</v>
      </c>
      <c r="H25" s="1814"/>
      <c r="I25" s="1814"/>
      <c r="J25" s="1351">
        <v>30.612244897959183</v>
      </c>
      <c r="K25" s="1508">
        <v>32</v>
      </c>
      <c r="L25" s="1828">
        <v>25</v>
      </c>
      <c r="M25" s="1829"/>
      <c r="N25" s="1351">
        <v>28</v>
      </c>
      <c r="O25" s="1508">
        <v>96</v>
      </c>
      <c r="P25" s="1813">
        <v>74</v>
      </c>
      <c r="Q25" s="1814"/>
      <c r="R25" s="1351">
        <v>29.72972972972973</v>
      </c>
      <c r="S25" s="728" t="s">
        <v>814</v>
      </c>
      <c r="T25" s="1150">
        <v>38</v>
      </c>
      <c r="U25" s="1813">
        <v>30</v>
      </c>
      <c r="V25" s="1814"/>
      <c r="W25" s="1814"/>
      <c r="X25" s="1351">
        <v>26.666666666666668</v>
      </c>
      <c r="Y25" s="729" t="s">
        <v>814</v>
      </c>
    </row>
    <row r="26" spans="2:25" ht="9" customHeight="1">
      <c r="B26" s="726" t="s">
        <v>814</v>
      </c>
      <c r="C26" s="1855" t="s">
        <v>858</v>
      </c>
      <c r="D26" s="1814"/>
      <c r="E26" s="1814"/>
      <c r="F26" s="1508">
        <v>51</v>
      </c>
      <c r="G26" s="1813">
        <v>69</v>
      </c>
      <c r="H26" s="1814"/>
      <c r="I26" s="1814"/>
      <c r="J26" s="1352">
        <v>-26.08695652173913</v>
      </c>
      <c r="K26" s="1508">
        <v>7</v>
      </c>
      <c r="L26" s="1828">
        <v>7</v>
      </c>
      <c r="M26" s="1829"/>
      <c r="N26" s="1351">
        <v>0</v>
      </c>
      <c r="O26" s="1508">
        <v>58</v>
      </c>
      <c r="P26" s="1813">
        <v>76</v>
      </c>
      <c r="Q26" s="1814"/>
      <c r="R26" s="1352">
        <v>-23.684210526315788</v>
      </c>
      <c r="S26" s="728" t="s">
        <v>814</v>
      </c>
      <c r="T26" s="1150">
        <v>12</v>
      </c>
      <c r="U26" s="1813">
        <v>14</v>
      </c>
      <c r="V26" s="1814"/>
      <c r="W26" s="1814"/>
      <c r="X26" s="1352">
        <v>-14.285714285714285</v>
      </c>
      <c r="Y26" s="729" t="s">
        <v>814</v>
      </c>
    </row>
    <row r="27" spans="2:25" ht="9" customHeight="1">
      <c r="B27" s="726" t="s">
        <v>814</v>
      </c>
      <c r="C27" s="1855" t="s">
        <v>248</v>
      </c>
      <c r="D27" s="1814"/>
      <c r="E27" s="1814"/>
      <c r="F27" s="1587" t="s">
        <v>817</v>
      </c>
      <c r="G27" s="1813">
        <v>0</v>
      </c>
      <c r="H27" s="1814"/>
      <c r="I27" s="1814"/>
      <c r="J27" s="1351" t="s">
        <v>817</v>
      </c>
      <c r="K27" s="1587" t="s">
        <v>817</v>
      </c>
      <c r="L27" s="1828" t="s">
        <v>817</v>
      </c>
      <c r="M27" s="1829"/>
      <c r="N27" s="1351" t="s">
        <v>817</v>
      </c>
      <c r="O27" s="1587" t="s">
        <v>817</v>
      </c>
      <c r="P27" s="1813" t="s">
        <v>817</v>
      </c>
      <c r="Q27" s="1814"/>
      <c r="R27" s="1351" t="s">
        <v>817</v>
      </c>
      <c r="S27" s="728" t="s">
        <v>814</v>
      </c>
      <c r="T27" s="1586" t="s">
        <v>817</v>
      </c>
      <c r="U27" s="1813" t="s">
        <v>817</v>
      </c>
      <c r="V27" s="1814"/>
      <c r="W27" s="1814"/>
      <c r="X27" s="1351" t="s">
        <v>817</v>
      </c>
      <c r="Y27" s="729" t="s">
        <v>814</v>
      </c>
    </row>
    <row r="28" spans="2:25" ht="9" customHeight="1">
      <c r="B28" s="1145" t="s">
        <v>814</v>
      </c>
      <c r="C28" s="1791" t="s">
        <v>859</v>
      </c>
      <c r="D28" s="1788"/>
      <c r="E28" s="1788"/>
      <c r="F28" s="1536">
        <v>115</v>
      </c>
      <c r="G28" s="1806">
        <v>118</v>
      </c>
      <c r="H28" s="1805"/>
      <c r="I28" s="1805"/>
      <c r="J28" s="1346">
        <v>-2.5423728813559325</v>
      </c>
      <c r="K28" s="1531">
        <v>39</v>
      </c>
      <c r="L28" s="1811">
        <v>32</v>
      </c>
      <c r="M28" s="1812"/>
      <c r="N28" s="1452">
        <v>21.875</v>
      </c>
      <c r="O28" s="1531">
        <v>154</v>
      </c>
      <c r="P28" s="1806">
        <v>150</v>
      </c>
      <c r="Q28" s="1805"/>
      <c r="R28" s="1344">
        <v>2.666666666666667</v>
      </c>
      <c r="S28" s="1234" t="s">
        <v>814</v>
      </c>
      <c r="T28" s="1173">
        <v>51</v>
      </c>
      <c r="U28" s="1806">
        <v>44</v>
      </c>
      <c r="V28" s="1805"/>
      <c r="W28" s="1805"/>
      <c r="X28" s="1344">
        <v>15.909090909090908</v>
      </c>
      <c r="Y28" s="1174" t="s">
        <v>814</v>
      </c>
    </row>
    <row r="29" spans="2:25" ht="8.25" customHeight="1">
      <c r="B29" s="726" t="s">
        <v>814</v>
      </c>
      <c r="C29" s="1846" t="s">
        <v>814</v>
      </c>
      <c r="D29" s="1847"/>
      <c r="E29" s="1847"/>
      <c r="F29" s="1533" t="s">
        <v>814</v>
      </c>
      <c r="G29" s="1833" t="s">
        <v>814</v>
      </c>
      <c r="H29" s="1814"/>
      <c r="I29" s="1814"/>
      <c r="J29" s="1347" t="s">
        <v>814</v>
      </c>
      <c r="K29" s="1533" t="s">
        <v>814</v>
      </c>
      <c r="L29" s="1834" t="s">
        <v>814</v>
      </c>
      <c r="M29" s="1829"/>
      <c r="N29" s="1347" t="s">
        <v>814</v>
      </c>
      <c r="O29" s="1533" t="s">
        <v>814</v>
      </c>
      <c r="P29" s="1833" t="s">
        <v>814</v>
      </c>
      <c r="Q29" s="1814"/>
      <c r="R29" s="1347" t="s">
        <v>814</v>
      </c>
      <c r="S29" s="728" t="s">
        <v>814</v>
      </c>
      <c r="T29" s="730" t="s">
        <v>814</v>
      </c>
      <c r="U29" s="1833" t="s">
        <v>814</v>
      </c>
      <c r="V29" s="1814"/>
      <c r="W29" s="1814"/>
      <c r="X29" s="1347" t="s">
        <v>814</v>
      </c>
      <c r="Y29" s="729" t="s">
        <v>814</v>
      </c>
    </row>
    <row r="30" spans="2:25" ht="8.25" customHeight="1">
      <c r="B30" s="732" t="s">
        <v>814</v>
      </c>
      <c r="C30" s="1846" t="s">
        <v>814</v>
      </c>
      <c r="D30" s="1847"/>
      <c r="E30" s="1847"/>
      <c r="F30" s="1530" t="s">
        <v>814</v>
      </c>
      <c r="G30" s="1807" t="s">
        <v>814</v>
      </c>
      <c r="H30" s="1808"/>
      <c r="I30" s="1808"/>
      <c r="J30" s="1354" t="s">
        <v>814</v>
      </c>
      <c r="K30" s="1530" t="s">
        <v>814</v>
      </c>
      <c r="L30" s="1831" t="s">
        <v>814</v>
      </c>
      <c r="M30" s="1832"/>
      <c r="N30" s="1354" t="s">
        <v>814</v>
      </c>
      <c r="O30" s="1530" t="s">
        <v>814</v>
      </c>
      <c r="P30" s="1807" t="s">
        <v>814</v>
      </c>
      <c r="Q30" s="1808"/>
      <c r="R30" s="1354" t="s">
        <v>814</v>
      </c>
      <c r="S30" s="1231" t="s">
        <v>814</v>
      </c>
      <c r="T30" s="1232" t="s">
        <v>814</v>
      </c>
      <c r="U30" s="1807" t="s">
        <v>814</v>
      </c>
      <c r="V30" s="1808"/>
      <c r="W30" s="1808"/>
      <c r="X30" s="1354" t="s">
        <v>814</v>
      </c>
      <c r="Y30" s="1233" t="s">
        <v>814</v>
      </c>
    </row>
    <row r="31" spans="2:25" ht="9" customHeight="1">
      <c r="B31" s="732" t="s">
        <v>814</v>
      </c>
      <c r="C31" s="1846" t="s">
        <v>860</v>
      </c>
      <c r="D31" s="1847"/>
      <c r="E31" s="1847"/>
      <c r="F31" s="1531">
        <v>1120</v>
      </c>
      <c r="G31" s="1806">
        <v>1109</v>
      </c>
      <c r="H31" s="1805"/>
      <c r="I31" s="1805"/>
      <c r="J31" s="1344">
        <v>0.9918845807033363</v>
      </c>
      <c r="K31" s="1531">
        <v>65</v>
      </c>
      <c r="L31" s="1811">
        <v>58</v>
      </c>
      <c r="M31" s="1812"/>
      <c r="N31" s="1344">
        <v>12.068965517241379</v>
      </c>
      <c r="O31" s="1531">
        <v>1185</v>
      </c>
      <c r="P31" s="1806">
        <v>1167</v>
      </c>
      <c r="Q31" s="1805"/>
      <c r="R31" s="1344">
        <v>1.5424164524421593</v>
      </c>
      <c r="S31" s="1172" t="s">
        <v>814</v>
      </c>
      <c r="T31" s="1173">
        <v>177</v>
      </c>
      <c r="U31" s="1806">
        <v>169</v>
      </c>
      <c r="V31" s="1805"/>
      <c r="W31" s="1805"/>
      <c r="X31" s="1344">
        <v>4.733727810650888</v>
      </c>
      <c r="Y31" s="1174" t="s">
        <v>814</v>
      </c>
    </row>
    <row r="32" spans="2:25" ht="9" customHeight="1">
      <c r="B32" s="732" t="s">
        <v>814</v>
      </c>
      <c r="C32" s="1846" t="s">
        <v>814</v>
      </c>
      <c r="D32" s="1847"/>
      <c r="E32" s="1847"/>
      <c r="F32" s="1532" t="s">
        <v>814</v>
      </c>
      <c r="G32" s="1809" t="s">
        <v>814</v>
      </c>
      <c r="H32" s="1810"/>
      <c r="I32" s="1810"/>
      <c r="J32" s="1342" t="s">
        <v>814</v>
      </c>
      <c r="K32" s="1532" t="s">
        <v>814</v>
      </c>
      <c r="L32" s="1830" t="s">
        <v>814</v>
      </c>
      <c r="M32" s="1827"/>
      <c r="N32" s="1342" t="s">
        <v>814</v>
      </c>
      <c r="O32" s="1532" t="s">
        <v>814</v>
      </c>
      <c r="P32" s="1809" t="s">
        <v>814</v>
      </c>
      <c r="Q32" s="1810"/>
      <c r="R32" s="1342" t="s">
        <v>814</v>
      </c>
      <c r="S32" s="1154" t="s">
        <v>814</v>
      </c>
      <c r="T32" s="1193" t="s">
        <v>814</v>
      </c>
      <c r="U32" s="1809" t="s">
        <v>814</v>
      </c>
      <c r="V32" s="1810"/>
      <c r="W32" s="1810"/>
      <c r="X32" s="1342" t="s">
        <v>814</v>
      </c>
      <c r="Y32" s="1156" t="s">
        <v>814</v>
      </c>
    </row>
    <row r="33" spans="2:25" ht="8.25" customHeight="1">
      <c r="B33" s="726" t="s">
        <v>814</v>
      </c>
      <c r="C33" s="1855" t="s">
        <v>861</v>
      </c>
      <c r="D33" s="1814"/>
      <c r="E33" s="1814"/>
      <c r="F33" s="1508">
        <v>35</v>
      </c>
      <c r="G33" s="1813">
        <v>614</v>
      </c>
      <c r="H33" s="1814"/>
      <c r="I33" s="1814"/>
      <c r="J33" s="1352">
        <v>-94.29967426710097</v>
      </c>
      <c r="K33" s="1587" t="s">
        <v>817</v>
      </c>
      <c r="L33" s="1828" t="s">
        <v>817</v>
      </c>
      <c r="M33" s="1829"/>
      <c r="N33" s="1351" t="s">
        <v>817</v>
      </c>
      <c r="O33" s="1508">
        <v>35</v>
      </c>
      <c r="P33" s="1813">
        <v>614</v>
      </c>
      <c r="Q33" s="1814"/>
      <c r="R33" s="1352">
        <v>-94.29967426710097</v>
      </c>
      <c r="S33" s="728" t="s">
        <v>814</v>
      </c>
      <c r="T33" s="1150">
        <v>4</v>
      </c>
      <c r="U33" s="1813">
        <v>61</v>
      </c>
      <c r="V33" s="1814"/>
      <c r="W33" s="1814"/>
      <c r="X33" s="1352">
        <v>-93.44262295081968</v>
      </c>
      <c r="Y33" s="729" t="s">
        <v>814</v>
      </c>
    </row>
    <row r="34" spans="2:25" ht="8.25" customHeight="1">
      <c r="B34" s="726" t="s">
        <v>814</v>
      </c>
      <c r="C34" s="1855" t="s">
        <v>814</v>
      </c>
      <c r="D34" s="1814"/>
      <c r="E34" s="1814"/>
      <c r="F34" s="1533" t="s">
        <v>814</v>
      </c>
      <c r="G34" s="1833" t="s">
        <v>814</v>
      </c>
      <c r="H34" s="1814"/>
      <c r="I34" s="1814"/>
      <c r="J34" s="1347" t="s">
        <v>814</v>
      </c>
      <c r="K34" s="1533" t="s">
        <v>814</v>
      </c>
      <c r="L34" s="1834" t="s">
        <v>814</v>
      </c>
      <c r="M34" s="1829"/>
      <c r="N34" s="1347" t="s">
        <v>814</v>
      </c>
      <c r="O34" s="1533" t="s">
        <v>814</v>
      </c>
      <c r="P34" s="1833" t="s">
        <v>814</v>
      </c>
      <c r="Q34" s="1814"/>
      <c r="R34" s="1347" t="s">
        <v>814</v>
      </c>
      <c r="S34" s="728" t="s">
        <v>814</v>
      </c>
      <c r="T34" s="730" t="s">
        <v>814</v>
      </c>
      <c r="U34" s="1833" t="s">
        <v>814</v>
      </c>
      <c r="V34" s="1814"/>
      <c r="W34" s="1814"/>
      <c r="X34" s="1347" t="s">
        <v>814</v>
      </c>
      <c r="Y34" s="729" t="s">
        <v>814</v>
      </c>
    </row>
    <row r="35" spans="2:25" ht="8.25" customHeight="1">
      <c r="B35" s="726" t="s">
        <v>814</v>
      </c>
      <c r="C35" s="1855" t="s">
        <v>862</v>
      </c>
      <c r="D35" s="1814"/>
      <c r="E35" s="1814"/>
      <c r="F35" s="1508">
        <v>5</v>
      </c>
      <c r="G35" s="1813">
        <v>157</v>
      </c>
      <c r="H35" s="1814"/>
      <c r="I35" s="1814"/>
      <c r="J35" s="1352">
        <v>-96.81528662420382</v>
      </c>
      <c r="K35" s="1587" t="s">
        <v>817</v>
      </c>
      <c r="L35" s="1828" t="s">
        <v>817</v>
      </c>
      <c r="M35" s="1829"/>
      <c r="N35" s="1351" t="s">
        <v>817</v>
      </c>
      <c r="O35" s="1508">
        <v>5</v>
      </c>
      <c r="P35" s="1813">
        <v>157</v>
      </c>
      <c r="Q35" s="1814"/>
      <c r="R35" s="1352">
        <v>-96.81528662420382</v>
      </c>
      <c r="S35" s="728" t="s">
        <v>814</v>
      </c>
      <c r="T35" s="1150">
        <v>1</v>
      </c>
      <c r="U35" s="1813">
        <v>16</v>
      </c>
      <c r="V35" s="1814"/>
      <c r="W35" s="1814"/>
      <c r="X35" s="1352">
        <v>-93.75</v>
      </c>
      <c r="Y35" s="729" t="s">
        <v>814</v>
      </c>
    </row>
    <row r="36" spans="2:25" ht="8.25" customHeight="1">
      <c r="B36" s="726" t="s">
        <v>814</v>
      </c>
      <c r="C36" s="1855" t="s">
        <v>814</v>
      </c>
      <c r="D36" s="1814"/>
      <c r="E36" s="1814"/>
      <c r="F36" s="1533" t="s">
        <v>814</v>
      </c>
      <c r="G36" s="1833" t="s">
        <v>814</v>
      </c>
      <c r="H36" s="1814"/>
      <c r="I36" s="1814"/>
      <c r="J36" s="1347" t="s">
        <v>814</v>
      </c>
      <c r="K36" s="1533" t="s">
        <v>814</v>
      </c>
      <c r="L36" s="1834" t="s">
        <v>814</v>
      </c>
      <c r="M36" s="1829"/>
      <c r="N36" s="1347" t="s">
        <v>814</v>
      </c>
      <c r="O36" s="1533" t="s">
        <v>814</v>
      </c>
      <c r="P36" s="1833" t="s">
        <v>814</v>
      </c>
      <c r="Q36" s="1814"/>
      <c r="R36" s="1347" t="s">
        <v>814</v>
      </c>
      <c r="S36" s="728" t="s">
        <v>814</v>
      </c>
      <c r="T36" s="730" t="s">
        <v>814</v>
      </c>
      <c r="U36" s="1833" t="s">
        <v>814</v>
      </c>
      <c r="V36" s="1814"/>
      <c r="W36" s="1814"/>
      <c r="X36" s="1347" t="s">
        <v>814</v>
      </c>
      <c r="Y36" s="729" t="s">
        <v>814</v>
      </c>
    </row>
    <row r="37" spans="2:25" ht="8.25" customHeight="1">
      <c r="B37" s="732" t="s">
        <v>814</v>
      </c>
      <c r="C37" s="1846" t="s">
        <v>814</v>
      </c>
      <c r="D37" s="1847"/>
      <c r="E37" s="1847"/>
      <c r="F37" s="1530" t="s">
        <v>814</v>
      </c>
      <c r="G37" s="1807" t="s">
        <v>814</v>
      </c>
      <c r="H37" s="1808"/>
      <c r="I37" s="1808"/>
      <c r="J37" s="1354" t="s">
        <v>814</v>
      </c>
      <c r="K37" s="1530" t="s">
        <v>814</v>
      </c>
      <c r="L37" s="1831" t="s">
        <v>814</v>
      </c>
      <c r="M37" s="1832"/>
      <c r="N37" s="1354" t="s">
        <v>814</v>
      </c>
      <c r="O37" s="1530" t="s">
        <v>814</v>
      </c>
      <c r="P37" s="1807" t="s">
        <v>814</v>
      </c>
      <c r="Q37" s="1808"/>
      <c r="R37" s="1354" t="s">
        <v>814</v>
      </c>
      <c r="S37" s="1231" t="s">
        <v>814</v>
      </c>
      <c r="T37" s="1232" t="s">
        <v>814</v>
      </c>
      <c r="U37" s="1807" t="s">
        <v>814</v>
      </c>
      <c r="V37" s="1808"/>
      <c r="W37" s="1808"/>
      <c r="X37" s="1354" t="s">
        <v>814</v>
      </c>
      <c r="Y37" s="1233" t="s">
        <v>814</v>
      </c>
    </row>
    <row r="38" spans="2:25" ht="9" customHeight="1">
      <c r="B38" s="732" t="s">
        <v>814</v>
      </c>
      <c r="C38" s="1846" t="s">
        <v>250</v>
      </c>
      <c r="D38" s="1847"/>
      <c r="E38" s="1847"/>
      <c r="F38" s="1531">
        <v>1160</v>
      </c>
      <c r="G38" s="1806">
        <v>1880</v>
      </c>
      <c r="H38" s="1805"/>
      <c r="I38" s="1805"/>
      <c r="J38" s="1346">
        <v>-38.297872340425535</v>
      </c>
      <c r="K38" s="1531">
        <v>65</v>
      </c>
      <c r="L38" s="1811">
        <v>58</v>
      </c>
      <c r="M38" s="1812"/>
      <c r="N38" s="1344">
        <v>12.068965517241379</v>
      </c>
      <c r="O38" s="1531">
        <v>1225</v>
      </c>
      <c r="P38" s="1806">
        <v>1938</v>
      </c>
      <c r="Q38" s="1805"/>
      <c r="R38" s="1346">
        <v>-36.79050567595459</v>
      </c>
      <c r="S38" s="1172" t="s">
        <v>814</v>
      </c>
      <c r="T38" s="1173">
        <v>181</v>
      </c>
      <c r="U38" s="1806">
        <v>246</v>
      </c>
      <c r="V38" s="1805"/>
      <c r="W38" s="1805"/>
      <c r="X38" s="1346">
        <v>-26.422764227642276</v>
      </c>
      <c r="Y38" s="1174" t="s">
        <v>814</v>
      </c>
    </row>
    <row r="39" spans="2:25" ht="9" customHeight="1">
      <c r="B39" s="732" t="s">
        <v>814</v>
      </c>
      <c r="C39" s="1846" t="s">
        <v>814</v>
      </c>
      <c r="D39" s="1847"/>
      <c r="E39" s="1847"/>
      <c r="F39" s="1532" t="s">
        <v>814</v>
      </c>
      <c r="G39" s="1809" t="s">
        <v>814</v>
      </c>
      <c r="H39" s="1810"/>
      <c r="I39" s="1810"/>
      <c r="J39" s="1154" t="s">
        <v>814</v>
      </c>
      <c r="K39" s="1532" t="s">
        <v>814</v>
      </c>
      <c r="L39" s="1830" t="s">
        <v>814</v>
      </c>
      <c r="M39" s="1827"/>
      <c r="N39" s="1154" t="s">
        <v>814</v>
      </c>
      <c r="O39" s="1532" t="s">
        <v>814</v>
      </c>
      <c r="P39" s="1809" t="s">
        <v>814</v>
      </c>
      <c r="Q39" s="1810"/>
      <c r="R39" s="1154" t="s">
        <v>814</v>
      </c>
      <c r="S39" s="1154" t="s">
        <v>814</v>
      </c>
      <c r="T39" s="1193" t="s">
        <v>814</v>
      </c>
      <c r="U39" s="1809" t="s">
        <v>814</v>
      </c>
      <c r="V39" s="1810"/>
      <c r="W39" s="1810"/>
      <c r="X39" s="1154" t="s">
        <v>814</v>
      </c>
      <c r="Y39" s="1156" t="s">
        <v>814</v>
      </c>
    </row>
    <row r="40" spans="2:25" ht="13.5" customHeight="1">
      <c r="B40" s="1134" t="s">
        <v>814</v>
      </c>
      <c r="C40" s="1755" t="s">
        <v>863</v>
      </c>
      <c r="D40" s="1786"/>
      <c r="E40" s="1786"/>
      <c r="F40" s="1534" t="s">
        <v>814</v>
      </c>
      <c r="G40" s="1755" t="s">
        <v>814</v>
      </c>
      <c r="H40" s="1786"/>
      <c r="I40" s="1786"/>
      <c r="J40" s="1135" t="s">
        <v>814</v>
      </c>
      <c r="K40" s="1534" t="s">
        <v>814</v>
      </c>
      <c r="L40" s="1835" t="s">
        <v>814</v>
      </c>
      <c r="M40" s="1836"/>
      <c r="N40" s="1348" t="s">
        <v>814</v>
      </c>
      <c r="O40" s="1534" t="s">
        <v>814</v>
      </c>
      <c r="P40" s="1755" t="s">
        <v>814</v>
      </c>
      <c r="Q40" s="1786"/>
      <c r="R40" s="1135" t="s">
        <v>814</v>
      </c>
      <c r="S40" s="1135" t="s">
        <v>814</v>
      </c>
      <c r="T40" s="1134" t="s">
        <v>814</v>
      </c>
      <c r="U40" s="1755" t="s">
        <v>814</v>
      </c>
      <c r="V40" s="1786"/>
      <c r="W40" s="1786"/>
      <c r="X40" s="1135" t="s">
        <v>814</v>
      </c>
      <c r="Y40" s="1178" t="s">
        <v>814</v>
      </c>
    </row>
    <row r="41" spans="2:25" ht="9" customHeight="1">
      <c r="B41" s="726" t="s">
        <v>814</v>
      </c>
      <c r="C41" s="1855" t="s">
        <v>864</v>
      </c>
      <c r="D41" s="1814"/>
      <c r="E41" s="1814"/>
      <c r="F41" s="1508">
        <v>561</v>
      </c>
      <c r="G41" s="1813">
        <v>553</v>
      </c>
      <c r="H41" s="1814"/>
      <c r="I41" s="1814"/>
      <c r="J41" s="1351">
        <v>1.4466546112115732</v>
      </c>
      <c r="K41" s="1508">
        <v>59</v>
      </c>
      <c r="L41" s="1828">
        <v>51</v>
      </c>
      <c r="M41" s="1829"/>
      <c r="N41" s="1351">
        <v>15.686274509803921</v>
      </c>
      <c r="O41" s="1508">
        <v>620</v>
      </c>
      <c r="P41" s="1813">
        <v>604</v>
      </c>
      <c r="Q41" s="1814"/>
      <c r="R41" s="1351">
        <v>2.6490066225165565</v>
      </c>
      <c r="S41" s="728" t="s">
        <v>814</v>
      </c>
      <c r="T41" s="1150">
        <v>115</v>
      </c>
      <c r="U41" s="1813">
        <v>106</v>
      </c>
      <c r="V41" s="1814"/>
      <c r="W41" s="1814"/>
      <c r="X41" s="1351">
        <v>8.49056603773585</v>
      </c>
      <c r="Y41" s="729" t="s">
        <v>814</v>
      </c>
    </row>
    <row r="42" spans="2:25" ht="9" customHeight="1">
      <c r="B42" s="726" t="s">
        <v>814</v>
      </c>
      <c r="C42" s="1855" t="s">
        <v>865</v>
      </c>
      <c r="D42" s="1814"/>
      <c r="E42" s="1814"/>
      <c r="F42" s="1508">
        <v>559</v>
      </c>
      <c r="G42" s="1813">
        <v>556</v>
      </c>
      <c r="H42" s="1814"/>
      <c r="I42" s="1814"/>
      <c r="J42" s="1351">
        <v>0.539568345323741</v>
      </c>
      <c r="K42" s="1508">
        <v>6</v>
      </c>
      <c r="L42" s="1828">
        <v>7</v>
      </c>
      <c r="M42" s="1829"/>
      <c r="N42" s="1352">
        <v>-14.285714285714285</v>
      </c>
      <c r="O42" s="1508">
        <v>565</v>
      </c>
      <c r="P42" s="1813">
        <v>563</v>
      </c>
      <c r="Q42" s="1814"/>
      <c r="R42" s="1351">
        <v>0.3552397868561279</v>
      </c>
      <c r="S42" s="728" t="s">
        <v>814</v>
      </c>
      <c r="T42" s="1150">
        <v>62</v>
      </c>
      <c r="U42" s="1813">
        <v>63</v>
      </c>
      <c r="V42" s="1814"/>
      <c r="W42" s="1814"/>
      <c r="X42" s="1352">
        <v>-1.5873015873015872</v>
      </c>
      <c r="Y42" s="729" t="s">
        <v>814</v>
      </c>
    </row>
    <row r="43" spans="2:25" ht="9" customHeight="1">
      <c r="B43" s="726" t="s">
        <v>814</v>
      </c>
      <c r="C43" s="1855" t="s">
        <v>866</v>
      </c>
      <c r="D43" s="1814"/>
      <c r="E43" s="1814"/>
      <c r="F43" s="1508">
        <v>40</v>
      </c>
      <c r="G43" s="1813">
        <v>771</v>
      </c>
      <c r="H43" s="1814"/>
      <c r="I43" s="1814"/>
      <c r="J43" s="1352">
        <v>-94.8119325551232</v>
      </c>
      <c r="K43" s="1587" t="s">
        <v>817</v>
      </c>
      <c r="L43" s="1828" t="s">
        <v>817</v>
      </c>
      <c r="M43" s="1829"/>
      <c r="N43" s="1351" t="s">
        <v>817</v>
      </c>
      <c r="O43" s="1508">
        <v>40</v>
      </c>
      <c r="P43" s="1813">
        <v>771</v>
      </c>
      <c r="Q43" s="1814"/>
      <c r="R43" s="1352">
        <v>-94.8119325551232</v>
      </c>
      <c r="S43" s="728" t="s">
        <v>814</v>
      </c>
      <c r="T43" s="1150">
        <v>4</v>
      </c>
      <c r="U43" s="1813">
        <v>77</v>
      </c>
      <c r="V43" s="1814"/>
      <c r="W43" s="1814"/>
      <c r="X43" s="1352">
        <v>-94.8051948051948</v>
      </c>
      <c r="Y43" s="729" t="s">
        <v>814</v>
      </c>
    </row>
    <row r="44" spans="2:25" ht="9" customHeight="1">
      <c r="B44" s="1145" t="s">
        <v>814</v>
      </c>
      <c r="C44" s="1791" t="s">
        <v>247</v>
      </c>
      <c r="D44" s="1788"/>
      <c r="E44" s="1788"/>
      <c r="F44" s="1528">
        <v>1160</v>
      </c>
      <c r="G44" s="1825">
        <v>1880</v>
      </c>
      <c r="H44" s="1810"/>
      <c r="I44" s="1810"/>
      <c r="J44" s="1340">
        <v>-38.297872340425535</v>
      </c>
      <c r="K44" s="1528">
        <v>65</v>
      </c>
      <c r="L44" s="1826">
        <v>58</v>
      </c>
      <c r="M44" s="1827"/>
      <c r="N44" s="1342">
        <v>12.068965517241379</v>
      </c>
      <c r="O44" s="1528">
        <v>1225</v>
      </c>
      <c r="P44" s="1825">
        <v>1938</v>
      </c>
      <c r="Q44" s="1810"/>
      <c r="R44" s="1340">
        <v>-36.79050567595459</v>
      </c>
      <c r="S44" s="1182" t="s">
        <v>814</v>
      </c>
      <c r="T44" s="1168">
        <v>181</v>
      </c>
      <c r="U44" s="1825">
        <v>246</v>
      </c>
      <c r="V44" s="1810"/>
      <c r="W44" s="1810"/>
      <c r="X44" s="1340">
        <v>-26.422764227642276</v>
      </c>
      <c r="Y44" s="1183" t="s">
        <v>814</v>
      </c>
    </row>
    <row r="45" spans="2:25" ht="8.25" customHeight="1">
      <c r="B45" s="726" t="s">
        <v>814</v>
      </c>
      <c r="C45" s="1846" t="s">
        <v>814</v>
      </c>
      <c r="D45" s="1847"/>
      <c r="E45" s="1847"/>
      <c r="F45" s="1533" t="s">
        <v>814</v>
      </c>
      <c r="G45" s="1833" t="s">
        <v>814</v>
      </c>
      <c r="H45" s="1814"/>
      <c r="I45" s="1814"/>
      <c r="J45" s="1347" t="s">
        <v>814</v>
      </c>
      <c r="K45" s="1533" t="s">
        <v>814</v>
      </c>
      <c r="L45" s="1834" t="s">
        <v>814</v>
      </c>
      <c r="M45" s="1829"/>
      <c r="N45" s="1347" t="s">
        <v>814</v>
      </c>
      <c r="O45" s="1533" t="s">
        <v>814</v>
      </c>
      <c r="P45" s="1833" t="s">
        <v>814</v>
      </c>
      <c r="Q45" s="1814"/>
      <c r="R45" s="1347" t="s">
        <v>814</v>
      </c>
      <c r="S45" s="728" t="s">
        <v>814</v>
      </c>
      <c r="T45" s="730" t="s">
        <v>814</v>
      </c>
      <c r="U45" s="1833" t="s">
        <v>814</v>
      </c>
      <c r="V45" s="1814"/>
      <c r="W45" s="1814"/>
      <c r="X45" s="1347" t="s">
        <v>814</v>
      </c>
      <c r="Y45" s="729" t="s">
        <v>814</v>
      </c>
    </row>
    <row r="46" spans="2:25" ht="8.25" customHeight="1">
      <c r="B46" s="726" t="s">
        <v>814</v>
      </c>
      <c r="C46" s="1855" t="s">
        <v>248</v>
      </c>
      <c r="D46" s="1814"/>
      <c r="E46" s="1814"/>
      <c r="F46" s="1587" t="s">
        <v>817</v>
      </c>
      <c r="G46" s="1351"/>
      <c r="H46" s="1351"/>
      <c r="I46" s="1351" t="s">
        <v>817</v>
      </c>
      <c r="J46" s="1351" t="s">
        <v>817</v>
      </c>
      <c r="K46" s="1587" t="s">
        <v>817</v>
      </c>
      <c r="L46" s="1828" t="s">
        <v>817</v>
      </c>
      <c r="M46" s="1829"/>
      <c r="N46" s="1351" t="s">
        <v>817</v>
      </c>
      <c r="O46" s="1587" t="s">
        <v>817</v>
      </c>
      <c r="P46" s="1813" t="s">
        <v>817</v>
      </c>
      <c r="Q46" s="1814"/>
      <c r="R46" s="1351" t="s">
        <v>817</v>
      </c>
      <c r="S46" s="728" t="s">
        <v>814</v>
      </c>
      <c r="T46" s="1585" t="s">
        <v>817</v>
      </c>
      <c r="U46" s="1813" t="s">
        <v>817</v>
      </c>
      <c r="V46" s="1813"/>
      <c r="W46" s="1813"/>
      <c r="X46" s="1351" t="s">
        <v>817</v>
      </c>
      <c r="Y46" s="1180" t="s">
        <v>814</v>
      </c>
    </row>
    <row r="47" spans="2:25" ht="8.25" customHeight="1">
      <c r="B47" s="732" t="s">
        <v>814</v>
      </c>
      <c r="C47" s="1846" t="s">
        <v>814</v>
      </c>
      <c r="D47" s="1847"/>
      <c r="E47" s="1847"/>
      <c r="F47" s="1530" t="s">
        <v>814</v>
      </c>
      <c r="G47" s="1807" t="s">
        <v>814</v>
      </c>
      <c r="H47" s="1808"/>
      <c r="I47" s="1808"/>
      <c r="J47" s="1354" t="s">
        <v>814</v>
      </c>
      <c r="K47" s="1530" t="s">
        <v>814</v>
      </c>
      <c r="L47" s="1831" t="s">
        <v>814</v>
      </c>
      <c r="M47" s="1832"/>
      <c r="N47" s="1354" t="s">
        <v>814</v>
      </c>
      <c r="O47" s="1530" t="s">
        <v>814</v>
      </c>
      <c r="P47" s="1807" t="s">
        <v>814</v>
      </c>
      <c r="Q47" s="1808"/>
      <c r="R47" s="1354" t="s">
        <v>814</v>
      </c>
      <c r="S47" s="1231" t="s">
        <v>814</v>
      </c>
      <c r="T47" s="1232" t="s">
        <v>814</v>
      </c>
      <c r="U47" s="1807" t="s">
        <v>814</v>
      </c>
      <c r="V47" s="1808"/>
      <c r="W47" s="1808"/>
      <c r="X47" s="1354" t="s">
        <v>814</v>
      </c>
      <c r="Y47" s="1233" t="s">
        <v>814</v>
      </c>
    </row>
    <row r="48" spans="2:25" ht="9" customHeight="1">
      <c r="B48" s="732" t="s">
        <v>814</v>
      </c>
      <c r="C48" s="1846" t="s">
        <v>250</v>
      </c>
      <c r="D48" s="1847"/>
      <c r="E48" s="1847"/>
      <c r="F48" s="1531">
        <v>1160</v>
      </c>
      <c r="G48" s="1806">
        <v>1880</v>
      </c>
      <c r="H48" s="1805"/>
      <c r="I48" s="1805"/>
      <c r="J48" s="1346">
        <v>-38.297872340425535</v>
      </c>
      <c r="K48" s="1531">
        <v>65</v>
      </c>
      <c r="L48" s="1811">
        <v>58</v>
      </c>
      <c r="M48" s="1812"/>
      <c r="N48" s="1344">
        <v>12.068965517241379</v>
      </c>
      <c r="O48" s="1531">
        <v>1225</v>
      </c>
      <c r="P48" s="1806">
        <v>1938</v>
      </c>
      <c r="Q48" s="1805"/>
      <c r="R48" s="1346">
        <v>-36.79050567595459</v>
      </c>
      <c r="S48" s="1172" t="s">
        <v>814</v>
      </c>
      <c r="T48" s="1173">
        <v>181</v>
      </c>
      <c r="U48" s="1806">
        <v>246</v>
      </c>
      <c r="V48" s="1805"/>
      <c r="W48" s="1805"/>
      <c r="X48" s="1346">
        <v>-26.422764227642276</v>
      </c>
      <c r="Y48" s="1174" t="s">
        <v>814</v>
      </c>
    </row>
    <row r="49" spans="2:25" ht="9" customHeight="1">
      <c r="B49" s="732" t="s">
        <v>814</v>
      </c>
      <c r="C49" s="1846" t="s">
        <v>814</v>
      </c>
      <c r="D49" s="1847"/>
      <c r="E49" s="1847"/>
      <c r="F49" s="1532" t="s">
        <v>814</v>
      </c>
      <c r="G49" s="1809" t="s">
        <v>814</v>
      </c>
      <c r="H49" s="1810"/>
      <c r="I49" s="1810"/>
      <c r="J49" s="1342" t="s">
        <v>814</v>
      </c>
      <c r="K49" s="1532" t="s">
        <v>814</v>
      </c>
      <c r="L49" s="1830" t="s">
        <v>814</v>
      </c>
      <c r="M49" s="1827"/>
      <c r="N49" s="1342" t="s">
        <v>814</v>
      </c>
      <c r="O49" s="1532" t="s">
        <v>814</v>
      </c>
      <c r="P49" s="1809" t="s">
        <v>814</v>
      </c>
      <c r="Q49" s="1810"/>
      <c r="R49" s="1342" t="s">
        <v>814</v>
      </c>
      <c r="S49" s="1154" t="s">
        <v>814</v>
      </c>
      <c r="T49" s="1193" t="s">
        <v>814</v>
      </c>
      <c r="U49" s="1809" t="s">
        <v>814</v>
      </c>
      <c r="V49" s="1810"/>
      <c r="W49" s="1810"/>
      <c r="X49" s="1342" t="s">
        <v>814</v>
      </c>
      <c r="Y49" s="1156" t="s">
        <v>814</v>
      </c>
    </row>
    <row r="50" spans="2:25" ht="15" customHeight="1">
      <c r="B50" s="1145" t="s">
        <v>814</v>
      </c>
      <c r="C50" s="1791" t="s">
        <v>244</v>
      </c>
      <c r="D50" s="1788"/>
      <c r="E50" s="1788"/>
      <c r="F50" s="1535" t="s">
        <v>814</v>
      </c>
      <c r="G50" s="1791" t="s">
        <v>814</v>
      </c>
      <c r="H50" s="1788"/>
      <c r="I50" s="1788"/>
      <c r="J50" s="1349" t="s">
        <v>814</v>
      </c>
      <c r="K50" s="1535" t="s">
        <v>814</v>
      </c>
      <c r="L50" s="1815" t="s">
        <v>814</v>
      </c>
      <c r="M50" s="1816"/>
      <c r="N50" s="1349" t="s">
        <v>814</v>
      </c>
      <c r="O50" s="1535" t="s">
        <v>814</v>
      </c>
      <c r="P50" s="1791" t="s">
        <v>814</v>
      </c>
      <c r="Q50" s="1788"/>
      <c r="R50" s="1349" t="s">
        <v>814</v>
      </c>
      <c r="S50" s="1146" t="s">
        <v>814</v>
      </c>
      <c r="T50" s="1145" t="s">
        <v>814</v>
      </c>
      <c r="U50" s="1791" t="s">
        <v>814</v>
      </c>
      <c r="V50" s="1788"/>
      <c r="W50" s="1788"/>
      <c r="X50" s="1349" t="s">
        <v>814</v>
      </c>
      <c r="Y50" s="1181" t="s">
        <v>814</v>
      </c>
    </row>
    <row r="51" spans="2:25" ht="9" customHeight="1">
      <c r="B51" s="726" t="s">
        <v>814</v>
      </c>
      <c r="C51" s="1855" t="s">
        <v>251</v>
      </c>
      <c r="D51" s="1814"/>
      <c r="E51" s="1814"/>
      <c r="F51" s="1508">
        <v>157</v>
      </c>
      <c r="G51" s="1813">
        <v>164</v>
      </c>
      <c r="H51" s="1814"/>
      <c r="I51" s="1814"/>
      <c r="J51" s="1352">
        <v>-4.2682926829268295</v>
      </c>
      <c r="K51" s="1587" t="s">
        <v>817</v>
      </c>
      <c r="L51" s="1351"/>
      <c r="M51" s="1351" t="s">
        <v>817</v>
      </c>
      <c r="N51" s="1351" t="s">
        <v>817</v>
      </c>
      <c r="O51" s="1508">
        <v>157</v>
      </c>
      <c r="P51" s="1813">
        <v>164</v>
      </c>
      <c r="Q51" s="1814"/>
      <c r="R51" s="1352">
        <v>-4.2682926829268295</v>
      </c>
      <c r="S51" s="728" t="s">
        <v>814</v>
      </c>
      <c r="T51" s="1150">
        <v>16</v>
      </c>
      <c r="U51" s="1813">
        <v>16</v>
      </c>
      <c r="V51" s="1814"/>
      <c r="W51" s="1814"/>
      <c r="X51" s="1351">
        <v>0</v>
      </c>
      <c r="Y51" s="729" t="s">
        <v>814</v>
      </c>
    </row>
    <row r="52" spans="2:25" ht="9" customHeight="1">
      <c r="B52" s="726" t="s">
        <v>814</v>
      </c>
      <c r="C52" s="1855" t="s">
        <v>252</v>
      </c>
      <c r="D52" s="1814"/>
      <c r="E52" s="1814"/>
      <c r="F52" s="1508">
        <v>111</v>
      </c>
      <c r="G52" s="1813">
        <v>160</v>
      </c>
      <c r="H52" s="1814"/>
      <c r="I52" s="1814"/>
      <c r="J52" s="1352">
        <v>-30.625</v>
      </c>
      <c r="K52" s="1587" t="s">
        <v>817</v>
      </c>
      <c r="L52" s="1351"/>
      <c r="M52" s="1351" t="s">
        <v>817</v>
      </c>
      <c r="N52" s="1351" t="s">
        <v>817</v>
      </c>
      <c r="O52" s="1508">
        <v>111</v>
      </c>
      <c r="P52" s="1813">
        <v>160</v>
      </c>
      <c r="Q52" s="1814"/>
      <c r="R52" s="1352">
        <v>-30.625</v>
      </c>
      <c r="S52" s="728" t="s">
        <v>814</v>
      </c>
      <c r="T52" s="1150">
        <v>11</v>
      </c>
      <c r="U52" s="1813">
        <v>16</v>
      </c>
      <c r="V52" s="1814"/>
      <c r="W52" s="1814"/>
      <c r="X52" s="1352">
        <v>-31.25</v>
      </c>
      <c r="Y52" s="729" t="s">
        <v>814</v>
      </c>
    </row>
    <row r="53" spans="2:25" ht="9" customHeight="1">
      <c r="B53" s="726" t="s">
        <v>814</v>
      </c>
      <c r="C53" s="1855" t="s">
        <v>253</v>
      </c>
      <c r="D53" s="1814"/>
      <c r="E53" s="1814"/>
      <c r="F53" s="1508">
        <v>1193</v>
      </c>
      <c r="G53" s="1813">
        <v>994</v>
      </c>
      <c r="H53" s="1814"/>
      <c r="I53" s="1814"/>
      <c r="J53" s="1351">
        <v>20.02012072434608</v>
      </c>
      <c r="K53" s="1587" t="s">
        <v>817</v>
      </c>
      <c r="L53" s="1351"/>
      <c r="M53" s="1351" t="s">
        <v>817</v>
      </c>
      <c r="N53" s="1351" t="s">
        <v>817</v>
      </c>
      <c r="O53" s="1508">
        <v>1193</v>
      </c>
      <c r="P53" s="1813">
        <v>994</v>
      </c>
      <c r="Q53" s="1814"/>
      <c r="R53" s="1351">
        <v>20.02012072434608</v>
      </c>
      <c r="S53" s="728" t="s">
        <v>814</v>
      </c>
      <c r="T53" s="1150">
        <v>119</v>
      </c>
      <c r="U53" s="1813">
        <v>99</v>
      </c>
      <c r="V53" s="1814"/>
      <c r="W53" s="1814"/>
      <c r="X53" s="1351">
        <v>20.2020202020202</v>
      </c>
      <c r="Y53" s="729" t="s">
        <v>814</v>
      </c>
    </row>
    <row r="54" spans="2:25" ht="9" customHeight="1">
      <c r="B54" s="726" t="s">
        <v>814</v>
      </c>
      <c r="C54" s="1855" t="s">
        <v>947</v>
      </c>
      <c r="D54" s="1814"/>
      <c r="E54" s="1814"/>
      <c r="F54" s="1508">
        <v>1</v>
      </c>
      <c r="G54" s="1813">
        <v>2</v>
      </c>
      <c r="H54" s="1814"/>
      <c r="I54" s="1814"/>
      <c r="J54" s="1352">
        <v>-50</v>
      </c>
      <c r="K54" s="1508">
        <v>5</v>
      </c>
      <c r="L54" s="1828">
        <v>4</v>
      </c>
      <c r="M54" s="1829"/>
      <c r="N54" s="1351">
        <v>25</v>
      </c>
      <c r="O54" s="1508">
        <v>6</v>
      </c>
      <c r="P54" s="1813">
        <v>6</v>
      </c>
      <c r="Q54" s="1814"/>
      <c r="R54" s="1351">
        <v>0</v>
      </c>
      <c r="S54" s="728" t="s">
        <v>814</v>
      </c>
      <c r="T54" s="1150">
        <v>5</v>
      </c>
      <c r="U54" s="1813">
        <v>4</v>
      </c>
      <c r="V54" s="1814"/>
      <c r="W54" s="1814"/>
      <c r="X54" s="1351">
        <v>25</v>
      </c>
      <c r="Y54" s="729" t="s">
        <v>814</v>
      </c>
    </row>
    <row r="55" spans="2:25" ht="9" customHeight="1">
      <c r="B55" s="1145" t="s">
        <v>814</v>
      </c>
      <c r="C55" s="1791" t="s">
        <v>254</v>
      </c>
      <c r="D55" s="1788"/>
      <c r="E55" s="1788"/>
      <c r="F55" s="1528">
        <v>1462</v>
      </c>
      <c r="G55" s="1825">
        <v>1320</v>
      </c>
      <c r="H55" s="1810"/>
      <c r="I55" s="1810"/>
      <c r="J55" s="1342">
        <v>10.757575757575758</v>
      </c>
      <c r="K55" s="1528">
        <v>5</v>
      </c>
      <c r="L55" s="1826">
        <v>4</v>
      </c>
      <c r="M55" s="1827"/>
      <c r="N55" s="1342">
        <v>25</v>
      </c>
      <c r="O55" s="1528">
        <v>1467</v>
      </c>
      <c r="P55" s="1825">
        <v>1324</v>
      </c>
      <c r="Q55" s="1810"/>
      <c r="R55" s="1342">
        <v>10.80060422960725</v>
      </c>
      <c r="S55" s="1182" t="s">
        <v>814</v>
      </c>
      <c r="T55" s="1168">
        <v>151</v>
      </c>
      <c r="U55" s="1825">
        <v>136</v>
      </c>
      <c r="V55" s="1810"/>
      <c r="W55" s="1810"/>
      <c r="X55" s="1342">
        <v>11.029411764705882</v>
      </c>
      <c r="Y55" s="1183" t="s">
        <v>814</v>
      </c>
    </row>
    <row r="56" spans="2:25" ht="9" customHeight="1">
      <c r="B56" s="726" t="s">
        <v>814</v>
      </c>
      <c r="C56" s="1855" t="s">
        <v>44</v>
      </c>
      <c r="D56" s="1814"/>
      <c r="E56" s="1814"/>
      <c r="F56" s="1508">
        <v>1</v>
      </c>
      <c r="G56" s="1813">
        <v>37</v>
      </c>
      <c r="H56" s="1814"/>
      <c r="I56" s="1814"/>
      <c r="J56" s="1352">
        <v>-97.2972972972973</v>
      </c>
      <c r="K56" s="1587" t="s">
        <v>817</v>
      </c>
      <c r="L56" s="1351"/>
      <c r="M56" s="1351" t="s">
        <v>817</v>
      </c>
      <c r="N56" s="1351" t="s">
        <v>817</v>
      </c>
      <c r="O56" s="1508">
        <v>1</v>
      </c>
      <c r="P56" s="1813">
        <v>37</v>
      </c>
      <c r="Q56" s="1814"/>
      <c r="R56" s="1352">
        <v>-97.2972972972973</v>
      </c>
      <c r="S56" s="728" t="s">
        <v>814</v>
      </c>
      <c r="T56" s="1585" t="s">
        <v>817</v>
      </c>
      <c r="U56" s="1813">
        <v>4</v>
      </c>
      <c r="V56" s="1814"/>
      <c r="W56" s="1814"/>
      <c r="X56" s="1351" t="s">
        <v>817</v>
      </c>
      <c r="Y56" s="729" t="s">
        <v>814</v>
      </c>
    </row>
    <row r="57" spans="2:25" ht="9" customHeight="1">
      <c r="B57" s="726" t="s">
        <v>814</v>
      </c>
      <c r="C57" s="1855" t="s">
        <v>45</v>
      </c>
      <c r="D57" s="1814"/>
      <c r="E57" s="1814"/>
      <c r="F57" s="1508">
        <v>200</v>
      </c>
      <c r="G57" s="1813">
        <v>164</v>
      </c>
      <c r="H57" s="1814"/>
      <c r="I57" s="1814"/>
      <c r="J57" s="1351">
        <v>21.951219512195124</v>
      </c>
      <c r="K57" s="1587" t="s">
        <v>817</v>
      </c>
      <c r="L57" s="1351"/>
      <c r="M57" s="1351" t="s">
        <v>817</v>
      </c>
      <c r="N57" s="1351" t="s">
        <v>817</v>
      </c>
      <c r="O57" s="1508">
        <v>200</v>
      </c>
      <c r="P57" s="1813">
        <v>164</v>
      </c>
      <c r="Q57" s="1814"/>
      <c r="R57" s="1351">
        <v>21.951219512195124</v>
      </c>
      <c r="S57" s="728" t="s">
        <v>814</v>
      </c>
      <c r="T57" s="1150">
        <v>20</v>
      </c>
      <c r="U57" s="1813">
        <v>16</v>
      </c>
      <c r="V57" s="1814"/>
      <c r="W57" s="1814"/>
      <c r="X57" s="1351">
        <v>25</v>
      </c>
      <c r="Y57" s="729" t="s">
        <v>814</v>
      </c>
    </row>
    <row r="58" spans="2:25" ht="9" customHeight="1">
      <c r="B58" s="1176" t="s">
        <v>814</v>
      </c>
      <c r="C58" s="1791" t="s">
        <v>46</v>
      </c>
      <c r="D58" s="1788"/>
      <c r="E58" s="1788"/>
      <c r="F58" s="1536">
        <v>1663</v>
      </c>
      <c r="G58" s="1821">
        <v>1521</v>
      </c>
      <c r="H58" s="1822"/>
      <c r="I58" s="1822"/>
      <c r="J58" s="1353">
        <v>9.335963182117029</v>
      </c>
      <c r="K58" s="1536">
        <v>5</v>
      </c>
      <c r="L58" s="1823">
        <v>4</v>
      </c>
      <c r="M58" s="1824"/>
      <c r="N58" s="1353">
        <v>25</v>
      </c>
      <c r="O58" s="1536">
        <v>1668</v>
      </c>
      <c r="P58" s="1821">
        <v>1525</v>
      </c>
      <c r="Q58" s="1822"/>
      <c r="R58" s="1353">
        <v>9.37704918032787</v>
      </c>
      <c r="S58" s="741" t="s">
        <v>814</v>
      </c>
      <c r="T58" s="1186">
        <v>171</v>
      </c>
      <c r="U58" s="1821">
        <v>156</v>
      </c>
      <c r="V58" s="1822"/>
      <c r="W58" s="1822"/>
      <c r="X58" s="1353">
        <v>9.615384615384617</v>
      </c>
      <c r="Y58" s="1187" t="s">
        <v>814</v>
      </c>
    </row>
    <row r="59" spans="2:25" ht="15" customHeight="1">
      <c r="B59" s="1176" t="s">
        <v>814</v>
      </c>
      <c r="C59" s="1856" t="s">
        <v>814</v>
      </c>
      <c r="D59" s="1788"/>
      <c r="E59" s="1788"/>
      <c r="F59" s="1537" t="s">
        <v>814</v>
      </c>
      <c r="G59" s="1817" t="s">
        <v>814</v>
      </c>
      <c r="H59" s="1818"/>
      <c r="I59" s="1818"/>
      <c r="J59" s="1189" t="s">
        <v>814</v>
      </c>
      <c r="K59" s="1537" t="s">
        <v>814</v>
      </c>
      <c r="L59" s="1819" t="s">
        <v>814</v>
      </c>
      <c r="M59" s="1820"/>
      <c r="N59" s="1189" t="s">
        <v>814</v>
      </c>
      <c r="O59" s="1537" t="s">
        <v>814</v>
      </c>
      <c r="P59" s="1817" t="s">
        <v>814</v>
      </c>
      <c r="Q59" s="1818"/>
      <c r="R59" s="1189" t="s">
        <v>814</v>
      </c>
      <c r="S59" s="1189" t="s">
        <v>814</v>
      </c>
      <c r="T59" s="1190" t="s">
        <v>814</v>
      </c>
      <c r="U59" s="1817" t="s">
        <v>814</v>
      </c>
      <c r="V59" s="1818"/>
      <c r="W59" s="1818"/>
      <c r="X59" s="1189" t="s">
        <v>814</v>
      </c>
      <c r="Y59" s="1191" t="s">
        <v>814</v>
      </c>
    </row>
    <row r="60" spans="2:25" ht="15" customHeight="1">
      <c r="B60" s="1145" t="s">
        <v>814</v>
      </c>
      <c r="C60" s="1791" t="s">
        <v>63</v>
      </c>
      <c r="D60" s="1788"/>
      <c r="E60" s="1788"/>
      <c r="F60" s="1535" t="s">
        <v>814</v>
      </c>
      <c r="G60" s="1791" t="s">
        <v>814</v>
      </c>
      <c r="H60" s="1788"/>
      <c r="I60" s="1788"/>
      <c r="J60" s="1349" t="s">
        <v>814</v>
      </c>
      <c r="K60" s="1535" t="s">
        <v>814</v>
      </c>
      <c r="L60" s="1815" t="s">
        <v>814</v>
      </c>
      <c r="M60" s="1816"/>
      <c r="N60" s="1146" t="s">
        <v>814</v>
      </c>
      <c r="O60" s="1535" t="s">
        <v>814</v>
      </c>
      <c r="P60" s="1791" t="s">
        <v>814</v>
      </c>
      <c r="Q60" s="1788"/>
      <c r="R60" s="1146" t="s">
        <v>814</v>
      </c>
      <c r="S60" s="1146" t="s">
        <v>814</v>
      </c>
      <c r="T60" s="1145" t="s">
        <v>814</v>
      </c>
      <c r="U60" s="1791" t="s">
        <v>814</v>
      </c>
      <c r="V60" s="1788"/>
      <c r="W60" s="1788"/>
      <c r="X60" s="1146" t="s">
        <v>814</v>
      </c>
      <c r="Y60" s="1181" t="s">
        <v>814</v>
      </c>
    </row>
    <row r="61" spans="2:25" ht="9" customHeight="1">
      <c r="B61" s="726" t="s">
        <v>814</v>
      </c>
      <c r="C61" s="1855" t="s">
        <v>1012</v>
      </c>
      <c r="D61" s="1814"/>
      <c r="E61" s="1814"/>
      <c r="F61" s="1508">
        <v>13</v>
      </c>
      <c r="G61" s="1813">
        <v>6</v>
      </c>
      <c r="H61" s="1814"/>
      <c r="I61" s="1814"/>
      <c r="J61" s="1351">
        <v>116.66666666666667</v>
      </c>
      <c r="K61" s="1508">
        <v>9</v>
      </c>
      <c r="L61" s="1813">
        <v>8</v>
      </c>
      <c r="M61" s="1814"/>
      <c r="N61" s="1351">
        <v>12.5</v>
      </c>
      <c r="O61" s="1508">
        <v>22</v>
      </c>
      <c r="P61" s="1813">
        <v>14</v>
      </c>
      <c r="Q61" s="1814"/>
      <c r="R61" s="1351">
        <v>57.14285714285714</v>
      </c>
      <c r="S61" s="728" t="s">
        <v>814</v>
      </c>
      <c r="T61" s="1150">
        <v>10</v>
      </c>
      <c r="U61" s="1813">
        <v>9</v>
      </c>
      <c r="V61" s="1814"/>
      <c r="W61" s="1814"/>
      <c r="X61" s="1351">
        <v>11.11111111111111</v>
      </c>
      <c r="Y61" s="729" t="s">
        <v>814</v>
      </c>
    </row>
    <row r="62" spans="2:25" ht="9" customHeight="1">
      <c r="B62" s="726" t="s">
        <v>814</v>
      </c>
      <c r="C62" s="1855" t="s">
        <v>1010</v>
      </c>
      <c r="D62" s="1814"/>
      <c r="E62" s="1814"/>
      <c r="F62" s="1508">
        <v>97</v>
      </c>
      <c r="G62" s="1813">
        <v>73</v>
      </c>
      <c r="H62" s="1814"/>
      <c r="I62" s="1814"/>
      <c r="J62" s="1351">
        <v>32.87671232876712</v>
      </c>
      <c r="K62" s="1508">
        <v>28</v>
      </c>
      <c r="L62" s="1813">
        <v>22</v>
      </c>
      <c r="M62" s="1814"/>
      <c r="N62" s="1351">
        <v>27.27272727272727</v>
      </c>
      <c r="O62" s="1508">
        <v>125</v>
      </c>
      <c r="P62" s="1813">
        <v>95</v>
      </c>
      <c r="Q62" s="1814"/>
      <c r="R62" s="1351">
        <v>31.57894736842105</v>
      </c>
      <c r="S62" s="728" t="s">
        <v>814</v>
      </c>
      <c r="T62" s="1150">
        <v>38</v>
      </c>
      <c r="U62" s="1813">
        <v>29</v>
      </c>
      <c r="V62" s="1814"/>
      <c r="W62" s="1814"/>
      <c r="X62" s="1351">
        <v>31.03448275862069</v>
      </c>
      <c r="Y62" s="729" t="s">
        <v>814</v>
      </c>
    </row>
    <row r="63" spans="2:25" ht="9" customHeight="1">
      <c r="B63" s="726" t="s">
        <v>814</v>
      </c>
      <c r="C63" s="1855" t="s">
        <v>238</v>
      </c>
      <c r="D63" s="1814"/>
      <c r="E63" s="1814"/>
      <c r="F63" s="1508">
        <v>4</v>
      </c>
      <c r="G63" s="1813">
        <v>3</v>
      </c>
      <c r="H63" s="1814"/>
      <c r="I63" s="1814"/>
      <c r="J63" s="1351">
        <v>33.33333333333333</v>
      </c>
      <c r="K63" s="1508">
        <v>25</v>
      </c>
      <c r="L63" s="1813">
        <v>23</v>
      </c>
      <c r="M63" s="1814"/>
      <c r="N63" s="1351">
        <v>8.695652173913043</v>
      </c>
      <c r="O63" s="1508">
        <v>29</v>
      </c>
      <c r="P63" s="1813">
        <v>26</v>
      </c>
      <c r="Q63" s="1814"/>
      <c r="R63" s="1351">
        <v>11.538461538461538</v>
      </c>
      <c r="S63" s="728" t="s">
        <v>814</v>
      </c>
      <c r="T63" s="1150">
        <v>25</v>
      </c>
      <c r="U63" s="1813">
        <v>23</v>
      </c>
      <c r="V63" s="1813"/>
      <c r="W63" s="1813"/>
      <c r="X63" s="1351">
        <v>8.695652173913043</v>
      </c>
      <c r="Y63" s="729" t="s">
        <v>814</v>
      </c>
    </row>
    <row r="64" spans="2:25" ht="9" customHeight="1">
      <c r="B64" s="726" t="s">
        <v>814</v>
      </c>
      <c r="C64" s="1855" t="s">
        <v>1014</v>
      </c>
      <c r="D64" s="1814"/>
      <c r="E64" s="1814"/>
      <c r="F64" s="1508">
        <v>19</v>
      </c>
      <c r="G64" s="1813">
        <v>7</v>
      </c>
      <c r="H64" s="1814"/>
      <c r="I64" s="1814"/>
      <c r="J64" s="1351">
        <v>171.42857142857142</v>
      </c>
      <c r="K64" s="1508">
        <v>23</v>
      </c>
      <c r="L64" s="1813">
        <v>17</v>
      </c>
      <c r="M64" s="1814"/>
      <c r="N64" s="1351">
        <v>35.294117647058826</v>
      </c>
      <c r="O64" s="1508">
        <v>42</v>
      </c>
      <c r="P64" s="1813">
        <v>24</v>
      </c>
      <c r="Q64" s="1814"/>
      <c r="R64" s="1351">
        <v>75</v>
      </c>
      <c r="S64" s="728" t="s">
        <v>814</v>
      </c>
      <c r="T64" s="1150">
        <v>25</v>
      </c>
      <c r="U64" s="1813">
        <v>18</v>
      </c>
      <c r="V64" s="1814"/>
      <c r="W64" s="1814"/>
      <c r="X64" s="1351">
        <v>38.88888888888889</v>
      </c>
      <c r="Y64" s="729" t="s">
        <v>814</v>
      </c>
    </row>
    <row r="65" spans="2:25" ht="9" customHeight="1">
      <c r="B65" s="726" t="s">
        <v>814</v>
      </c>
      <c r="C65" s="1855" t="s">
        <v>1015</v>
      </c>
      <c r="D65" s="1814"/>
      <c r="E65" s="1814"/>
      <c r="F65" s="1508">
        <v>22</v>
      </c>
      <c r="G65" s="1813">
        <v>13</v>
      </c>
      <c r="H65" s="1814"/>
      <c r="I65" s="1814"/>
      <c r="J65" s="1351">
        <v>69.23076923076923</v>
      </c>
      <c r="K65" s="1508">
        <v>4</v>
      </c>
      <c r="L65" s="1813">
        <v>1</v>
      </c>
      <c r="M65" s="1814"/>
      <c r="N65" s="1351">
        <v>300</v>
      </c>
      <c r="O65" s="1508">
        <v>26</v>
      </c>
      <c r="P65" s="1813">
        <v>14</v>
      </c>
      <c r="Q65" s="1814"/>
      <c r="R65" s="1351">
        <v>85.71428571428571</v>
      </c>
      <c r="S65" s="728" t="s">
        <v>814</v>
      </c>
      <c r="T65" s="1150">
        <v>6</v>
      </c>
      <c r="U65" s="1813">
        <v>2</v>
      </c>
      <c r="V65" s="1814"/>
      <c r="W65" s="1814"/>
      <c r="X65" s="1351">
        <v>200</v>
      </c>
      <c r="Y65" s="729" t="s">
        <v>814</v>
      </c>
    </row>
    <row r="66" spans="2:25" ht="9" customHeight="1">
      <c r="B66" s="726" t="s">
        <v>814</v>
      </c>
      <c r="C66" s="1855" t="s">
        <v>1016</v>
      </c>
      <c r="D66" s="1814"/>
      <c r="E66" s="1814"/>
      <c r="F66" s="1508">
        <v>45</v>
      </c>
      <c r="G66" s="1813">
        <v>28</v>
      </c>
      <c r="H66" s="1814"/>
      <c r="I66" s="1814"/>
      <c r="J66" s="1351">
        <v>60.71428571428571</v>
      </c>
      <c r="K66" s="1508">
        <v>61</v>
      </c>
      <c r="L66" s="1813">
        <v>51</v>
      </c>
      <c r="M66" s="1814"/>
      <c r="N66" s="1351">
        <v>19.607843137254903</v>
      </c>
      <c r="O66" s="1508">
        <v>106</v>
      </c>
      <c r="P66" s="1813">
        <v>79</v>
      </c>
      <c r="Q66" s="1814"/>
      <c r="R66" s="1351">
        <v>34.177215189873415</v>
      </c>
      <c r="S66" s="728" t="s">
        <v>814</v>
      </c>
      <c r="T66" s="1150">
        <v>66</v>
      </c>
      <c r="U66" s="1813">
        <v>54</v>
      </c>
      <c r="V66" s="1814"/>
      <c r="W66" s="1814"/>
      <c r="X66" s="1351">
        <v>22.22222222222222</v>
      </c>
      <c r="Y66" s="729" t="s">
        <v>814</v>
      </c>
    </row>
    <row r="67" spans="2:25" ht="9" customHeight="1">
      <c r="B67" s="726" t="s">
        <v>814</v>
      </c>
      <c r="C67" s="1855" t="s">
        <v>1017</v>
      </c>
      <c r="D67" s="1814"/>
      <c r="E67" s="1814"/>
      <c r="F67" s="1508">
        <v>7</v>
      </c>
      <c r="G67" s="1813">
        <v>1</v>
      </c>
      <c r="H67" s="1814"/>
      <c r="I67" s="1814"/>
      <c r="J67" s="1351">
        <v>600</v>
      </c>
      <c r="K67" s="1508">
        <v>18</v>
      </c>
      <c r="L67" s="1813">
        <v>17</v>
      </c>
      <c r="M67" s="1814"/>
      <c r="N67" s="1351">
        <v>5.88235294117647</v>
      </c>
      <c r="O67" s="1508">
        <v>25</v>
      </c>
      <c r="P67" s="1813">
        <v>18</v>
      </c>
      <c r="Q67" s="1814"/>
      <c r="R67" s="1351">
        <v>38.88888888888889</v>
      </c>
      <c r="S67" s="728" t="s">
        <v>814</v>
      </c>
      <c r="T67" s="1150">
        <v>19</v>
      </c>
      <c r="U67" s="1813">
        <v>17</v>
      </c>
      <c r="V67" s="1814"/>
      <c r="W67" s="1814"/>
      <c r="X67" s="1351">
        <v>11.76470588235294</v>
      </c>
      <c r="Y67" s="729" t="s">
        <v>814</v>
      </c>
    </row>
    <row r="68" spans="2:25" ht="9" customHeight="1">
      <c r="B68" s="726" t="s">
        <v>814</v>
      </c>
      <c r="C68" s="1855" t="s">
        <v>1019</v>
      </c>
      <c r="D68" s="1814"/>
      <c r="E68" s="1814"/>
      <c r="F68" s="1589">
        <v>203</v>
      </c>
      <c r="G68" s="1813">
        <v>117</v>
      </c>
      <c r="H68" s="1814"/>
      <c r="I68" s="1814"/>
      <c r="J68" s="1351">
        <v>73.50427350427351</v>
      </c>
      <c r="K68" s="1508">
        <v>15</v>
      </c>
      <c r="L68" s="1813">
        <v>15</v>
      </c>
      <c r="M68" s="1814"/>
      <c r="N68" s="1351">
        <v>0</v>
      </c>
      <c r="O68" s="1508">
        <v>218</v>
      </c>
      <c r="P68" s="1813">
        <v>132</v>
      </c>
      <c r="Q68" s="1814"/>
      <c r="R68" s="1351">
        <v>65.15151515151516</v>
      </c>
      <c r="S68" s="728" t="s">
        <v>814</v>
      </c>
      <c r="T68" s="1150">
        <v>35</v>
      </c>
      <c r="U68" s="1813">
        <v>27</v>
      </c>
      <c r="V68" s="1814"/>
      <c r="W68" s="1814"/>
      <c r="X68" s="1351">
        <v>29.629629629629626</v>
      </c>
      <c r="Y68" s="729" t="s">
        <v>814</v>
      </c>
    </row>
    <row r="69" spans="2:25" ht="9" customHeight="1">
      <c r="B69" s="726" t="s">
        <v>814</v>
      </c>
      <c r="C69" s="1855" t="s">
        <v>1011</v>
      </c>
      <c r="D69" s="1814"/>
      <c r="E69" s="1814"/>
      <c r="F69" s="1508">
        <v>27</v>
      </c>
      <c r="G69" s="1813">
        <v>16</v>
      </c>
      <c r="H69" s="1814"/>
      <c r="I69" s="1814"/>
      <c r="J69" s="1351">
        <v>68.75</v>
      </c>
      <c r="K69" s="1508">
        <v>103</v>
      </c>
      <c r="L69" s="1813">
        <v>32</v>
      </c>
      <c r="M69" s="1814"/>
      <c r="N69" s="1351">
        <v>221.875</v>
      </c>
      <c r="O69" s="1508">
        <v>130</v>
      </c>
      <c r="P69" s="1813">
        <v>48</v>
      </c>
      <c r="Q69" s="1814"/>
      <c r="R69" s="1351">
        <v>170.83333333333331</v>
      </c>
      <c r="S69" s="728" t="s">
        <v>814</v>
      </c>
      <c r="T69" s="1150">
        <v>106</v>
      </c>
      <c r="U69" s="1813">
        <v>34</v>
      </c>
      <c r="V69" s="1814"/>
      <c r="W69" s="1814"/>
      <c r="X69" s="1351">
        <v>211.76470588235296</v>
      </c>
      <c r="Y69" s="729" t="s">
        <v>814</v>
      </c>
    </row>
    <row r="70" spans="2:25" ht="9" customHeight="1">
      <c r="B70" s="726" t="s">
        <v>814</v>
      </c>
      <c r="C70" s="1855" t="s">
        <v>239</v>
      </c>
      <c r="D70" s="1814"/>
      <c r="E70" s="1814"/>
      <c r="F70" s="1508">
        <v>6</v>
      </c>
      <c r="G70" s="1813">
        <v>4</v>
      </c>
      <c r="H70" s="1814"/>
      <c r="I70" s="1814"/>
      <c r="J70" s="1351">
        <v>50</v>
      </c>
      <c r="K70" s="1508">
        <v>12</v>
      </c>
      <c r="L70" s="1813">
        <v>9</v>
      </c>
      <c r="M70" s="1814"/>
      <c r="N70" s="1351">
        <v>33.33333333333333</v>
      </c>
      <c r="O70" s="1508">
        <v>18</v>
      </c>
      <c r="P70" s="1813">
        <v>13</v>
      </c>
      <c r="Q70" s="1814"/>
      <c r="R70" s="1351">
        <v>38.46153846153847</v>
      </c>
      <c r="S70" s="728" t="s">
        <v>814</v>
      </c>
      <c r="T70" s="1150">
        <v>13</v>
      </c>
      <c r="U70" s="1813">
        <v>9</v>
      </c>
      <c r="V70" s="1814"/>
      <c r="W70" s="1814"/>
      <c r="X70" s="1351">
        <v>44.44444444444444</v>
      </c>
      <c r="Y70" s="729" t="s">
        <v>814</v>
      </c>
    </row>
    <row r="71" spans="2:25" ht="9" customHeight="1">
      <c r="B71" s="1145" t="s">
        <v>814</v>
      </c>
      <c r="C71" s="1791" t="s">
        <v>47</v>
      </c>
      <c r="D71" s="1788"/>
      <c r="E71" s="1788"/>
      <c r="F71" s="1536">
        <v>443</v>
      </c>
      <c r="G71" s="1806">
        <v>268</v>
      </c>
      <c r="H71" s="1805"/>
      <c r="I71" s="1805"/>
      <c r="J71" s="1344">
        <v>65.29850746268657</v>
      </c>
      <c r="K71" s="1531">
        <v>298</v>
      </c>
      <c r="L71" s="1811">
        <v>195</v>
      </c>
      <c r="M71" s="1812"/>
      <c r="N71" s="1452">
        <v>52.820512820512825</v>
      </c>
      <c r="O71" s="1531">
        <v>741</v>
      </c>
      <c r="P71" s="1806">
        <v>463</v>
      </c>
      <c r="Q71" s="1805"/>
      <c r="R71" s="1344">
        <v>60.043196544276455</v>
      </c>
      <c r="S71" s="1234" t="s">
        <v>814</v>
      </c>
      <c r="T71" s="1173">
        <v>342</v>
      </c>
      <c r="U71" s="1806">
        <v>222</v>
      </c>
      <c r="V71" s="1805"/>
      <c r="W71" s="1805"/>
      <c r="X71" s="1344">
        <v>54.054054054054056</v>
      </c>
      <c r="Y71" s="1174" t="s">
        <v>814</v>
      </c>
    </row>
    <row r="72" spans="2:25" ht="9" customHeight="1">
      <c r="B72" s="1145" t="s">
        <v>814</v>
      </c>
      <c r="C72" s="1791" t="s">
        <v>814</v>
      </c>
      <c r="D72" s="1788"/>
      <c r="E72" s="1788"/>
      <c r="F72" s="1532" t="s">
        <v>814</v>
      </c>
      <c r="G72" s="1809" t="s">
        <v>814</v>
      </c>
      <c r="H72" s="1810"/>
      <c r="I72" s="1810"/>
      <c r="J72" s="1342" t="s">
        <v>814</v>
      </c>
      <c r="K72" s="1532" t="s">
        <v>814</v>
      </c>
      <c r="L72" s="1809" t="s">
        <v>814</v>
      </c>
      <c r="M72" s="1810"/>
      <c r="N72" s="1342" t="s">
        <v>814</v>
      </c>
      <c r="O72" s="1532" t="s">
        <v>814</v>
      </c>
      <c r="P72" s="1809" t="s">
        <v>814</v>
      </c>
      <c r="Q72" s="1810"/>
      <c r="R72" s="1342" t="s">
        <v>814</v>
      </c>
      <c r="S72" s="1154" t="s">
        <v>814</v>
      </c>
      <c r="T72" s="1193" t="s">
        <v>814</v>
      </c>
      <c r="U72" s="1809" t="s">
        <v>814</v>
      </c>
      <c r="V72" s="1810"/>
      <c r="W72" s="1810"/>
      <c r="X72" s="1342" t="s">
        <v>814</v>
      </c>
      <c r="Y72" s="1156" t="s">
        <v>814</v>
      </c>
    </row>
    <row r="73" spans="2:25" ht="8.25" customHeight="1">
      <c r="B73" s="732" t="s">
        <v>814</v>
      </c>
      <c r="C73" s="1846" t="s">
        <v>814</v>
      </c>
      <c r="D73" s="1847"/>
      <c r="E73" s="1847"/>
      <c r="F73" s="1530" t="s">
        <v>814</v>
      </c>
      <c r="G73" s="1807" t="s">
        <v>814</v>
      </c>
      <c r="H73" s="1808"/>
      <c r="I73" s="1808"/>
      <c r="J73" s="1354" t="s">
        <v>814</v>
      </c>
      <c r="K73" s="1530" t="s">
        <v>814</v>
      </c>
      <c r="L73" s="1807" t="s">
        <v>814</v>
      </c>
      <c r="M73" s="1808"/>
      <c r="N73" s="1354" t="s">
        <v>814</v>
      </c>
      <c r="O73" s="1530" t="s">
        <v>814</v>
      </c>
      <c r="P73" s="1807" t="s">
        <v>814</v>
      </c>
      <c r="Q73" s="1808"/>
      <c r="R73" s="1354" t="s">
        <v>814</v>
      </c>
      <c r="S73" s="1231" t="s">
        <v>814</v>
      </c>
      <c r="T73" s="1232" t="s">
        <v>814</v>
      </c>
      <c r="U73" s="1807" t="s">
        <v>814</v>
      </c>
      <c r="V73" s="1808"/>
      <c r="W73" s="1808"/>
      <c r="X73" s="1354" t="s">
        <v>814</v>
      </c>
      <c r="Y73" s="1233" t="s">
        <v>814</v>
      </c>
    </row>
    <row r="74" spans="2:25" ht="13.5" customHeight="1">
      <c r="B74" s="732" t="s">
        <v>814</v>
      </c>
      <c r="C74" s="1846" t="s">
        <v>437</v>
      </c>
      <c r="D74" s="1847"/>
      <c r="E74" s="1847"/>
      <c r="F74" s="1531">
        <v>3266</v>
      </c>
      <c r="G74" s="1806">
        <v>3669</v>
      </c>
      <c r="H74" s="1805"/>
      <c r="I74" s="1805"/>
      <c r="J74" s="1346">
        <v>-10.983919324066504</v>
      </c>
      <c r="K74" s="1531">
        <v>368</v>
      </c>
      <c r="L74" s="1806">
        <v>257</v>
      </c>
      <c r="M74" s="1805"/>
      <c r="N74" s="1344">
        <v>43.190661478599225</v>
      </c>
      <c r="O74" s="1531">
        <v>3634</v>
      </c>
      <c r="P74" s="1806">
        <v>3926</v>
      </c>
      <c r="Q74" s="1805"/>
      <c r="R74" s="1346">
        <v>-7.437595517065716</v>
      </c>
      <c r="S74" s="1172" t="s">
        <v>814</v>
      </c>
      <c r="T74" s="1173">
        <v>695</v>
      </c>
      <c r="U74" s="1806">
        <v>624</v>
      </c>
      <c r="V74" s="1805"/>
      <c r="W74" s="1805"/>
      <c r="X74" s="1344">
        <v>11.378205128205128</v>
      </c>
      <c r="Y74" s="1174" t="s">
        <v>814</v>
      </c>
    </row>
    <row r="75" spans="2:25" ht="9" customHeight="1">
      <c r="B75" s="742" t="s">
        <v>814</v>
      </c>
      <c r="C75" s="1854" t="s">
        <v>814</v>
      </c>
      <c r="D75" s="1770"/>
      <c r="E75" s="1770"/>
      <c r="F75" s="1194" t="s">
        <v>814</v>
      </c>
      <c r="G75" s="1804" t="s">
        <v>814</v>
      </c>
      <c r="H75" s="1805"/>
      <c r="I75" s="1805"/>
      <c r="J75" s="1172" t="s">
        <v>814</v>
      </c>
      <c r="K75" s="1194" t="s">
        <v>814</v>
      </c>
      <c r="L75" s="1804" t="s">
        <v>814</v>
      </c>
      <c r="M75" s="1805"/>
      <c r="N75" s="1172" t="s">
        <v>814</v>
      </c>
      <c r="O75" s="1194" t="s">
        <v>814</v>
      </c>
      <c r="P75" s="1804" t="s">
        <v>814</v>
      </c>
      <c r="Q75" s="1805"/>
      <c r="R75" s="1172" t="s">
        <v>814</v>
      </c>
      <c r="S75" s="1172" t="s">
        <v>814</v>
      </c>
      <c r="T75" s="1195" t="s">
        <v>814</v>
      </c>
      <c r="U75" s="1804" t="s">
        <v>814</v>
      </c>
      <c r="V75" s="1805"/>
      <c r="W75" s="1805"/>
      <c r="X75" s="1172" t="s">
        <v>814</v>
      </c>
      <c r="Y75" s="1174" t="s">
        <v>814</v>
      </c>
    </row>
    <row r="76" spans="2:25" ht="7.5" customHeight="1">
      <c r="B76" s="733" t="s">
        <v>814</v>
      </c>
      <c r="C76" s="1846" t="s">
        <v>814</v>
      </c>
      <c r="D76" s="1847"/>
      <c r="E76" s="1847"/>
      <c r="F76" s="1214" t="s">
        <v>814</v>
      </c>
      <c r="G76" s="1799" t="s">
        <v>814</v>
      </c>
      <c r="H76" s="1790"/>
      <c r="I76" s="1790"/>
      <c r="J76" s="1149" t="s">
        <v>814</v>
      </c>
      <c r="K76" s="1214" t="s">
        <v>814</v>
      </c>
      <c r="L76" s="1799" t="s">
        <v>814</v>
      </c>
      <c r="M76" s="1790"/>
      <c r="N76" s="1149" t="s">
        <v>814</v>
      </c>
      <c r="O76" s="1214" t="s">
        <v>814</v>
      </c>
      <c r="P76" s="1799" t="s">
        <v>814</v>
      </c>
      <c r="Q76" s="1790"/>
      <c r="R76" s="1149" t="s">
        <v>814</v>
      </c>
      <c r="S76" s="1149" t="s">
        <v>814</v>
      </c>
      <c r="T76" s="1214" t="s">
        <v>814</v>
      </c>
      <c r="U76" s="1799" t="s">
        <v>814</v>
      </c>
      <c r="V76" s="1790"/>
      <c r="W76" s="1790"/>
      <c r="X76" s="1149" t="s">
        <v>814</v>
      </c>
      <c r="Y76" s="1149" t="s">
        <v>814</v>
      </c>
    </row>
    <row r="77" spans="2:25" ht="21.75" customHeight="1">
      <c r="B77" s="1737" t="s">
        <v>48</v>
      </c>
      <c r="C77" s="1738"/>
      <c r="D77" s="1738"/>
      <c r="E77" s="1738"/>
      <c r="F77" s="1738"/>
      <c r="G77" s="1738"/>
      <c r="H77" s="1738"/>
      <c r="I77" s="1738"/>
      <c r="J77" s="1738"/>
      <c r="K77" s="1738"/>
      <c r="L77" s="1738"/>
      <c r="M77" s="1738"/>
      <c r="N77" s="1738"/>
      <c r="O77" s="1738"/>
      <c r="P77" s="1738"/>
      <c r="Q77" s="1738"/>
      <c r="R77" s="1738"/>
      <c r="S77" s="1738"/>
      <c r="T77" s="1738"/>
      <c r="U77" s="1738"/>
      <c r="V77" s="1738"/>
      <c r="W77" s="1738"/>
      <c r="X77" s="1738"/>
      <c r="Y77" s="1738"/>
    </row>
    <row r="78" spans="2:25" ht="9" customHeight="1">
      <c r="B78" s="1129" t="s">
        <v>814</v>
      </c>
      <c r="C78" s="1745" t="s">
        <v>814</v>
      </c>
      <c r="D78" s="1740"/>
      <c r="E78" s="1803" t="s">
        <v>814</v>
      </c>
      <c r="F78" s="1740"/>
      <c r="G78" s="1740"/>
      <c r="H78" s="1201" t="s">
        <v>814</v>
      </c>
      <c r="I78" s="1800" t="s">
        <v>814</v>
      </c>
      <c r="J78" s="1801"/>
      <c r="K78" s="1800" t="s">
        <v>814</v>
      </c>
      <c r="L78" s="1801"/>
      <c r="M78" s="1802" t="s">
        <v>814</v>
      </c>
      <c r="N78" s="1740"/>
      <c r="O78" s="1800" t="s">
        <v>814</v>
      </c>
      <c r="P78" s="1801"/>
      <c r="Q78" s="1800" t="s">
        <v>49</v>
      </c>
      <c r="R78" s="1801"/>
      <c r="S78" s="1801"/>
      <c r="T78" s="1802" t="s">
        <v>50</v>
      </c>
      <c r="U78" s="1740"/>
      <c r="V78" s="1132" t="s">
        <v>814</v>
      </c>
      <c r="W78" s="1803" t="s">
        <v>814</v>
      </c>
      <c r="X78" s="1740"/>
      <c r="Y78" s="1144" t="s">
        <v>814</v>
      </c>
    </row>
    <row r="79" spans="2:25" ht="9" customHeight="1">
      <c r="B79" s="1134" t="s">
        <v>814</v>
      </c>
      <c r="C79" s="1755" t="s">
        <v>814</v>
      </c>
      <c r="D79" s="1786"/>
      <c r="E79" s="1795" t="s">
        <v>51</v>
      </c>
      <c r="F79" s="1786"/>
      <c r="G79" s="1786"/>
      <c r="H79" s="1203" t="s">
        <v>814</v>
      </c>
      <c r="I79" s="1796" t="s">
        <v>814</v>
      </c>
      <c r="J79" s="1797"/>
      <c r="K79" s="1796" t="s">
        <v>814</v>
      </c>
      <c r="L79" s="1797"/>
      <c r="M79" s="1798" t="s">
        <v>814</v>
      </c>
      <c r="N79" s="1786"/>
      <c r="O79" s="1796" t="s">
        <v>999</v>
      </c>
      <c r="P79" s="1797"/>
      <c r="Q79" s="1796" t="s">
        <v>52</v>
      </c>
      <c r="R79" s="1797"/>
      <c r="S79" s="1797"/>
      <c r="T79" s="1798" t="s">
        <v>53</v>
      </c>
      <c r="U79" s="1786"/>
      <c r="V79" s="1136" t="s">
        <v>814</v>
      </c>
      <c r="W79" s="1795" t="s">
        <v>286</v>
      </c>
      <c r="X79" s="1786"/>
      <c r="Y79" s="1142" t="s">
        <v>814</v>
      </c>
    </row>
    <row r="80" spans="2:25" ht="9" customHeight="1">
      <c r="B80" s="1134" t="s">
        <v>814</v>
      </c>
      <c r="C80" s="1755" t="s">
        <v>814</v>
      </c>
      <c r="D80" s="1786"/>
      <c r="E80" s="1795" t="s">
        <v>54</v>
      </c>
      <c r="F80" s="1786"/>
      <c r="G80" s="1786"/>
      <c r="H80" s="1203" t="s">
        <v>814</v>
      </c>
      <c r="I80" s="1796" t="s">
        <v>358</v>
      </c>
      <c r="J80" s="1797"/>
      <c r="K80" s="1796" t="s">
        <v>359</v>
      </c>
      <c r="L80" s="1797"/>
      <c r="M80" s="1798" t="s">
        <v>360</v>
      </c>
      <c r="N80" s="1786"/>
      <c r="O80" s="1796" t="s">
        <v>361</v>
      </c>
      <c r="P80" s="1797"/>
      <c r="Q80" s="1796" t="s">
        <v>361</v>
      </c>
      <c r="R80" s="1797"/>
      <c r="S80" s="1797"/>
      <c r="T80" s="1798" t="s">
        <v>362</v>
      </c>
      <c r="U80" s="1786"/>
      <c r="V80" s="1136" t="s">
        <v>814</v>
      </c>
      <c r="W80" s="1795" t="s">
        <v>54</v>
      </c>
      <c r="X80" s="1786"/>
      <c r="Y80" s="1142" t="s">
        <v>814</v>
      </c>
    </row>
    <row r="81" spans="2:25" ht="13.5" customHeight="1">
      <c r="B81" s="1140" t="s">
        <v>814</v>
      </c>
      <c r="C81" s="1852" t="s">
        <v>814</v>
      </c>
      <c r="D81" s="1853"/>
      <c r="E81" s="1784" t="s">
        <v>1048</v>
      </c>
      <c r="F81" s="1785"/>
      <c r="G81" s="1785"/>
      <c r="H81" s="1235" t="s">
        <v>814</v>
      </c>
      <c r="I81" s="1793" t="s">
        <v>1048</v>
      </c>
      <c r="J81" s="1794"/>
      <c r="K81" s="1793" t="s">
        <v>1048</v>
      </c>
      <c r="L81" s="1794"/>
      <c r="M81" s="1792" t="s">
        <v>1048</v>
      </c>
      <c r="N81" s="1785"/>
      <c r="O81" s="1793" t="s">
        <v>1048</v>
      </c>
      <c r="P81" s="1794"/>
      <c r="Q81" s="1793" t="s">
        <v>1048</v>
      </c>
      <c r="R81" s="1794"/>
      <c r="S81" s="1794"/>
      <c r="T81" s="1792" t="s">
        <v>1048</v>
      </c>
      <c r="U81" s="1785"/>
      <c r="V81" s="1162" t="s">
        <v>814</v>
      </c>
      <c r="W81" s="1784" t="s">
        <v>1048</v>
      </c>
      <c r="X81" s="1785"/>
      <c r="Y81" s="1164" t="s">
        <v>814</v>
      </c>
    </row>
    <row r="82" spans="2:25" ht="9" customHeight="1">
      <c r="B82" s="1134" t="s">
        <v>814</v>
      </c>
      <c r="C82" s="1755" t="s">
        <v>814</v>
      </c>
      <c r="D82" s="1786"/>
      <c r="E82" s="1787" t="s">
        <v>814</v>
      </c>
      <c r="F82" s="1788"/>
      <c r="G82" s="1788"/>
      <c r="H82" s="1205" t="s">
        <v>814</v>
      </c>
      <c r="I82" s="1789" t="s">
        <v>814</v>
      </c>
      <c r="J82" s="1790"/>
      <c r="K82" s="1789" t="s">
        <v>814</v>
      </c>
      <c r="L82" s="1790"/>
      <c r="M82" s="1791" t="s">
        <v>814</v>
      </c>
      <c r="N82" s="1788"/>
      <c r="O82" s="1789" t="s">
        <v>814</v>
      </c>
      <c r="P82" s="1790"/>
      <c r="Q82" s="1789" t="s">
        <v>814</v>
      </c>
      <c r="R82" s="1790"/>
      <c r="S82" s="1790"/>
      <c r="T82" s="1791" t="s">
        <v>814</v>
      </c>
      <c r="U82" s="1788"/>
      <c r="V82" s="1146" t="s">
        <v>814</v>
      </c>
      <c r="W82" s="1787" t="s">
        <v>814</v>
      </c>
      <c r="X82" s="1788"/>
      <c r="Y82" s="1181" t="s">
        <v>814</v>
      </c>
    </row>
    <row r="83" spans="2:25" ht="8.25" customHeight="1">
      <c r="B83" s="1207" t="s">
        <v>814</v>
      </c>
      <c r="C83" s="733" t="s">
        <v>243</v>
      </c>
      <c r="D83" s="1236" t="s">
        <v>873</v>
      </c>
      <c r="E83" s="1851">
        <v>46125</v>
      </c>
      <c r="F83" s="1847"/>
      <c r="G83" s="1847"/>
      <c r="H83" s="729" t="s">
        <v>814</v>
      </c>
      <c r="I83" s="1783">
        <v>4236</v>
      </c>
      <c r="J83" s="1782"/>
      <c r="K83" s="1781">
        <v>-2236</v>
      </c>
      <c r="L83" s="1782"/>
      <c r="M83" s="1780">
        <v>2000</v>
      </c>
      <c r="N83" s="1773"/>
      <c r="O83" s="1783">
        <v>43</v>
      </c>
      <c r="P83" s="1782"/>
      <c r="Q83" s="1783">
        <v>456</v>
      </c>
      <c r="R83" s="1782"/>
      <c r="S83" s="1782"/>
      <c r="T83" s="1780">
        <v>2499</v>
      </c>
      <c r="U83" s="1773"/>
      <c r="V83" s="1387" t="s">
        <v>814</v>
      </c>
      <c r="W83" s="1772">
        <v>48624</v>
      </c>
      <c r="X83" s="1773"/>
      <c r="Y83" s="1210" t="s">
        <v>814</v>
      </c>
    </row>
    <row r="84" spans="2:25" ht="8.25" customHeight="1">
      <c r="B84" s="1207" t="s">
        <v>814</v>
      </c>
      <c r="C84" s="728" t="s">
        <v>814</v>
      </c>
      <c r="D84" s="1236" t="s">
        <v>379</v>
      </c>
      <c r="E84" s="1851">
        <v>39669</v>
      </c>
      <c r="F84" s="1847"/>
      <c r="G84" s="1847"/>
      <c r="H84" s="729" t="s">
        <v>814</v>
      </c>
      <c r="I84" s="1813">
        <v>3880</v>
      </c>
      <c r="J84" s="1814"/>
      <c r="K84" s="1781">
        <v>-2029</v>
      </c>
      <c r="L84" s="1782"/>
      <c r="M84" s="1780">
        <v>1851</v>
      </c>
      <c r="N84" s="1773"/>
      <c r="O84" s="1781">
        <v>-8</v>
      </c>
      <c r="P84" s="1782"/>
      <c r="Q84" s="1781">
        <v>-1377</v>
      </c>
      <c r="R84" s="1782"/>
      <c r="S84" s="1782"/>
      <c r="T84" s="1780">
        <v>466</v>
      </c>
      <c r="U84" s="1773"/>
      <c r="V84" s="1387" t="s">
        <v>814</v>
      </c>
      <c r="W84" s="1772">
        <v>40135</v>
      </c>
      <c r="X84" s="1773"/>
      <c r="Y84" s="1210" t="s">
        <v>814</v>
      </c>
    </row>
    <row r="85" spans="2:25" ht="8.25" customHeight="1">
      <c r="B85" s="1207" t="s">
        <v>814</v>
      </c>
      <c r="C85" s="728" t="s">
        <v>814</v>
      </c>
      <c r="D85" s="1236" t="s">
        <v>184</v>
      </c>
      <c r="E85" s="1774">
        <v>16.27467291839976</v>
      </c>
      <c r="F85" s="1775"/>
      <c r="G85" s="1775"/>
      <c r="H85" s="1357" t="s">
        <v>814</v>
      </c>
      <c r="I85" s="1776">
        <v>9.175257731958762</v>
      </c>
      <c r="J85" s="1777"/>
      <c r="K85" s="1778">
        <v>-10.202069985214392</v>
      </c>
      <c r="L85" s="1777"/>
      <c r="M85" s="1779">
        <v>8.049702863317126</v>
      </c>
      <c r="N85" s="1775"/>
      <c r="O85" s="1776">
        <v>637.5</v>
      </c>
      <c r="P85" s="1777"/>
      <c r="Q85" s="1776">
        <v>133.11546840958607</v>
      </c>
      <c r="R85" s="1777"/>
      <c r="S85" s="1777"/>
      <c r="T85" s="1779">
        <v>436.26609442060084</v>
      </c>
      <c r="U85" s="1775"/>
      <c r="V85" s="1359" t="s">
        <v>814</v>
      </c>
      <c r="W85" s="1774">
        <v>21.151114986919147</v>
      </c>
      <c r="X85" s="1775"/>
      <c r="Y85" s="1210" t="s">
        <v>814</v>
      </c>
    </row>
    <row r="86" spans="2:25" ht="8.25" customHeight="1">
      <c r="B86" s="1207" t="s">
        <v>814</v>
      </c>
      <c r="C86" s="733" t="s">
        <v>380</v>
      </c>
      <c r="D86" s="1236" t="s">
        <v>873</v>
      </c>
      <c r="E86" s="1772">
        <v>12003</v>
      </c>
      <c r="F86" s="1773"/>
      <c r="G86" s="1773"/>
      <c r="H86" s="1396" t="s">
        <v>814</v>
      </c>
      <c r="I86" s="1783">
        <v>10311</v>
      </c>
      <c r="J86" s="1782"/>
      <c r="K86" s="1781">
        <v>-9250</v>
      </c>
      <c r="L86" s="1782"/>
      <c r="M86" s="1780">
        <v>1061</v>
      </c>
      <c r="N86" s="1773"/>
      <c r="O86" s="1781">
        <v>-63</v>
      </c>
      <c r="P86" s="1782"/>
      <c r="Q86" s="1783">
        <v>676</v>
      </c>
      <c r="R86" s="1782"/>
      <c r="S86" s="1782"/>
      <c r="T86" s="1780">
        <v>1674</v>
      </c>
      <c r="U86" s="1773"/>
      <c r="V86" s="1387" t="s">
        <v>814</v>
      </c>
      <c r="W86" s="1772">
        <v>13677</v>
      </c>
      <c r="X86" s="1773"/>
      <c r="Y86" s="1210" t="s">
        <v>814</v>
      </c>
    </row>
    <row r="87" spans="2:25" ht="8.25" customHeight="1">
      <c r="B87" s="1207" t="s">
        <v>814</v>
      </c>
      <c r="C87" s="728" t="s">
        <v>814</v>
      </c>
      <c r="D87" s="1236" t="s">
        <v>379</v>
      </c>
      <c r="E87" s="1772">
        <v>10172</v>
      </c>
      <c r="F87" s="1773"/>
      <c r="G87" s="1773"/>
      <c r="H87" s="1396" t="s">
        <v>814</v>
      </c>
      <c r="I87" s="1783">
        <v>5616</v>
      </c>
      <c r="J87" s="1782"/>
      <c r="K87" s="1781">
        <v>-4417</v>
      </c>
      <c r="L87" s="1782"/>
      <c r="M87" s="1780">
        <v>1199</v>
      </c>
      <c r="N87" s="1773"/>
      <c r="O87" s="1781">
        <v>-143</v>
      </c>
      <c r="P87" s="1782"/>
      <c r="Q87" s="1781">
        <v>-966</v>
      </c>
      <c r="R87" s="1782"/>
      <c r="S87" s="1782"/>
      <c r="T87" s="1780">
        <v>90</v>
      </c>
      <c r="U87" s="1773"/>
      <c r="V87" s="1387" t="s">
        <v>814</v>
      </c>
      <c r="W87" s="1772">
        <v>10262</v>
      </c>
      <c r="X87" s="1773"/>
      <c r="Y87" s="1210" t="s">
        <v>814</v>
      </c>
    </row>
    <row r="88" spans="2:25" ht="8.25" customHeight="1">
      <c r="B88" s="1207" t="s">
        <v>814</v>
      </c>
      <c r="C88" s="728" t="s">
        <v>814</v>
      </c>
      <c r="D88" s="1236" t="s">
        <v>184</v>
      </c>
      <c r="E88" s="1774">
        <v>18.00039323633504</v>
      </c>
      <c r="F88" s="1775"/>
      <c r="G88" s="1775"/>
      <c r="H88" s="1357" t="s">
        <v>814</v>
      </c>
      <c r="I88" s="1776">
        <v>83.60042735042735</v>
      </c>
      <c r="J88" s="1777"/>
      <c r="K88" s="1778">
        <v>-109.41815712021734</v>
      </c>
      <c r="L88" s="1777"/>
      <c r="M88" s="1857">
        <v>-11.509591326105086</v>
      </c>
      <c r="N88" s="1775"/>
      <c r="O88" s="1776">
        <v>55.94405594405595</v>
      </c>
      <c r="P88" s="1777"/>
      <c r="Q88" s="1776">
        <v>169.9792960662526</v>
      </c>
      <c r="R88" s="1777"/>
      <c r="S88" s="1777"/>
      <c r="T88" s="1779">
        <v>1760</v>
      </c>
      <c r="U88" s="1775"/>
      <c r="V88" s="1359" t="s">
        <v>814</v>
      </c>
      <c r="W88" s="1774">
        <v>33.27811342818164</v>
      </c>
      <c r="X88" s="1775"/>
      <c r="Y88" s="1210" t="s">
        <v>814</v>
      </c>
    </row>
    <row r="89" spans="2:25" ht="8.25" customHeight="1">
      <c r="B89" s="1207" t="s">
        <v>814</v>
      </c>
      <c r="C89" s="733" t="s">
        <v>381</v>
      </c>
      <c r="D89" s="1236" t="s">
        <v>873</v>
      </c>
      <c r="E89" s="1772">
        <v>835</v>
      </c>
      <c r="F89" s="1773"/>
      <c r="G89" s="1773"/>
      <c r="H89" s="1396" t="s">
        <v>814</v>
      </c>
      <c r="I89" s="1783">
        <v>5</v>
      </c>
      <c r="J89" s="1782"/>
      <c r="K89" s="1781">
        <v>-4</v>
      </c>
      <c r="L89" s="1782"/>
      <c r="M89" s="1780">
        <v>1</v>
      </c>
      <c r="N89" s="1773"/>
      <c r="O89" s="1351"/>
      <c r="P89" s="1351" t="s">
        <v>817</v>
      </c>
      <c r="Q89" s="1783">
        <v>67</v>
      </c>
      <c r="R89" s="1782"/>
      <c r="S89" s="1782"/>
      <c r="T89" s="1780">
        <v>68</v>
      </c>
      <c r="U89" s="1773"/>
      <c r="V89" s="1387" t="s">
        <v>814</v>
      </c>
      <c r="W89" s="1772">
        <v>903</v>
      </c>
      <c r="X89" s="1773"/>
      <c r="Y89" s="1210" t="s">
        <v>814</v>
      </c>
    </row>
    <row r="90" spans="2:25" ht="8.25" customHeight="1">
      <c r="B90" s="1207" t="s">
        <v>814</v>
      </c>
      <c r="C90" s="728" t="s">
        <v>814</v>
      </c>
      <c r="D90" s="1236" t="s">
        <v>379</v>
      </c>
      <c r="E90" s="1772">
        <v>732</v>
      </c>
      <c r="F90" s="1773"/>
      <c r="G90" s="1773"/>
      <c r="H90" s="1396" t="s">
        <v>814</v>
      </c>
      <c r="I90" s="1783">
        <v>4</v>
      </c>
      <c r="J90" s="1782"/>
      <c r="K90" s="1781">
        <v>-3</v>
      </c>
      <c r="L90" s="1782"/>
      <c r="M90" s="1780">
        <v>1</v>
      </c>
      <c r="N90" s="1773"/>
      <c r="O90" s="1351"/>
      <c r="P90" s="1351" t="s">
        <v>817</v>
      </c>
      <c r="Q90" s="1781">
        <v>-60</v>
      </c>
      <c r="R90" s="1782"/>
      <c r="S90" s="1782"/>
      <c r="T90" s="1850">
        <v>-59</v>
      </c>
      <c r="U90" s="1773"/>
      <c r="V90" s="1387" t="s">
        <v>814</v>
      </c>
      <c r="W90" s="1772">
        <v>673</v>
      </c>
      <c r="X90" s="1773"/>
      <c r="Y90" s="1210" t="s">
        <v>814</v>
      </c>
    </row>
    <row r="91" spans="2:25" ht="8.25" customHeight="1">
      <c r="B91" s="1207" t="s">
        <v>814</v>
      </c>
      <c r="C91" s="728" t="s">
        <v>814</v>
      </c>
      <c r="D91" s="1236" t="s">
        <v>184</v>
      </c>
      <c r="E91" s="1774">
        <v>14.071038251366119</v>
      </c>
      <c r="F91" s="1775"/>
      <c r="G91" s="1775"/>
      <c r="H91" s="1357" t="s">
        <v>814</v>
      </c>
      <c r="I91" s="1776">
        <v>25</v>
      </c>
      <c r="J91" s="1777"/>
      <c r="K91" s="1778">
        <v>-33.33333333333333</v>
      </c>
      <c r="L91" s="1777"/>
      <c r="M91" s="1779">
        <v>0</v>
      </c>
      <c r="N91" s="1775"/>
      <c r="O91" s="1351"/>
      <c r="P91" s="1351" t="s">
        <v>817</v>
      </c>
      <c r="Q91" s="1776">
        <v>211.66666666666666</v>
      </c>
      <c r="R91" s="1777"/>
      <c r="S91" s="1777"/>
      <c r="T91" s="1779">
        <v>215.25423728813558</v>
      </c>
      <c r="U91" s="1775"/>
      <c r="V91" s="1359" t="s">
        <v>814</v>
      </c>
      <c r="W91" s="1774">
        <v>34.17533432392273</v>
      </c>
      <c r="X91" s="1775"/>
      <c r="Y91" s="1210" t="s">
        <v>814</v>
      </c>
    </row>
    <row r="92" spans="2:25" ht="9" customHeight="1">
      <c r="B92" s="1207" t="s">
        <v>814</v>
      </c>
      <c r="C92" s="733" t="s">
        <v>874</v>
      </c>
      <c r="D92" s="1236" t="s">
        <v>873</v>
      </c>
      <c r="E92" s="1772">
        <v>5</v>
      </c>
      <c r="F92" s="1773"/>
      <c r="G92" s="1773"/>
      <c r="H92" s="1396" t="s">
        <v>814</v>
      </c>
      <c r="I92" s="1783">
        <v>15</v>
      </c>
      <c r="J92" s="1782"/>
      <c r="K92" s="1781">
        <v>-1</v>
      </c>
      <c r="L92" s="1782"/>
      <c r="M92" s="1780">
        <v>14</v>
      </c>
      <c r="N92" s="1773"/>
      <c r="O92" s="1351"/>
      <c r="P92" s="1351" t="s">
        <v>817</v>
      </c>
      <c r="Q92" s="1781">
        <v>-1</v>
      </c>
      <c r="R92" s="1782"/>
      <c r="S92" s="1782"/>
      <c r="T92" s="1780">
        <v>13</v>
      </c>
      <c r="U92" s="1773"/>
      <c r="V92" s="1387" t="s">
        <v>814</v>
      </c>
      <c r="W92" s="1772">
        <v>18</v>
      </c>
      <c r="X92" s="1773"/>
      <c r="Y92" s="1210" t="s">
        <v>814</v>
      </c>
    </row>
    <row r="93" spans="2:25" ht="9" customHeight="1">
      <c r="B93" s="1207" t="s">
        <v>814</v>
      </c>
      <c r="C93" s="728" t="s">
        <v>814</v>
      </c>
      <c r="D93" s="1236" t="s">
        <v>379</v>
      </c>
      <c r="E93" s="1585"/>
      <c r="F93" s="1587"/>
      <c r="G93" s="1587" t="s">
        <v>817</v>
      </c>
      <c r="H93" s="1396" t="s">
        <v>814</v>
      </c>
      <c r="I93" s="1351"/>
      <c r="J93" s="1351" t="s">
        <v>817</v>
      </c>
      <c r="K93" s="1351"/>
      <c r="L93" s="1351" t="s">
        <v>817</v>
      </c>
      <c r="M93" s="1351"/>
      <c r="N93" s="1587" t="s">
        <v>817</v>
      </c>
      <c r="O93" s="1351"/>
      <c r="P93" s="1351" t="s">
        <v>817</v>
      </c>
      <c r="Q93" s="1351"/>
      <c r="R93" s="1351"/>
      <c r="S93" s="1351" t="s">
        <v>817</v>
      </c>
      <c r="T93" s="1351"/>
      <c r="U93" s="1587" t="s">
        <v>817</v>
      </c>
      <c r="V93" s="1387" t="s">
        <v>814</v>
      </c>
      <c r="W93" s="1585"/>
      <c r="X93" s="1587" t="s">
        <v>817</v>
      </c>
      <c r="Y93" s="1210" t="s">
        <v>814</v>
      </c>
    </row>
    <row r="94" spans="2:25" ht="9" customHeight="1">
      <c r="B94" s="1207" t="s">
        <v>814</v>
      </c>
      <c r="C94" s="728" t="s">
        <v>814</v>
      </c>
      <c r="D94" s="1236" t="s">
        <v>184</v>
      </c>
      <c r="E94" s="1585"/>
      <c r="F94" s="1587"/>
      <c r="G94" s="1587" t="s">
        <v>817</v>
      </c>
      <c r="H94" s="729" t="s">
        <v>814</v>
      </c>
      <c r="I94" s="1351"/>
      <c r="J94" s="1351" t="s">
        <v>817</v>
      </c>
      <c r="K94" s="1351"/>
      <c r="L94" s="1351" t="s">
        <v>817</v>
      </c>
      <c r="M94" s="1351"/>
      <c r="N94" s="1587" t="s">
        <v>817</v>
      </c>
      <c r="O94" s="1351"/>
      <c r="P94" s="1351" t="s">
        <v>817</v>
      </c>
      <c r="Q94" s="1351"/>
      <c r="R94" s="1351"/>
      <c r="S94" s="1351" t="s">
        <v>817</v>
      </c>
      <c r="T94" s="1351"/>
      <c r="U94" s="1587" t="s">
        <v>817</v>
      </c>
      <c r="V94" s="731" t="s">
        <v>814</v>
      </c>
      <c r="W94" s="1585"/>
      <c r="X94" s="1587" t="s">
        <v>817</v>
      </c>
      <c r="Y94" s="1210" t="s">
        <v>814</v>
      </c>
    </row>
    <row r="95" spans="2:25" ht="8.25" customHeight="1">
      <c r="B95" s="1237" t="s">
        <v>814</v>
      </c>
      <c r="C95" s="736" t="s">
        <v>814</v>
      </c>
      <c r="D95" s="1238" t="s">
        <v>814</v>
      </c>
      <c r="E95" s="1771" t="s">
        <v>814</v>
      </c>
      <c r="F95" s="1770"/>
      <c r="G95" s="1770"/>
      <c r="H95" s="738" t="s">
        <v>814</v>
      </c>
      <c r="I95" s="1767" t="s">
        <v>814</v>
      </c>
      <c r="J95" s="1768"/>
      <c r="K95" s="1767" t="s">
        <v>814</v>
      </c>
      <c r="L95" s="1768"/>
      <c r="M95" s="1769" t="s">
        <v>814</v>
      </c>
      <c r="N95" s="1770"/>
      <c r="O95" s="1767" t="s">
        <v>814</v>
      </c>
      <c r="P95" s="1768"/>
      <c r="Q95" s="1767" t="s">
        <v>814</v>
      </c>
      <c r="R95" s="1768"/>
      <c r="S95" s="1768"/>
      <c r="T95" s="1769" t="s">
        <v>814</v>
      </c>
      <c r="U95" s="1770"/>
      <c r="V95" s="735" t="s">
        <v>814</v>
      </c>
      <c r="W95" s="1771" t="s">
        <v>814</v>
      </c>
      <c r="X95" s="1770"/>
      <c r="Y95" s="1229" t="s">
        <v>814</v>
      </c>
    </row>
    <row r="96" spans="2:25" ht="7.5" customHeight="1">
      <c r="B96" s="1207" t="s">
        <v>814</v>
      </c>
      <c r="C96" s="728" t="s">
        <v>814</v>
      </c>
      <c r="D96" s="1236" t="s">
        <v>814</v>
      </c>
      <c r="E96" s="1848" t="s">
        <v>814</v>
      </c>
      <c r="F96" s="1847"/>
      <c r="G96" s="1847"/>
      <c r="H96" s="729" t="s">
        <v>814</v>
      </c>
      <c r="I96" s="1833" t="s">
        <v>814</v>
      </c>
      <c r="J96" s="1814"/>
      <c r="K96" s="1833" t="s">
        <v>814</v>
      </c>
      <c r="L96" s="1814"/>
      <c r="M96" s="1849" t="s">
        <v>814</v>
      </c>
      <c r="N96" s="1847"/>
      <c r="O96" s="1833" t="s">
        <v>814</v>
      </c>
      <c r="P96" s="1814"/>
      <c r="Q96" s="1833" t="s">
        <v>814</v>
      </c>
      <c r="R96" s="1814"/>
      <c r="S96" s="1814"/>
      <c r="T96" s="1849" t="s">
        <v>814</v>
      </c>
      <c r="U96" s="1847"/>
      <c r="V96" s="731" t="s">
        <v>814</v>
      </c>
      <c r="W96" s="1848" t="s">
        <v>814</v>
      </c>
      <c r="X96" s="1847"/>
      <c r="Y96" s="1210" t="s">
        <v>814</v>
      </c>
    </row>
    <row r="97" spans="2:25" ht="8.25" customHeight="1">
      <c r="B97" s="1207" t="s">
        <v>814</v>
      </c>
      <c r="C97" s="733" t="s">
        <v>373</v>
      </c>
      <c r="D97" s="1236" t="s">
        <v>873</v>
      </c>
      <c r="E97" s="1772">
        <v>58968</v>
      </c>
      <c r="F97" s="1773"/>
      <c r="G97" s="1773"/>
      <c r="H97" s="1396" t="s">
        <v>814</v>
      </c>
      <c r="I97" s="1783">
        <v>14567</v>
      </c>
      <c r="J97" s="1782"/>
      <c r="K97" s="1781">
        <v>-11491</v>
      </c>
      <c r="L97" s="1782"/>
      <c r="M97" s="1780">
        <v>3076</v>
      </c>
      <c r="N97" s="1773"/>
      <c r="O97" s="1781">
        <v>-20</v>
      </c>
      <c r="P97" s="1782"/>
      <c r="Q97" s="1783">
        <v>1198</v>
      </c>
      <c r="R97" s="1782"/>
      <c r="S97" s="1782"/>
      <c r="T97" s="1780">
        <v>4254</v>
      </c>
      <c r="U97" s="1773"/>
      <c r="V97" s="1387" t="s">
        <v>814</v>
      </c>
      <c r="W97" s="1772">
        <v>63222</v>
      </c>
      <c r="X97" s="1773"/>
      <c r="Y97" s="1210" t="s">
        <v>814</v>
      </c>
    </row>
    <row r="98" spans="2:25" ht="8.25" customHeight="1">
      <c r="B98" s="1207" t="s">
        <v>814</v>
      </c>
      <c r="C98" s="728" t="s">
        <v>814</v>
      </c>
      <c r="D98" s="1236" t="s">
        <v>379</v>
      </c>
      <c r="E98" s="1772">
        <v>50573</v>
      </c>
      <c r="F98" s="1773"/>
      <c r="G98" s="1773"/>
      <c r="H98" s="1396" t="s">
        <v>814</v>
      </c>
      <c r="I98" s="1783">
        <v>9500</v>
      </c>
      <c r="J98" s="1782"/>
      <c r="K98" s="1781">
        <v>-6449</v>
      </c>
      <c r="L98" s="1782"/>
      <c r="M98" s="1780">
        <v>3051</v>
      </c>
      <c r="N98" s="1773"/>
      <c r="O98" s="1781">
        <v>-151</v>
      </c>
      <c r="P98" s="1782"/>
      <c r="Q98" s="1781">
        <v>-2403</v>
      </c>
      <c r="R98" s="1782"/>
      <c r="S98" s="1782"/>
      <c r="T98" s="1780">
        <v>497</v>
      </c>
      <c r="U98" s="1773"/>
      <c r="V98" s="1387" t="s">
        <v>814</v>
      </c>
      <c r="W98" s="1772">
        <v>51070</v>
      </c>
      <c r="X98" s="1773"/>
      <c r="Y98" s="1210" t="s">
        <v>814</v>
      </c>
    </row>
    <row r="99" spans="2:25" ht="8.25" customHeight="1">
      <c r="B99" s="1207" t="s">
        <v>814</v>
      </c>
      <c r="C99" s="728" t="s">
        <v>814</v>
      </c>
      <c r="D99" s="1236" t="s">
        <v>184</v>
      </c>
      <c r="E99" s="1774">
        <v>16.599766673916914</v>
      </c>
      <c r="F99" s="1775"/>
      <c r="G99" s="1775"/>
      <c r="H99" s="1357" t="s">
        <v>814</v>
      </c>
      <c r="I99" s="1776">
        <v>53.33684210526316</v>
      </c>
      <c r="J99" s="1777"/>
      <c r="K99" s="1778">
        <v>-78.18266397891146</v>
      </c>
      <c r="L99" s="1777"/>
      <c r="M99" s="1779">
        <v>0.819403474270731</v>
      </c>
      <c r="N99" s="1775"/>
      <c r="O99" s="1776">
        <v>86.75496688741721</v>
      </c>
      <c r="P99" s="1777"/>
      <c r="Q99" s="1776">
        <v>149.85434873075323</v>
      </c>
      <c r="R99" s="1777"/>
      <c r="S99" s="1777"/>
      <c r="T99" s="1779">
        <v>755.9356136820926</v>
      </c>
      <c r="U99" s="1775"/>
      <c r="V99" s="1359" t="s">
        <v>814</v>
      </c>
      <c r="W99" s="1774">
        <v>23.794791462698257</v>
      </c>
      <c r="X99" s="1775"/>
      <c r="Y99" s="1210" t="s">
        <v>814</v>
      </c>
    </row>
    <row r="100" spans="2:25" ht="8.25" customHeight="1">
      <c r="B100" s="1237" t="s">
        <v>814</v>
      </c>
      <c r="C100" s="736" t="s">
        <v>814</v>
      </c>
      <c r="D100" s="1238" t="s">
        <v>814</v>
      </c>
      <c r="E100" s="1771" t="s">
        <v>814</v>
      </c>
      <c r="F100" s="1770"/>
      <c r="G100" s="1770"/>
      <c r="H100" s="738" t="s">
        <v>814</v>
      </c>
      <c r="I100" s="1767" t="s">
        <v>814</v>
      </c>
      <c r="J100" s="1768"/>
      <c r="K100" s="1767" t="s">
        <v>814</v>
      </c>
      <c r="L100" s="1768"/>
      <c r="M100" s="1769" t="s">
        <v>814</v>
      </c>
      <c r="N100" s="1770"/>
      <c r="O100" s="1767" t="s">
        <v>814</v>
      </c>
      <c r="P100" s="1768"/>
      <c r="Q100" s="1767" t="s">
        <v>814</v>
      </c>
      <c r="R100" s="1768"/>
      <c r="S100" s="1768"/>
      <c r="T100" s="1769" t="s">
        <v>814</v>
      </c>
      <c r="U100" s="1770"/>
      <c r="V100" s="735" t="s">
        <v>814</v>
      </c>
      <c r="W100" s="1771" t="s">
        <v>814</v>
      </c>
      <c r="X100" s="1770"/>
      <c r="Y100" s="1229" t="s">
        <v>814</v>
      </c>
    </row>
  </sheetData>
  <mergeCells count="522">
    <mergeCell ref="I88:J88"/>
    <mergeCell ref="K88:L88"/>
    <mergeCell ref="M88:N88"/>
    <mergeCell ref="C7:E7"/>
    <mergeCell ref="C12:E12"/>
    <mergeCell ref="C19:E19"/>
    <mergeCell ref="C18:E18"/>
    <mergeCell ref="C17:E17"/>
    <mergeCell ref="C16:E16"/>
    <mergeCell ref="C23:E23"/>
    <mergeCell ref="C6:E6"/>
    <mergeCell ref="C5:E5"/>
    <mergeCell ref="E88:G88"/>
    <mergeCell ref="C11:E11"/>
    <mergeCell ref="C10:E10"/>
    <mergeCell ref="C9:E9"/>
    <mergeCell ref="C8:E8"/>
    <mergeCell ref="C15:E15"/>
    <mergeCell ref="C14:E14"/>
    <mergeCell ref="C13:E13"/>
    <mergeCell ref="C22:E22"/>
    <mergeCell ref="C21:E21"/>
    <mergeCell ref="C20:E20"/>
    <mergeCell ref="C27:E27"/>
    <mergeCell ref="C26:E26"/>
    <mergeCell ref="C25:E25"/>
    <mergeCell ref="C24:E24"/>
    <mergeCell ref="C31:E31"/>
    <mergeCell ref="C30:E30"/>
    <mergeCell ref="C29:E29"/>
    <mergeCell ref="C28:E28"/>
    <mergeCell ref="C35:E35"/>
    <mergeCell ref="C34:E34"/>
    <mergeCell ref="C33:E33"/>
    <mergeCell ref="C32:E32"/>
    <mergeCell ref="C39:E39"/>
    <mergeCell ref="C38:E38"/>
    <mergeCell ref="C37:E37"/>
    <mergeCell ref="C36:E36"/>
    <mergeCell ref="C43:E43"/>
    <mergeCell ref="C42:E42"/>
    <mergeCell ref="C41:E41"/>
    <mergeCell ref="C40:E40"/>
    <mergeCell ref="C47:E47"/>
    <mergeCell ref="C46:E46"/>
    <mergeCell ref="C45:E45"/>
    <mergeCell ref="C44:E44"/>
    <mergeCell ref="C51:E51"/>
    <mergeCell ref="C50:E50"/>
    <mergeCell ref="C49:E49"/>
    <mergeCell ref="C48:E48"/>
    <mergeCell ref="C55:E55"/>
    <mergeCell ref="C54:E54"/>
    <mergeCell ref="C53:E53"/>
    <mergeCell ref="C52:E52"/>
    <mergeCell ref="C59:E59"/>
    <mergeCell ref="C58:E58"/>
    <mergeCell ref="C57:E57"/>
    <mergeCell ref="C56:E56"/>
    <mergeCell ref="C63:E63"/>
    <mergeCell ref="C62:E62"/>
    <mergeCell ref="C61:E61"/>
    <mergeCell ref="C60:E60"/>
    <mergeCell ref="C67:E67"/>
    <mergeCell ref="C66:E66"/>
    <mergeCell ref="C65:E65"/>
    <mergeCell ref="C64:E64"/>
    <mergeCell ref="C71:E71"/>
    <mergeCell ref="C70:E70"/>
    <mergeCell ref="C69:E69"/>
    <mergeCell ref="C68:E68"/>
    <mergeCell ref="C75:E75"/>
    <mergeCell ref="C74:E74"/>
    <mergeCell ref="C73:E73"/>
    <mergeCell ref="C72:E72"/>
    <mergeCell ref="T79:U79"/>
    <mergeCell ref="C79:D79"/>
    <mergeCell ref="E79:G79"/>
    <mergeCell ref="I79:J79"/>
    <mergeCell ref="C80:D80"/>
    <mergeCell ref="K79:L79"/>
    <mergeCell ref="M79:N79"/>
    <mergeCell ref="O79:P79"/>
    <mergeCell ref="C81:D81"/>
    <mergeCell ref="E81:G81"/>
    <mergeCell ref="I81:J81"/>
    <mergeCell ref="K81:L81"/>
    <mergeCell ref="W83:X83"/>
    <mergeCell ref="E83:G83"/>
    <mergeCell ref="I83:J83"/>
    <mergeCell ref="K83:L83"/>
    <mergeCell ref="M83:N83"/>
    <mergeCell ref="O83:P83"/>
    <mergeCell ref="Q83:S83"/>
    <mergeCell ref="T83:U83"/>
    <mergeCell ref="W84:X84"/>
    <mergeCell ref="E84:G84"/>
    <mergeCell ref="I84:J84"/>
    <mergeCell ref="K84:L84"/>
    <mergeCell ref="M84:N84"/>
    <mergeCell ref="O84:P84"/>
    <mergeCell ref="Q84:S84"/>
    <mergeCell ref="T84:U84"/>
    <mergeCell ref="W85:X85"/>
    <mergeCell ref="E85:G85"/>
    <mergeCell ref="I85:J85"/>
    <mergeCell ref="K85:L85"/>
    <mergeCell ref="M85:N85"/>
    <mergeCell ref="O85:P85"/>
    <mergeCell ref="Q85:S85"/>
    <mergeCell ref="T85:U85"/>
    <mergeCell ref="W86:X86"/>
    <mergeCell ref="E86:G86"/>
    <mergeCell ref="I86:J86"/>
    <mergeCell ref="K86:L86"/>
    <mergeCell ref="M86:N86"/>
    <mergeCell ref="O86:P86"/>
    <mergeCell ref="Q86:S86"/>
    <mergeCell ref="T86:U86"/>
    <mergeCell ref="W87:X87"/>
    <mergeCell ref="E87:G87"/>
    <mergeCell ref="I87:J87"/>
    <mergeCell ref="K87:L87"/>
    <mergeCell ref="M87:N87"/>
    <mergeCell ref="O87:P87"/>
    <mergeCell ref="Q87:S87"/>
    <mergeCell ref="T87:U87"/>
    <mergeCell ref="W90:X90"/>
    <mergeCell ref="E90:G90"/>
    <mergeCell ref="I90:J90"/>
    <mergeCell ref="K90:L90"/>
    <mergeCell ref="M90:N90"/>
    <mergeCell ref="Q90:S90"/>
    <mergeCell ref="T90:U90"/>
    <mergeCell ref="W91:X91"/>
    <mergeCell ref="E91:G91"/>
    <mergeCell ref="I91:J91"/>
    <mergeCell ref="K91:L91"/>
    <mergeCell ref="M91:N91"/>
    <mergeCell ref="Q91:S91"/>
    <mergeCell ref="T91:U91"/>
    <mergeCell ref="W92:X92"/>
    <mergeCell ref="E92:G92"/>
    <mergeCell ref="I92:J92"/>
    <mergeCell ref="K92:L92"/>
    <mergeCell ref="M92:N92"/>
    <mergeCell ref="Q92:S92"/>
    <mergeCell ref="T92:U92"/>
    <mergeCell ref="W95:X95"/>
    <mergeCell ref="E95:G95"/>
    <mergeCell ref="I95:J95"/>
    <mergeCell ref="K95:L95"/>
    <mergeCell ref="M95:N95"/>
    <mergeCell ref="O95:P95"/>
    <mergeCell ref="Q95:S95"/>
    <mergeCell ref="T95:U95"/>
    <mergeCell ref="W96:X96"/>
    <mergeCell ref="E96:G96"/>
    <mergeCell ref="I96:J96"/>
    <mergeCell ref="K96:L96"/>
    <mergeCell ref="M96:N96"/>
    <mergeCell ref="O96:P96"/>
    <mergeCell ref="Q96:S96"/>
    <mergeCell ref="T96:U96"/>
    <mergeCell ref="W97:X97"/>
    <mergeCell ref="E97:G97"/>
    <mergeCell ref="I97:J97"/>
    <mergeCell ref="K97:L97"/>
    <mergeCell ref="E98:G98"/>
    <mergeCell ref="I98:J98"/>
    <mergeCell ref="K98:L98"/>
    <mergeCell ref="M97:N97"/>
    <mergeCell ref="C76:E76"/>
    <mergeCell ref="B77:Y77"/>
    <mergeCell ref="E78:G78"/>
    <mergeCell ref="I78:J78"/>
    <mergeCell ref="K78:L78"/>
    <mergeCell ref="M78:N78"/>
    <mergeCell ref="C78:D78"/>
    <mergeCell ref="G76:I76"/>
    <mergeCell ref="L76:M76"/>
    <mergeCell ref="P76:Q76"/>
    <mergeCell ref="B2:Y2"/>
    <mergeCell ref="B3:Y3"/>
    <mergeCell ref="B4:Y4"/>
    <mergeCell ref="G5:I5"/>
    <mergeCell ref="L5:M5"/>
    <mergeCell ref="P5:Q5"/>
    <mergeCell ref="T5:Y5"/>
    <mergeCell ref="P6:Q6"/>
    <mergeCell ref="U6:W6"/>
    <mergeCell ref="G7:I7"/>
    <mergeCell ref="L7:M7"/>
    <mergeCell ref="P7:Q7"/>
    <mergeCell ref="U7:W7"/>
    <mergeCell ref="G6:I6"/>
    <mergeCell ref="L6:M6"/>
    <mergeCell ref="G8:I8"/>
    <mergeCell ref="L8:M8"/>
    <mergeCell ref="P8:Q8"/>
    <mergeCell ref="U8:W8"/>
    <mergeCell ref="G9:I9"/>
    <mergeCell ref="L9:M9"/>
    <mergeCell ref="P9:Q9"/>
    <mergeCell ref="U9:W9"/>
    <mergeCell ref="G10:I10"/>
    <mergeCell ref="P10:Q10"/>
    <mergeCell ref="U10:W10"/>
    <mergeCell ref="G11:I11"/>
    <mergeCell ref="L11:M11"/>
    <mergeCell ref="P11:Q11"/>
    <mergeCell ref="U11:W11"/>
    <mergeCell ref="G12:I12"/>
    <mergeCell ref="L12:M12"/>
    <mergeCell ref="P12:Q12"/>
    <mergeCell ref="U12:W12"/>
    <mergeCell ref="G13:I13"/>
    <mergeCell ref="L13:M13"/>
    <mergeCell ref="P13:Q13"/>
    <mergeCell ref="U13:W13"/>
    <mergeCell ref="G14:I14"/>
    <mergeCell ref="L14:M14"/>
    <mergeCell ref="P14:Q14"/>
    <mergeCell ref="U14:W14"/>
    <mergeCell ref="G15:I15"/>
    <mergeCell ref="P15:Q15"/>
    <mergeCell ref="U15:W15"/>
    <mergeCell ref="G16:I16"/>
    <mergeCell ref="P16:Q16"/>
    <mergeCell ref="U16:W16"/>
    <mergeCell ref="G17:I17"/>
    <mergeCell ref="L17:M17"/>
    <mergeCell ref="P17:Q17"/>
    <mergeCell ref="U17:W17"/>
    <mergeCell ref="G18:I18"/>
    <mergeCell ref="P18:Q18"/>
    <mergeCell ref="U18:W18"/>
    <mergeCell ref="G19:I19"/>
    <mergeCell ref="P19:Q19"/>
    <mergeCell ref="U19:W19"/>
    <mergeCell ref="G20:I20"/>
    <mergeCell ref="L20:M20"/>
    <mergeCell ref="P20:Q20"/>
    <mergeCell ref="U20:W20"/>
    <mergeCell ref="G21:I21"/>
    <mergeCell ref="L21:M21"/>
    <mergeCell ref="P21:Q21"/>
    <mergeCell ref="U21:W21"/>
    <mergeCell ref="G22:I22"/>
    <mergeCell ref="L22:M22"/>
    <mergeCell ref="P22:Q22"/>
    <mergeCell ref="U22:W22"/>
    <mergeCell ref="G23:I23"/>
    <mergeCell ref="L23:M23"/>
    <mergeCell ref="P23:Q23"/>
    <mergeCell ref="U23:W23"/>
    <mergeCell ref="G24:I24"/>
    <mergeCell ref="L24:M24"/>
    <mergeCell ref="P24:Q24"/>
    <mergeCell ref="U24:W24"/>
    <mergeCell ref="G25:I25"/>
    <mergeCell ref="L25:M25"/>
    <mergeCell ref="P25:Q25"/>
    <mergeCell ref="U25:W25"/>
    <mergeCell ref="G26:I26"/>
    <mergeCell ref="L26:M26"/>
    <mergeCell ref="P26:Q26"/>
    <mergeCell ref="U26:W26"/>
    <mergeCell ref="G27:I27"/>
    <mergeCell ref="L27:M27"/>
    <mergeCell ref="P27:Q27"/>
    <mergeCell ref="U27:W27"/>
    <mergeCell ref="G28:I28"/>
    <mergeCell ref="L28:M28"/>
    <mergeCell ref="P28:Q28"/>
    <mergeCell ref="U28:W28"/>
    <mergeCell ref="G29:I29"/>
    <mergeCell ref="L29:M29"/>
    <mergeCell ref="P29:Q29"/>
    <mergeCell ref="U29:W29"/>
    <mergeCell ref="G30:I30"/>
    <mergeCell ref="L30:M30"/>
    <mergeCell ref="P30:Q30"/>
    <mergeCell ref="U30:W30"/>
    <mergeCell ref="G31:I31"/>
    <mergeCell ref="L31:M31"/>
    <mergeCell ref="P31:Q31"/>
    <mergeCell ref="U31:W31"/>
    <mergeCell ref="G32:I32"/>
    <mergeCell ref="L32:M32"/>
    <mergeCell ref="P32:Q32"/>
    <mergeCell ref="U32:W32"/>
    <mergeCell ref="G33:I33"/>
    <mergeCell ref="L33:M33"/>
    <mergeCell ref="P33:Q33"/>
    <mergeCell ref="U33:W33"/>
    <mergeCell ref="G34:I34"/>
    <mergeCell ref="L34:M34"/>
    <mergeCell ref="P34:Q34"/>
    <mergeCell ref="U34:W34"/>
    <mergeCell ref="G35:I35"/>
    <mergeCell ref="L35:M35"/>
    <mergeCell ref="P35:Q35"/>
    <mergeCell ref="U35:W35"/>
    <mergeCell ref="G36:I36"/>
    <mergeCell ref="L36:M36"/>
    <mergeCell ref="P36:Q36"/>
    <mergeCell ref="U36:W36"/>
    <mergeCell ref="G37:I37"/>
    <mergeCell ref="L37:M37"/>
    <mergeCell ref="P37:Q37"/>
    <mergeCell ref="U37:W37"/>
    <mergeCell ref="G38:I38"/>
    <mergeCell ref="L38:M38"/>
    <mergeCell ref="P38:Q38"/>
    <mergeCell ref="U38:W38"/>
    <mergeCell ref="G39:I39"/>
    <mergeCell ref="L39:M39"/>
    <mergeCell ref="P39:Q39"/>
    <mergeCell ref="U39:W39"/>
    <mergeCell ref="G40:I40"/>
    <mergeCell ref="L40:M40"/>
    <mergeCell ref="P40:Q40"/>
    <mergeCell ref="U40:W40"/>
    <mergeCell ref="G41:I41"/>
    <mergeCell ref="L41:M41"/>
    <mergeCell ref="P41:Q41"/>
    <mergeCell ref="U41:W41"/>
    <mergeCell ref="G42:I42"/>
    <mergeCell ref="L42:M42"/>
    <mergeCell ref="P42:Q42"/>
    <mergeCell ref="U42:W42"/>
    <mergeCell ref="G43:I43"/>
    <mergeCell ref="L43:M43"/>
    <mergeCell ref="P43:Q43"/>
    <mergeCell ref="U43:W43"/>
    <mergeCell ref="G44:I44"/>
    <mergeCell ref="L44:M44"/>
    <mergeCell ref="P44:Q44"/>
    <mergeCell ref="U44:W44"/>
    <mergeCell ref="G45:I45"/>
    <mergeCell ref="L45:M45"/>
    <mergeCell ref="P45:Q45"/>
    <mergeCell ref="U45:W45"/>
    <mergeCell ref="L46:M46"/>
    <mergeCell ref="P46:Q46"/>
    <mergeCell ref="U46:W46"/>
    <mergeCell ref="G47:I47"/>
    <mergeCell ref="L47:M47"/>
    <mergeCell ref="P47:Q47"/>
    <mergeCell ref="U47:W47"/>
    <mergeCell ref="G48:I48"/>
    <mergeCell ref="L48:M48"/>
    <mergeCell ref="P48:Q48"/>
    <mergeCell ref="U48:W48"/>
    <mergeCell ref="G49:I49"/>
    <mergeCell ref="L49:M49"/>
    <mergeCell ref="P49:Q49"/>
    <mergeCell ref="U49:W49"/>
    <mergeCell ref="G50:I50"/>
    <mergeCell ref="L50:M50"/>
    <mergeCell ref="P50:Q50"/>
    <mergeCell ref="U50:W50"/>
    <mergeCell ref="G51:I51"/>
    <mergeCell ref="P51:Q51"/>
    <mergeCell ref="U51:W51"/>
    <mergeCell ref="G52:I52"/>
    <mergeCell ref="P52:Q52"/>
    <mergeCell ref="U52:W52"/>
    <mergeCell ref="G53:I53"/>
    <mergeCell ref="P53:Q53"/>
    <mergeCell ref="U53:W53"/>
    <mergeCell ref="G54:I54"/>
    <mergeCell ref="L54:M54"/>
    <mergeCell ref="P54:Q54"/>
    <mergeCell ref="U54:W54"/>
    <mergeCell ref="G55:I55"/>
    <mergeCell ref="L55:M55"/>
    <mergeCell ref="P55:Q55"/>
    <mergeCell ref="U55:W55"/>
    <mergeCell ref="G56:I56"/>
    <mergeCell ref="P56:Q56"/>
    <mergeCell ref="U56:W56"/>
    <mergeCell ref="G57:I57"/>
    <mergeCell ref="P57:Q57"/>
    <mergeCell ref="U57:W57"/>
    <mergeCell ref="G58:I58"/>
    <mergeCell ref="L58:M58"/>
    <mergeCell ref="P58:Q58"/>
    <mergeCell ref="U58:W58"/>
    <mergeCell ref="G59:I59"/>
    <mergeCell ref="L59:M59"/>
    <mergeCell ref="P59:Q59"/>
    <mergeCell ref="U59:W59"/>
    <mergeCell ref="G60:I60"/>
    <mergeCell ref="L60:M60"/>
    <mergeCell ref="P60:Q60"/>
    <mergeCell ref="U60:W60"/>
    <mergeCell ref="G61:I61"/>
    <mergeCell ref="L61:M61"/>
    <mergeCell ref="P61:Q61"/>
    <mergeCell ref="U61:W61"/>
    <mergeCell ref="G62:I62"/>
    <mergeCell ref="L62:M62"/>
    <mergeCell ref="P62:Q62"/>
    <mergeCell ref="U62:W62"/>
    <mergeCell ref="G63:I63"/>
    <mergeCell ref="L63:M63"/>
    <mergeCell ref="P63:Q63"/>
    <mergeCell ref="U63:W63"/>
    <mergeCell ref="G64:I64"/>
    <mergeCell ref="L64:M64"/>
    <mergeCell ref="P64:Q64"/>
    <mergeCell ref="U64:W64"/>
    <mergeCell ref="G65:I65"/>
    <mergeCell ref="L65:M65"/>
    <mergeCell ref="P65:Q65"/>
    <mergeCell ref="U65:W65"/>
    <mergeCell ref="G66:I66"/>
    <mergeCell ref="L66:M66"/>
    <mergeCell ref="P66:Q66"/>
    <mergeCell ref="U66:W66"/>
    <mergeCell ref="G67:I67"/>
    <mergeCell ref="L67:M67"/>
    <mergeCell ref="P67:Q67"/>
    <mergeCell ref="U67:W67"/>
    <mergeCell ref="G68:I68"/>
    <mergeCell ref="L68:M68"/>
    <mergeCell ref="P68:Q68"/>
    <mergeCell ref="U68:W68"/>
    <mergeCell ref="G69:I69"/>
    <mergeCell ref="L69:M69"/>
    <mergeCell ref="P69:Q69"/>
    <mergeCell ref="U69:W69"/>
    <mergeCell ref="G70:I70"/>
    <mergeCell ref="L70:M70"/>
    <mergeCell ref="P70:Q70"/>
    <mergeCell ref="U70:W70"/>
    <mergeCell ref="G71:I71"/>
    <mergeCell ref="L71:M71"/>
    <mergeCell ref="P71:Q71"/>
    <mergeCell ref="U71:W71"/>
    <mergeCell ref="G72:I72"/>
    <mergeCell ref="L72:M72"/>
    <mergeCell ref="P72:Q72"/>
    <mergeCell ref="U72:W72"/>
    <mergeCell ref="G73:I73"/>
    <mergeCell ref="L73:M73"/>
    <mergeCell ref="P73:Q73"/>
    <mergeCell ref="U73:W73"/>
    <mergeCell ref="G74:I74"/>
    <mergeCell ref="L74:M74"/>
    <mergeCell ref="P74:Q74"/>
    <mergeCell ref="U74:W74"/>
    <mergeCell ref="G75:I75"/>
    <mergeCell ref="L75:M75"/>
    <mergeCell ref="P75:Q75"/>
    <mergeCell ref="U75:W75"/>
    <mergeCell ref="U76:W76"/>
    <mergeCell ref="O78:P78"/>
    <mergeCell ref="Q78:S78"/>
    <mergeCell ref="T78:U78"/>
    <mergeCell ref="W78:X78"/>
    <mergeCell ref="W79:X79"/>
    <mergeCell ref="E80:G80"/>
    <mergeCell ref="I80:J80"/>
    <mergeCell ref="K80:L80"/>
    <mergeCell ref="M80:N80"/>
    <mergeCell ref="O80:P80"/>
    <mergeCell ref="Q80:S80"/>
    <mergeCell ref="T80:U80"/>
    <mergeCell ref="W80:X80"/>
    <mergeCell ref="Q79:S79"/>
    <mergeCell ref="M81:N81"/>
    <mergeCell ref="O81:P81"/>
    <mergeCell ref="Q81:S81"/>
    <mergeCell ref="T81:U81"/>
    <mergeCell ref="W81:X81"/>
    <mergeCell ref="C82:D82"/>
    <mergeCell ref="E82:G82"/>
    <mergeCell ref="I82:J82"/>
    <mergeCell ref="K82:L82"/>
    <mergeCell ref="M82:N82"/>
    <mergeCell ref="O82:P82"/>
    <mergeCell ref="Q82:S82"/>
    <mergeCell ref="T82:U82"/>
    <mergeCell ref="W82:X82"/>
    <mergeCell ref="O88:P88"/>
    <mergeCell ref="Q88:S88"/>
    <mergeCell ref="T88:U88"/>
    <mergeCell ref="W88:X88"/>
    <mergeCell ref="W89:X89"/>
    <mergeCell ref="E89:G89"/>
    <mergeCell ref="I89:J89"/>
    <mergeCell ref="K89:L89"/>
    <mergeCell ref="M89:N89"/>
    <mergeCell ref="O98:P98"/>
    <mergeCell ref="Q98:S98"/>
    <mergeCell ref="T98:U98"/>
    <mergeCell ref="Q89:S89"/>
    <mergeCell ref="T89:U89"/>
    <mergeCell ref="O97:P97"/>
    <mergeCell ref="Q97:S97"/>
    <mergeCell ref="T97:U97"/>
    <mergeCell ref="W98:X98"/>
    <mergeCell ref="E99:G99"/>
    <mergeCell ref="I99:J99"/>
    <mergeCell ref="K99:L99"/>
    <mergeCell ref="M99:N99"/>
    <mergeCell ref="O99:P99"/>
    <mergeCell ref="Q99:S99"/>
    <mergeCell ref="T99:U99"/>
    <mergeCell ref="W99:X99"/>
    <mergeCell ref="M98:N98"/>
    <mergeCell ref="E100:G100"/>
    <mergeCell ref="I100:J100"/>
    <mergeCell ref="K100:L100"/>
    <mergeCell ref="M100:N100"/>
    <mergeCell ref="O100:P100"/>
    <mergeCell ref="Q100:S100"/>
    <mergeCell ref="T100:U100"/>
    <mergeCell ref="W100:X100"/>
  </mergeCells>
  <printOptions horizontalCentered="1"/>
  <pageMargins left="0.31496062992125984" right="0.31496062992125984" top="0.5905511811023623" bottom="0.31496062992125984" header="0.3937007874015748" footer="0.31496062992125984"/>
  <pageSetup horizontalDpi="600" verticalDpi="600" orientation="portrait" paperSize="9" scale="66" r:id="rId1"/>
</worksheet>
</file>

<file path=xl/worksheets/sheet33.xml><?xml version="1.0" encoding="utf-8"?>
<worksheet xmlns="http://schemas.openxmlformats.org/spreadsheetml/2006/main" xmlns:r="http://schemas.openxmlformats.org/officeDocument/2006/relationships">
  <sheetPr>
    <pageSetUpPr fitToPage="1"/>
  </sheetPr>
  <dimension ref="B2:Y100"/>
  <sheetViews>
    <sheetView showGridLines="0" zoomScaleSheetLayoutView="75" workbookViewId="0" topLeftCell="B1">
      <selection activeCell="M10" sqref="M10"/>
    </sheetView>
  </sheetViews>
  <sheetFormatPr defaultColWidth="9.00390625" defaultRowHeight="14.25"/>
  <cols>
    <col min="1" max="1" width="6.25390625" style="718" customWidth="1"/>
    <col min="2" max="2" width="1.75390625" style="718" customWidth="1"/>
    <col min="3" max="3" width="16.25390625" style="718" customWidth="1"/>
    <col min="4" max="4" width="7.25390625" style="718" customWidth="1"/>
    <col min="5" max="5" width="1.75390625" style="718" customWidth="1"/>
    <col min="6" max="6" width="7.25390625" style="718" customWidth="1"/>
    <col min="7" max="7" width="0.875" style="718" customWidth="1"/>
    <col min="8" max="8" width="1.75390625" style="718" customWidth="1"/>
    <col min="9" max="9" width="3.625" style="718" customWidth="1"/>
    <col min="10" max="11" width="7.25390625" style="718" customWidth="1"/>
    <col min="12" max="12" width="2.75390625" style="718" customWidth="1"/>
    <col min="13" max="13" width="3.625" style="718" customWidth="1"/>
    <col min="14" max="14" width="7.25390625" style="718" customWidth="1"/>
    <col min="15" max="15" width="8.125" style="718" customWidth="1"/>
    <col min="16" max="16" width="5.375" style="718" customWidth="1"/>
    <col min="17" max="17" width="1.75390625" style="718" customWidth="1"/>
    <col min="18" max="18" width="7.25390625" style="718" customWidth="1"/>
    <col min="19" max="19" width="1.75390625" style="718" customWidth="1"/>
    <col min="20" max="20" width="8.125" style="718" customWidth="1"/>
    <col min="21" max="21" width="2.75390625" style="718" customWidth="1"/>
    <col min="22" max="22" width="1.75390625" style="718" customWidth="1"/>
    <col min="23" max="23" width="2.75390625" style="718" customWidth="1"/>
    <col min="24" max="24" width="7.25390625" style="718" customWidth="1"/>
    <col min="25" max="25" width="1.75390625" style="718" customWidth="1"/>
    <col min="26" max="16384" width="8.75390625" style="718" customWidth="1"/>
  </cols>
  <sheetData>
    <row r="1" ht="32.25" customHeight="1"/>
    <row r="2" spans="2:25" ht="13.5" customHeight="1">
      <c r="B2" s="1732" t="s">
        <v>495</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row>
    <row r="3" spans="2:25" ht="22.5" customHeight="1">
      <c r="B3" s="1734" t="s">
        <v>875</v>
      </c>
      <c r="C3" s="1735"/>
      <c r="D3" s="1735"/>
      <c r="E3" s="1735"/>
      <c r="F3" s="1735"/>
      <c r="G3" s="1735"/>
      <c r="H3" s="1735"/>
      <c r="I3" s="1735"/>
      <c r="J3" s="1735"/>
      <c r="K3" s="1735"/>
      <c r="L3" s="1735"/>
      <c r="M3" s="1735"/>
      <c r="N3" s="1735"/>
      <c r="O3" s="1735"/>
      <c r="P3" s="1735"/>
      <c r="Q3" s="1735"/>
      <c r="R3" s="1735"/>
      <c r="S3" s="1735"/>
      <c r="T3" s="1735"/>
      <c r="U3" s="1735"/>
      <c r="V3" s="1735"/>
      <c r="W3" s="1735"/>
      <c r="X3" s="1735"/>
      <c r="Y3" s="1736"/>
    </row>
    <row r="4" spans="2:25" ht="22.5" customHeight="1">
      <c r="B4" s="1844" t="s">
        <v>438</v>
      </c>
      <c r="C4" s="1845"/>
      <c r="D4" s="1845"/>
      <c r="E4" s="1845"/>
      <c r="F4" s="1845"/>
      <c r="G4" s="1845"/>
      <c r="H4" s="1845"/>
      <c r="I4" s="1845"/>
      <c r="J4" s="1845"/>
      <c r="K4" s="1845"/>
      <c r="L4" s="1845"/>
      <c r="M4" s="1845"/>
      <c r="N4" s="1845"/>
      <c r="O4" s="1845"/>
      <c r="P4" s="1845"/>
      <c r="Q4" s="1845"/>
      <c r="R4" s="1845"/>
      <c r="S4" s="1845"/>
      <c r="T4" s="1845"/>
      <c r="U4" s="1845"/>
      <c r="V4" s="1845"/>
      <c r="W4" s="1845"/>
      <c r="X4" s="1845"/>
      <c r="Y4" s="1845"/>
    </row>
    <row r="5" spans="2:25" ht="13.5" customHeight="1">
      <c r="B5" s="1129" t="s">
        <v>814</v>
      </c>
      <c r="C5" s="1745" t="s">
        <v>814</v>
      </c>
      <c r="D5" s="1740"/>
      <c r="E5" s="1740"/>
      <c r="F5" s="1130" t="s">
        <v>814</v>
      </c>
      <c r="G5" s="1744" t="s">
        <v>396</v>
      </c>
      <c r="H5" s="1740"/>
      <c r="I5" s="1740"/>
      <c r="J5" s="1130" t="s">
        <v>814</v>
      </c>
      <c r="K5" s="1130" t="s">
        <v>814</v>
      </c>
      <c r="L5" s="1744" t="s">
        <v>397</v>
      </c>
      <c r="M5" s="1740"/>
      <c r="N5" s="1130" t="s">
        <v>814</v>
      </c>
      <c r="O5" s="1130" t="s">
        <v>814</v>
      </c>
      <c r="P5" s="1744" t="s">
        <v>402</v>
      </c>
      <c r="Q5" s="1740"/>
      <c r="R5" s="1130" t="s">
        <v>814</v>
      </c>
      <c r="S5" s="1130" t="s">
        <v>814</v>
      </c>
      <c r="T5" s="1739" t="s">
        <v>226</v>
      </c>
      <c r="U5" s="1740"/>
      <c r="V5" s="1740"/>
      <c r="W5" s="1740"/>
      <c r="X5" s="1740"/>
      <c r="Y5" s="1741"/>
    </row>
    <row r="6" spans="2:25" ht="8.25" customHeight="1">
      <c r="B6" s="1134" t="s">
        <v>814</v>
      </c>
      <c r="C6" s="1755" t="s">
        <v>814</v>
      </c>
      <c r="D6" s="1786"/>
      <c r="E6" s="1786"/>
      <c r="F6" s="719" t="s">
        <v>873</v>
      </c>
      <c r="G6" s="1878" t="s">
        <v>876</v>
      </c>
      <c r="H6" s="1879"/>
      <c r="I6" s="1879"/>
      <c r="J6" s="719" t="s">
        <v>184</v>
      </c>
      <c r="K6" s="719" t="s">
        <v>873</v>
      </c>
      <c r="L6" s="1878" t="s">
        <v>876</v>
      </c>
      <c r="M6" s="1879"/>
      <c r="N6" s="719" t="s">
        <v>184</v>
      </c>
      <c r="O6" s="719" t="s">
        <v>873</v>
      </c>
      <c r="P6" s="1878" t="s">
        <v>876</v>
      </c>
      <c r="Q6" s="1879"/>
      <c r="R6" s="719" t="s">
        <v>184</v>
      </c>
      <c r="S6" s="739" t="s">
        <v>814</v>
      </c>
      <c r="T6" s="720" t="s">
        <v>873</v>
      </c>
      <c r="U6" s="1878" t="s">
        <v>876</v>
      </c>
      <c r="V6" s="1879"/>
      <c r="W6" s="1879"/>
      <c r="X6" s="719" t="s">
        <v>184</v>
      </c>
      <c r="Y6" s="721" t="s">
        <v>814</v>
      </c>
    </row>
    <row r="7" spans="2:25" ht="9.75" customHeight="1">
      <c r="B7" s="1140" t="s">
        <v>814</v>
      </c>
      <c r="C7" s="1858" t="s">
        <v>814</v>
      </c>
      <c r="D7" s="1785"/>
      <c r="E7" s="1785"/>
      <c r="F7" s="1162" t="s">
        <v>1048</v>
      </c>
      <c r="G7" s="1792" t="s">
        <v>1048</v>
      </c>
      <c r="H7" s="1785"/>
      <c r="I7" s="1785"/>
      <c r="J7" s="1162" t="s">
        <v>814</v>
      </c>
      <c r="K7" s="1162" t="s">
        <v>1048</v>
      </c>
      <c r="L7" s="1792" t="s">
        <v>1048</v>
      </c>
      <c r="M7" s="1785"/>
      <c r="N7" s="1162" t="s">
        <v>814</v>
      </c>
      <c r="O7" s="1162" t="s">
        <v>1048</v>
      </c>
      <c r="P7" s="1792" t="s">
        <v>1048</v>
      </c>
      <c r="Q7" s="1785"/>
      <c r="R7" s="1162" t="s">
        <v>814</v>
      </c>
      <c r="S7" s="1162" t="s">
        <v>814</v>
      </c>
      <c r="T7" s="1163" t="s">
        <v>1048</v>
      </c>
      <c r="U7" s="1792" t="s">
        <v>1048</v>
      </c>
      <c r="V7" s="1785"/>
      <c r="W7" s="1785"/>
      <c r="X7" s="1162" t="s">
        <v>814</v>
      </c>
      <c r="Y7" s="1164" t="s">
        <v>814</v>
      </c>
    </row>
    <row r="8" spans="2:25" ht="11.25" customHeight="1">
      <c r="B8" s="1134" t="s">
        <v>814</v>
      </c>
      <c r="C8" s="1755" t="s">
        <v>633</v>
      </c>
      <c r="D8" s="1786"/>
      <c r="E8" s="1786"/>
      <c r="F8" s="1137" t="s">
        <v>814</v>
      </c>
      <c r="G8" s="1837" t="s">
        <v>814</v>
      </c>
      <c r="H8" s="1786"/>
      <c r="I8" s="1786"/>
      <c r="J8" s="1137" t="s">
        <v>814</v>
      </c>
      <c r="K8" s="1137" t="s">
        <v>814</v>
      </c>
      <c r="L8" s="1837" t="s">
        <v>814</v>
      </c>
      <c r="M8" s="1786"/>
      <c r="N8" s="1137" t="s">
        <v>814</v>
      </c>
      <c r="O8" s="1137" t="s">
        <v>814</v>
      </c>
      <c r="P8" s="1837" t="s">
        <v>814</v>
      </c>
      <c r="Q8" s="1786"/>
      <c r="R8" s="1137" t="s">
        <v>814</v>
      </c>
      <c r="S8" s="1137" t="s">
        <v>814</v>
      </c>
      <c r="T8" s="1165" t="s">
        <v>814</v>
      </c>
      <c r="U8" s="1837" t="s">
        <v>814</v>
      </c>
      <c r="V8" s="1786"/>
      <c r="W8" s="1786"/>
      <c r="X8" s="1137" t="s">
        <v>814</v>
      </c>
      <c r="Y8" s="1139" t="s">
        <v>814</v>
      </c>
    </row>
    <row r="9" spans="2:25" ht="11.25" customHeight="1">
      <c r="B9" s="1134" t="s">
        <v>814</v>
      </c>
      <c r="C9" s="1755" t="s">
        <v>818</v>
      </c>
      <c r="D9" s="1786"/>
      <c r="E9" s="1786"/>
      <c r="F9" s="1137" t="s">
        <v>814</v>
      </c>
      <c r="G9" s="1837" t="s">
        <v>814</v>
      </c>
      <c r="H9" s="1786"/>
      <c r="I9" s="1786"/>
      <c r="J9" s="1137" t="s">
        <v>814</v>
      </c>
      <c r="K9" s="1137" t="s">
        <v>814</v>
      </c>
      <c r="L9" s="1837" t="s">
        <v>814</v>
      </c>
      <c r="M9" s="1786"/>
      <c r="N9" s="1137" t="s">
        <v>814</v>
      </c>
      <c r="O9" s="1137" t="s">
        <v>814</v>
      </c>
      <c r="P9" s="1837" t="s">
        <v>814</v>
      </c>
      <c r="Q9" s="1786"/>
      <c r="R9" s="1137" t="s">
        <v>814</v>
      </c>
      <c r="S9" s="1137" t="s">
        <v>814</v>
      </c>
      <c r="T9" s="1165" t="s">
        <v>814</v>
      </c>
      <c r="U9" s="1837" t="s">
        <v>814</v>
      </c>
      <c r="V9" s="1786"/>
      <c r="W9" s="1786"/>
      <c r="X9" s="1137" t="s">
        <v>814</v>
      </c>
      <c r="Y9" s="1139" t="s">
        <v>814</v>
      </c>
    </row>
    <row r="10" spans="2:25" ht="9.75" customHeight="1">
      <c r="B10" s="726" t="s">
        <v>814</v>
      </c>
      <c r="C10" s="1855" t="s">
        <v>848</v>
      </c>
      <c r="D10" s="1814"/>
      <c r="E10" s="1814"/>
      <c r="F10" s="1147">
        <v>362</v>
      </c>
      <c r="G10" s="1865">
        <v>325</v>
      </c>
      <c r="H10" s="1866"/>
      <c r="I10" s="1866"/>
      <c r="J10" s="1351">
        <v>11.384615384615385</v>
      </c>
      <c r="K10" s="1351" t="s">
        <v>817</v>
      </c>
      <c r="L10" s="1351"/>
      <c r="M10" s="1351" t="s">
        <v>817</v>
      </c>
      <c r="N10" s="1351" t="s">
        <v>817</v>
      </c>
      <c r="O10" s="1147">
        <v>362</v>
      </c>
      <c r="P10" s="1865">
        <v>325</v>
      </c>
      <c r="Q10" s="1866"/>
      <c r="R10" s="1351">
        <v>11.384615384615385</v>
      </c>
      <c r="S10" s="728" t="s">
        <v>814</v>
      </c>
      <c r="T10" s="1150">
        <v>36</v>
      </c>
      <c r="U10" s="1865">
        <v>33</v>
      </c>
      <c r="V10" s="1866"/>
      <c r="W10" s="1866"/>
      <c r="X10" s="1351">
        <v>9.090909090909092</v>
      </c>
      <c r="Y10" s="729" t="s">
        <v>814</v>
      </c>
    </row>
    <row r="11" spans="2:25" ht="9.75" customHeight="1">
      <c r="B11" s="726" t="s">
        <v>814</v>
      </c>
      <c r="C11" s="1855" t="s">
        <v>849</v>
      </c>
      <c r="D11" s="1814"/>
      <c r="E11" s="1814"/>
      <c r="F11" s="1147">
        <v>226</v>
      </c>
      <c r="G11" s="1865">
        <v>205</v>
      </c>
      <c r="H11" s="1866"/>
      <c r="I11" s="1866"/>
      <c r="J11" s="1351">
        <v>10.24390243902439</v>
      </c>
      <c r="K11" s="1351" t="s">
        <v>817</v>
      </c>
      <c r="L11" s="1351"/>
      <c r="M11" s="1351" t="s">
        <v>817</v>
      </c>
      <c r="N11" s="1351" t="s">
        <v>817</v>
      </c>
      <c r="O11" s="1147">
        <v>226</v>
      </c>
      <c r="P11" s="1865">
        <v>205</v>
      </c>
      <c r="Q11" s="1866"/>
      <c r="R11" s="1351">
        <v>10.24390243902439</v>
      </c>
      <c r="S11" s="728" t="s">
        <v>814</v>
      </c>
      <c r="T11" s="1150">
        <v>23</v>
      </c>
      <c r="U11" s="1865">
        <v>21</v>
      </c>
      <c r="V11" s="1866"/>
      <c r="W11" s="1866"/>
      <c r="X11" s="1351">
        <v>9.523809523809524</v>
      </c>
      <c r="Y11" s="729" t="s">
        <v>814</v>
      </c>
    </row>
    <row r="12" spans="2:25" ht="9.75" customHeight="1">
      <c r="B12" s="726" t="s">
        <v>814</v>
      </c>
      <c r="C12" s="1855" t="s">
        <v>850</v>
      </c>
      <c r="D12" s="1814"/>
      <c r="E12" s="1814"/>
      <c r="F12" s="1147">
        <v>150</v>
      </c>
      <c r="G12" s="1865">
        <v>132</v>
      </c>
      <c r="H12" s="1866"/>
      <c r="I12" s="1866"/>
      <c r="J12" s="1351">
        <v>13.636363636363635</v>
      </c>
      <c r="K12" s="1584" t="s">
        <v>817</v>
      </c>
      <c r="L12" s="1351"/>
      <c r="M12" s="1351" t="s">
        <v>817</v>
      </c>
      <c r="N12" s="1351" t="s">
        <v>817</v>
      </c>
      <c r="O12" s="1147">
        <v>150</v>
      </c>
      <c r="P12" s="1865">
        <v>132</v>
      </c>
      <c r="Q12" s="1866"/>
      <c r="R12" s="1351">
        <v>13.636363636363635</v>
      </c>
      <c r="S12" s="728" t="s">
        <v>814</v>
      </c>
      <c r="T12" s="1150">
        <v>15</v>
      </c>
      <c r="U12" s="1865">
        <v>13</v>
      </c>
      <c r="V12" s="1866"/>
      <c r="W12" s="1866"/>
      <c r="X12" s="1351">
        <v>15.384615384615385</v>
      </c>
      <c r="Y12" s="729" t="s">
        <v>814</v>
      </c>
    </row>
    <row r="13" spans="2:25" ht="9" customHeight="1">
      <c r="B13" s="1145" t="s">
        <v>814</v>
      </c>
      <c r="C13" s="1791" t="s">
        <v>851</v>
      </c>
      <c r="D13" s="1788"/>
      <c r="E13" s="1788"/>
      <c r="F13" s="1166">
        <v>738</v>
      </c>
      <c r="G13" s="1873">
        <v>662</v>
      </c>
      <c r="H13" s="1864"/>
      <c r="I13" s="1864"/>
      <c r="J13" s="1342">
        <v>11.48036253776435</v>
      </c>
      <c r="K13" s="1351" t="s">
        <v>817</v>
      </c>
      <c r="L13" s="1873" t="s">
        <v>817</v>
      </c>
      <c r="M13" s="1864"/>
      <c r="N13" s="1342" t="s">
        <v>817</v>
      </c>
      <c r="O13" s="1166">
        <v>738</v>
      </c>
      <c r="P13" s="1873">
        <v>662</v>
      </c>
      <c r="Q13" s="1864"/>
      <c r="R13" s="1342">
        <v>11.48036253776435</v>
      </c>
      <c r="S13" s="1182" t="s">
        <v>814</v>
      </c>
      <c r="T13" s="1168">
        <v>74</v>
      </c>
      <c r="U13" s="1873">
        <v>66</v>
      </c>
      <c r="V13" s="1864"/>
      <c r="W13" s="1864"/>
      <c r="X13" s="1342">
        <v>12.121212121212121</v>
      </c>
      <c r="Y13" s="1183" t="s">
        <v>814</v>
      </c>
    </row>
    <row r="14" spans="2:25" ht="9.75" customHeight="1">
      <c r="B14" s="1134" t="s">
        <v>814</v>
      </c>
      <c r="C14" s="1755" t="s">
        <v>814</v>
      </c>
      <c r="D14" s="1786"/>
      <c r="E14" s="1786"/>
      <c r="F14" s="1137" t="s">
        <v>814</v>
      </c>
      <c r="G14" s="1877" t="s">
        <v>814</v>
      </c>
      <c r="H14" s="1876"/>
      <c r="I14" s="1876"/>
      <c r="J14" s="1343" t="s">
        <v>814</v>
      </c>
      <c r="K14" s="1137" t="s">
        <v>814</v>
      </c>
      <c r="L14" s="1877" t="s">
        <v>814</v>
      </c>
      <c r="M14" s="1876"/>
      <c r="N14" s="1343" t="s">
        <v>814</v>
      </c>
      <c r="O14" s="1137" t="s">
        <v>814</v>
      </c>
      <c r="P14" s="1877" t="s">
        <v>814</v>
      </c>
      <c r="Q14" s="1876"/>
      <c r="R14" s="1343" t="s">
        <v>814</v>
      </c>
      <c r="S14" s="1137" t="s">
        <v>814</v>
      </c>
      <c r="T14" s="1165" t="s">
        <v>814</v>
      </c>
      <c r="U14" s="1877" t="s">
        <v>814</v>
      </c>
      <c r="V14" s="1876"/>
      <c r="W14" s="1876"/>
      <c r="X14" s="1343" t="s">
        <v>814</v>
      </c>
      <c r="Y14" s="1139" t="s">
        <v>814</v>
      </c>
    </row>
    <row r="15" spans="2:25" ht="9.75" customHeight="1">
      <c r="B15" s="726" t="s">
        <v>814</v>
      </c>
      <c r="C15" s="1855" t="s">
        <v>852</v>
      </c>
      <c r="D15" s="1814"/>
      <c r="E15" s="1814"/>
      <c r="F15" s="1147">
        <v>33</v>
      </c>
      <c r="G15" s="1865">
        <v>34</v>
      </c>
      <c r="H15" s="1866"/>
      <c r="I15" s="1866"/>
      <c r="J15" s="1352">
        <v>-2.941176470588235</v>
      </c>
      <c r="K15" s="1351" t="s">
        <v>817</v>
      </c>
      <c r="L15" s="1351"/>
      <c r="M15" s="1351" t="s">
        <v>817</v>
      </c>
      <c r="N15" s="1351" t="s">
        <v>817</v>
      </c>
      <c r="O15" s="1147">
        <v>33</v>
      </c>
      <c r="P15" s="1865">
        <v>34</v>
      </c>
      <c r="Q15" s="1866"/>
      <c r="R15" s="1352">
        <v>-2.941176470588235</v>
      </c>
      <c r="S15" s="728" t="s">
        <v>814</v>
      </c>
      <c r="T15" s="1150">
        <v>3</v>
      </c>
      <c r="U15" s="1865">
        <v>3</v>
      </c>
      <c r="V15" s="1866"/>
      <c r="W15" s="1866"/>
      <c r="X15" s="1351">
        <v>0</v>
      </c>
      <c r="Y15" s="729" t="s">
        <v>814</v>
      </c>
    </row>
    <row r="16" spans="2:25" ht="9.75" customHeight="1">
      <c r="B16" s="726" t="s">
        <v>814</v>
      </c>
      <c r="C16" s="1855" t="s">
        <v>439</v>
      </c>
      <c r="D16" s="1814"/>
      <c r="E16" s="1814"/>
      <c r="F16" s="1147">
        <v>9</v>
      </c>
      <c r="G16" s="1865">
        <v>9</v>
      </c>
      <c r="H16" s="1866"/>
      <c r="I16" s="1866"/>
      <c r="J16" s="1351">
        <v>0</v>
      </c>
      <c r="K16" s="1351" t="s">
        <v>817</v>
      </c>
      <c r="L16" s="1351"/>
      <c r="M16" s="1351" t="s">
        <v>817</v>
      </c>
      <c r="N16" s="1351" t="s">
        <v>817</v>
      </c>
      <c r="O16" s="1147">
        <v>9</v>
      </c>
      <c r="P16" s="1865">
        <v>9</v>
      </c>
      <c r="Q16" s="1866"/>
      <c r="R16" s="1351">
        <v>0</v>
      </c>
      <c r="S16" s="728" t="s">
        <v>814</v>
      </c>
      <c r="T16" s="1150">
        <v>1</v>
      </c>
      <c r="U16" s="1865">
        <v>1</v>
      </c>
      <c r="V16" s="1866"/>
      <c r="W16" s="1866"/>
      <c r="X16" s="1351">
        <v>0</v>
      </c>
      <c r="Y16" s="729" t="s">
        <v>814</v>
      </c>
    </row>
    <row r="17" spans="2:25" ht="9.75" customHeight="1">
      <c r="B17" s="726" t="s">
        <v>814</v>
      </c>
      <c r="C17" s="1855" t="s">
        <v>249</v>
      </c>
      <c r="D17" s="1814"/>
      <c r="E17" s="1814"/>
      <c r="F17" s="1147">
        <v>22</v>
      </c>
      <c r="G17" s="1865">
        <v>85</v>
      </c>
      <c r="H17" s="1866"/>
      <c r="I17" s="1866"/>
      <c r="J17" s="1352">
        <v>-74.11764705882354</v>
      </c>
      <c r="K17" s="1147">
        <v>24</v>
      </c>
      <c r="L17" s="1865">
        <v>18</v>
      </c>
      <c r="M17" s="1866"/>
      <c r="N17" s="1351">
        <v>33.33333333333333</v>
      </c>
      <c r="O17" s="1147">
        <v>46</v>
      </c>
      <c r="P17" s="1865">
        <v>103</v>
      </c>
      <c r="Q17" s="1866"/>
      <c r="R17" s="1352">
        <v>-55.33980582524271</v>
      </c>
      <c r="S17" s="728" t="s">
        <v>814</v>
      </c>
      <c r="T17" s="1150">
        <v>26</v>
      </c>
      <c r="U17" s="1865">
        <v>27</v>
      </c>
      <c r="V17" s="1866"/>
      <c r="W17" s="1866"/>
      <c r="X17" s="1352">
        <v>-3.7037037037037033</v>
      </c>
      <c r="Y17" s="729" t="s">
        <v>814</v>
      </c>
    </row>
    <row r="18" spans="2:25" ht="9.75" customHeight="1">
      <c r="B18" s="726" t="s">
        <v>814</v>
      </c>
      <c r="C18" s="1855" t="s">
        <v>853</v>
      </c>
      <c r="D18" s="1814"/>
      <c r="E18" s="1814"/>
      <c r="F18" s="1147">
        <v>67</v>
      </c>
      <c r="G18" s="1865">
        <v>71</v>
      </c>
      <c r="H18" s="1866"/>
      <c r="I18" s="1866"/>
      <c r="J18" s="1352">
        <v>-5.633802816901409</v>
      </c>
      <c r="K18" s="1351" t="s">
        <v>817</v>
      </c>
      <c r="L18" s="1351"/>
      <c r="M18" s="1351" t="s">
        <v>817</v>
      </c>
      <c r="N18" s="1351" t="s">
        <v>817</v>
      </c>
      <c r="O18" s="1147">
        <v>67</v>
      </c>
      <c r="P18" s="1865">
        <v>71</v>
      </c>
      <c r="Q18" s="1866"/>
      <c r="R18" s="1352">
        <v>-5.633802816901409</v>
      </c>
      <c r="S18" s="728" t="s">
        <v>814</v>
      </c>
      <c r="T18" s="1150">
        <v>7</v>
      </c>
      <c r="U18" s="1865">
        <v>7</v>
      </c>
      <c r="V18" s="1866"/>
      <c r="W18" s="1866"/>
      <c r="X18" s="1351">
        <v>0</v>
      </c>
      <c r="Y18" s="729" t="s">
        <v>814</v>
      </c>
    </row>
    <row r="19" spans="2:25" ht="9.75" customHeight="1">
      <c r="B19" s="726" t="s">
        <v>814</v>
      </c>
      <c r="C19" s="1855" t="s">
        <v>854</v>
      </c>
      <c r="D19" s="1814"/>
      <c r="E19" s="1814"/>
      <c r="F19" s="1147">
        <v>58</v>
      </c>
      <c r="G19" s="1865">
        <v>56</v>
      </c>
      <c r="H19" s="1866"/>
      <c r="I19" s="1866"/>
      <c r="J19" s="1351">
        <v>3.571428571428571</v>
      </c>
      <c r="K19" s="1351" t="s">
        <v>817</v>
      </c>
      <c r="L19" s="1351"/>
      <c r="M19" s="1351" t="s">
        <v>817</v>
      </c>
      <c r="N19" s="1351" t="s">
        <v>817</v>
      </c>
      <c r="O19" s="1147">
        <v>58</v>
      </c>
      <c r="P19" s="1865">
        <v>56</v>
      </c>
      <c r="Q19" s="1866"/>
      <c r="R19" s="1351">
        <v>3.571428571428571</v>
      </c>
      <c r="S19" s="728" t="s">
        <v>814</v>
      </c>
      <c r="T19" s="1150">
        <v>6</v>
      </c>
      <c r="U19" s="1865">
        <v>6</v>
      </c>
      <c r="V19" s="1866"/>
      <c r="W19" s="1866"/>
      <c r="X19" s="1351">
        <v>0</v>
      </c>
      <c r="Y19" s="729" t="s">
        <v>814</v>
      </c>
    </row>
    <row r="20" spans="2:25" ht="9.75" customHeight="1">
      <c r="B20" s="726" t="s">
        <v>814</v>
      </c>
      <c r="C20" s="1855" t="s">
        <v>855</v>
      </c>
      <c r="D20" s="1814"/>
      <c r="E20" s="1814"/>
      <c r="F20" s="1351" t="s">
        <v>817</v>
      </c>
      <c r="G20" s="1351"/>
      <c r="H20" s="1351"/>
      <c r="I20" s="1351" t="s">
        <v>817</v>
      </c>
      <c r="J20" s="1351" t="s">
        <v>817</v>
      </c>
      <c r="K20" s="1147">
        <v>1</v>
      </c>
      <c r="L20" s="1865">
        <v>1</v>
      </c>
      <c r="M20" s="1866"/>
      <c r="N20" s="1351">
        <v>0</v>
      </c>
      <c r="O20" s="1147">
        <v>1</v>
      </c>
      <c r="P20" s="1865">
        <v>1</v>
      </c>
      <c r="Q20" s="1866"/>
      <c r="R20" s="1351">
        <v>0</v>
      </c>
      <c r="S20" s="728" t="s">
        <v>814</v>
      </c>
      <c r="T20" s="1150">
        <v>1</v>
      </c>
      <c r="U20" s="1865">
        <v>1</v>
      </c>
      <c r="V20" s="1866"/>
      <c r="W20" s="1866"/>
      <c r="X20" s="1351">
        <v>0</v>
      </c>
      <c r="Y20" s="729" t="s">
        <v>814</v>
      </c>
    </row>
    <row r="21" spans="2:25" ht="9.75" customHeight="1">
      <c r="B21" s="726" t="s">
        <v>814</v>
      </c>
      <c r="C21" s="1855" t="s">
        <v>856</v>
      </c>
      <c r="D21" s="1814"/>
      <c r="E21" s="1814"/>
      <c r="F21" s="1147">
        <v>78</v>
      </c>
      <c r="G21" s="1865">
        <v>127</v>
      </c>
      <c r="H21" s="1866"/>
      <c r="I21" s="1866"/>
      <c r="J21" s="1352">
        <v>-38.582677165354326</v>
      </c>
      <c r="K21" s="1147">
        <v>1</v>
      </c>
      <c r="L21" s="1865">
        <v>1</v>
      </c>
      <c r="M21" s="1866"/>
      <c r="N21" s="1351">
        <v>0</v>
      </c>
      <c r="O21" s="1147">
        <v>79</v>
      </c>
      <c r="P21" s="1865">
        <v>128</v>
      </c>
      <c r="Q21" s="1866"/>
      <c r="R21" s="1352">
        <v>-38.28125</v>
      </c>
      <c r="S21" s="728" t="s">
        <v>814</v>
      </c>
      <c r="T21" s="1150">
        <v>9</v>
      </c>
      <c r="U21" s="1865">
        <v>14</v>
      </c>
      <c r="V21" s="1866"/>
      <c r="W21" s="1866"/>
      <c r="X21" s="1352">
        <v>-35.714285714285715</v>
      </c>
      <c r="Y21" s="729" t="s">
        <v>814</v>
      </c>
    </row>
    <row r="22" spans="2:25" ht="8.25" customHeight="1">
      <c r="B22" s="732" t="s">
        <v>814</v>
      </c>
      <c r="C22" s="1846" t="s">
        <v>814</v>
      </c>
      <c r="D22" s="1847"/>
      <c r="E22" s="1847"/>
      <c r="F22" s="1230" t="s">
        <v>814</v>
      </c>
      <c r="G22" s="1861" t="s">
        <v>814</v>
      </c>
      <c r="H22" s="1862"/>
      <c r="I22" s="1862"/>
      <c r="J22" s="1354" t="s">
        <v>814</v>
      </c>
      <c r="K22" s="1230" t="s">
        <v>814</v>
      </c>
      <c r="L22" s="1861" t="s">
        <v>814</v>
      </c>
      <c r="M22" s="1862"/>
      <c r="N22" s="1354" t="s">
        <v>814</v>
      </c>
      <c r="O22" s="1230" t="s">
        <v>814</v>
      </c>
      <c r="P22" s="1861" t="s">
        <v>814</v>
      </c>
      <c r="Q22" s="1862"/>
      <c r="R22" s="1354" t="s">
        <v>814</v>
      </c>
      <c r="S22" s="1231" t="s">
        <v>814</v>
      </c>
      <c r="T22" s="1232" t="s">
        <v>814</v>
      </c>
      <c r="U22" s="1861" t="s">
        <v>814</v>
      </c>
      <c r="V22" s="1862"/>
      <c r="W22" s="1862"/>
      <c r="X22" s="1354" t="s">
        <v>814</v>
      </c>
      <c r="Y22" s="1233" t="s">
        <v>814</v>
      </c>
    </row>
    <row r="23" spans="2:25" ht="9" customHeight="1">
      <c r="B23" s="732" t="s">
        <v>814</v>
      </c>
      <c r="C23" s="1846" t="s">
        <v>857</v>
      </c>
      <c r="D23" s="1847"/>
      <c r="E23" s="1847"/>
      <c r="F23" s="1169">
        <v>1005</v>
      </c>
      <c r="G23" s="1859">
        <v>1044</v>
      </c>
      <c r="H23" s="1860"/>
      <c r="I23" s="1860"/>
      <c r="J23" s="1346">
        <v>-3.7356321839080464</v>
      </c>
      <c r="K23" s="1169">
        <v>26</v>
      </c>
      <c r="L23" s="1859">
        <v>20</v>
      </c>
      <c r="M23" s="1860"/>
      <c r="N23" s="1344">
        <v>30</v>
      </c>
      <c r="O23" s="1169">
        <v>1031</v>
      </c>
      <c r="P23" s="1859">
        <v>1064</v>
      </c>
      <c r="Q23" s="1860"/>
      <c r="R23" s="1346">
        <v>-3.101503759398496</v>
      </c>
      <c r="S23" s="1172" t="s">
        <v>814</v>
      </c>
      <c r="T23" s="1173">
        <v>127</v>
      </c>
      <c r="U23" s="1859">
        <v>124</v>
      </c>
      <c r="V23" s="1860"/>
      <c r="W23" s="1860"/>
      <c r="X23" s="1344">
        <v>2.4193548387096775</v>
      </c>
      <c r="Y23" s="1174" t="s">
        <v>814</v>
      </c>
    </row>
    <row r="24" spans="2:25" ht="9" customHeight="1">
      <c r="B24" s="732" t="s">
        <v>814</v>
      </c>
      <c r="C24" s="1846" t="s">
        <v>814</v>
      </c>
      <c r="D24" s="1847"/>
      <c r="E24" s="1847"/>
      <c r="F24" s="1192" t="s">
        <v>814</v>
      </c>
      <c r="G24" s="1863" t="s">
        <v>814</v>
      </c>
      <c r="H24" s="1864"/>
      <c r="I24" s="1864"/>
      <c r="J24" s="1342" t="s">
        <v>814</v>
      </c>
      <c r="K24" s="1192" t="s">
        <v>814</v>
      </c>
      <c r="L24" s="1863" t="s">
        <v>814</v>
      </c>
      <c r="M24" s="1864"/>
      <c r="N24" s="1342" t="s">
        <v>814</v>
      </c>
      <c r="O24" s="1192" t="s">
        <v>814</v>
      </c>
      <c r="P24" s="1863" t="s">
        <v>814</v>
      </c>
      <c r="Q24" s="1864"/>
      <c r="R24" s="1342" t="s">
        <v>814</v>
      </c>
      <c r="S24" s="1154" t="s">
        <v>814</v>
      </c>
      <c r="T24" s="1193" t="s">
        <v>814</v>
      </c>
      <c r="U24" s="1863" t="s">
        <v>814</v>
      </c>
      <c r="V24" s="1864"/>
      <c r="W24" s="1864"/>
      <c r="X24" s="1342" t="s">
        <v>814</v>
      </c>
      <c r="Y24" s="1156" t="s">
        <v>814</v>
      </c>
    </row>
    <row r="25" spans="2:25" ht="9" customHeight="1">
      <c r="B25" s="726" t="s">
        <v>814</v>
      </c>
      <c r="C25" s="1855" t="s">
        <v>249</v>
      </c>
      <c r="D25" s="1814"/>
      <c r="E25" s="1814"/>
      <c r="F25" s="1147">
        <v>64</v>
      </c>
      <c r="G25" s="1865">
        <v>46</v>
      </c>
      <c r="H25" s="1866"/>
      <c r="I25" s="1866"/>
      <c r="J25" s="1351">
        <v>39.130434782608695</v>
      </c>
      <c r="K25" s="1147">
        <v>32</v>
      </c>
      <c r="L25" s="1865">
        <v>28</v>
      </c>
      <c r="M25" s="1866"/>
      <c r="N25" s="1351">
        <v>14.285714285714285</v>
      </c>
      <c r="O25" s="1147">
        <v>96</v>
      </c>
      <c r="P25" s="1865">
        <v>74</v>
      </c>
      <c r="Q25" s="1866"/>
      <c r="R25" s="1351">
        <v>29.72972972972973</v>
      </c>
      <c r="S25" s="728" t="s">
        <v>814</v>
      </c>
      <c r="T25" s="1150">
        <v>38</v>
      </c>
      <c r="U25" s="1865">
        <v>33</v>
      </c>
      <c r="V25" s="1866"/>
      <c r="W25" s="1866"/>
      <c r="X25" s="1351">
        <v>15.151515151515152</v>
      </c>
      <c r="Y25" s="729" t="s">
        <v>814</v>
      </c>
    </row>
    <row r="26" spans="2:25" ht="9" customHeight="1">
      <c r="B26" s="726" t="s">
        <v>814</v>
      </c>
      <c r="C26" s="1855" t="s">
        <v>858</v>
      </c>
      <c r="D26" s="1814"/>
      <c r="E26" s="1814"/>
      <c r="F26" s="1147">
        <v>51</v>
      </c>
      <c r="G26" s="1865">
        <v>49</v>
      </c>
      <c r="H26" s="1866"/>
      <c r="I26" s="1866"/>
      <c r="J26" s="1351">
        <v>4.081632653061225</v>
      </c>
      <c r="K26" s="1147">
        <v>7</v>
      </c>
      <c r="L26" s="1865">
        <v>6</v>
      </c>
      <c r="M26" s="1866"/>
      <c r="N26" s="1351">
        <v>16.666666666666664</v>
      </c>
      <c r="O26" s="1147">
        <v>58</v>
      </c>
      <c r="P26" s="1865">
        <v>55</v>
      </c>
      <c r="Q26" s="1866"/>
      <c r="R26" s="1351">
        <v>5.454545454545454</v>
      </c>
      <c r="S26" s="728" t="s">
        <v>814</v>
      </c>
      <c r="T26" s="1150">
        <v>12</v>
      </c>
      <c r="U26" s="1865">
        <v>11</v>
      </c>
      <c r="V26" s="1866"/>
      <c r="W26" s="1866"/>
      <c r="X26" s="1351">
        <v>9.090909090909092</v>
      </c>
      <c r="Y26" s="729" t="s">
        <v>814</v>
      </c>
    </row>
    <row r="27" spans="2:25" ht="9" customHeight="1">
      <c r="B27" s="726" t="s">
        <v>814</v>
      </c>
      <c r="C27" s="1855" t="s">
        <v>248</v>
      </c>
      <c r="D27" s="1814"/>
      <c r="E27" s="1814"/>
      <c r="F27" s="1351" t="s">
        <v>817</v>
      </c>
      <c r="G27" s="1865">
        <v>129</v>
      </c>
      <c r="H27" s="1866"/>
      <c r="I27" s="1866"/>
      <c r="J27" s="1351" t="s">
        <v>817</v>
      </c>
      <c r="K27" s="1351" t="s">
        <v>817</v>
      </c>
      <c r="L27" s="1351"/>
      <c r="M27" s="1351" t="s">
        <v>817</v>
      </c>
      <c r="N27" s="1351" t="s">
        <v>817</v>
      </c>
      <c r="O27" s="1351" t="s">
        <v>817</v>
      </c>
      <c r="P27" s="1865">
        <v>129</v>
      </c>
      <c r="Q27" s="1866"/>
      <c r="R27" s="1351" t="s">
        <v>817</v>
      </c>
      <c r="S27" s="728" t="s">
        <v>814</v>
      </c>
      <c r="T27" s="1586" t="s">
        <v>817</v>
      </c>
      <c r="U27" s="1865">
        <v>13</v>
      </c>
      <c r="V27" s="1866"/>
      <c r="W27" s="1866"/>
      <c r="X27" s="1351" t="s">
        <v>817</v>
      </c>
      <c r="Y27" s="729" t="s">
        <v>814</v>
      </c>
    </row>
    <row r="28" spans="2:25" ht="9" customHeight="1">
      <c r="B28" s="1145" t="s">
        <v>814</v>
      </c>
      <c r="C28" s="1791" t="s">
        <v>859</v>
      </c>
      <c r="D28" s="1788"/>
      <c r="E28" s="1788"/>
      <c r="F28" s="1184">
        <v>115</v>
      </c>
      <c r="G28" s="1859">
        <v>224</v>
      </c>
      <c r="H28" s="1860"/>
      <c r="I28" s="1860"/>
      <c r="J28" s="1346">
        <v>-48.660714285714285</v>
      </c>
      <c r="K28" s="1169">
        <v>39</v>
      </c>
      <c r="L28" s="1859">
        <v>34</v>
      </c>
      <c r="M28" s="1860"/>
      <c r="N28" s="1452">
        <v>14.705882352941178</v>
      </c>
      <c r="O28" s="1169">
        <v>154</v>
      </c>
      <c r="P28" s="1859">
        <v>258</v>
      </c>
      <c r="Q28" s="1860"/>
      <c r="R28" s="1346">
        <v>-40.310077519379846</v>
      </c>
      <c r="S28" s="1234" t="s">
        <v>814</v>
      </c>
      <c r="T28" s="1173">
        <v>51</v>
      </c>
      <c r="U28" s="1859">
        <v>56</v>
      </c>
      <c r="V28" s="1860"/>
      <c r="W28" s="1860"/>
      <c r="X28" s="1346">
        <v>-8.928571428571429</v>
      </c>
      <c r="Y28" s="1174" t="s">
        <v>814</v>
      </c>
    </row>
    <row r="29" spans="2:25" ht="8.25" customHeight="1">
      <c r="B29" s="726" t="s">
        <v>814</v>
      </c>
      <c r="C29" s="1846" t="s">
        <v>814</v>
      </c>
      <c r="D29" s="1847"/>
      <c r="E29" s="1847"/>
      <c r="F29" s="731" t="s">
        <v>814</v>
      </c>
      <c r="G29" s="1874" t="s">
        <v>814</v>
      </c>
      <c r="H29" s="1866"/>
      <c r="I29" s="1866"/>
      <c r="J29" s="1347" t="s">
        <v>814</v>
      </c>
      <c r="K29" s="731" t="s">
        <v>814</v>
      </c>
      <c r="L29" s="1874" t="s">
        <v>814</v>
      </c>
      <c r="M29" s="1866"/>
      <c r="N29" s="1347" t="s">
        <v>814</v>
      </c>
      <c r="O29" s="731" t="s">
        <v>814</v>
      </c>
      <c r="P29" s="1874" t="s">
        <v>814</v>
      </c>
      <c r="Q29" s="1866"/>
      <c r="R29" s="1347" t="s">
        <v>814</v>
      </c>
      <c r="S29" s="728" t="s">
        <v>814</v>
      </c>
      <c r="T29" s="730" t="s">
        <v>814</v>
      </c>
      <c r="U29" s="1874" t="s">
        <v>814</v>
      </c>
      <c r="V29" s="1866"/>
      <c r="W29" s="1866"/>
      <c r="X29" s="1347" t="s">
        <v>814</v>
      </c>
      <c r="Y29" s="729" t="s">
        <v>814</v>
      </c>
    </row>
    <row r="30" spans="2:25" ht="8.25" customHeight="1">
      <c r="B30" s="732" t="s">
        <v>814</v>
      </c>
      <c r="C30" s="1846" t="s">
        <v>814</v>
      </c>
      <c r="D30" s="1847"/>
      <c r="E30" s="1847"/>
      <c r="F30" s="1230" t="s">
        <v>814</v>
      </c>
      <c r="G30" s="1861" t="s">
        <v>814</v>
      </c>
      <c r="H30" s="1862"/>
      <c r="I30" s="1862"/>
      <c r="J30" s="1354" t="s">
        <v>814</v>
      </c>
      <c r="K30" s="1230" t="s">
        <v>814</v>
      </c>
      <c r="L30" s="1861" t="s">
        <v>814</v>
      </c>
      <c r="M30" s="1862"/>
      <c r="N30" s="1354" t="s">
        <v>814</v>
      </c>
      <c r="O30" s="1230" t="s">
        <v>814</v>
      </c>
      <c r="P30" s="1861" t="s">
        <v>814</v>
      </c>
      <c r="Q30" s="1862"/>
      <c r="R30" s="1354" t="s">
        <v>814</v>
      </c>
      <c r="S30" s="1231" t="s">
        <v>814</v>
      </c>
      <c r="T30" s="1232" t="s">
        <v>814</v>
      </c>
      <c r="U30" s="1861" t="s">
        <v>814</v>
      </c>
      <c r="V30" s="1862"/>
      <c r="W30" s="1862"/>
      <c r="X30" s="1354" t="s">
        <v>814</v>
      </c>
      <c r="Y30" s="1233" t="s">
        <v>814</v>
      </c>
    </row>
    <row r="31" spans="2:25" ht="9" customHeight="1">
      <c r="B31" s="732" t="s">
        <v>814</v>
      </c>
      <c r="C31" s="1846" t="s">
        <v>860</v>
      </c>
      <c r="D31" s="1847"/>
      <c r="E31" s="1847"/>
      <c r="F31" s="1169">
        <v>1120</v>
      </c>
      <c r="G31" s="1859">
        <v>1268</v>
      </c>
      <c r="H31" s="1860"/>
      <c r="I31" s="1860"/>
      <c r="J31" s="1346">
        <v>-11.67192429022082</v>
      </c>
      <c r="K31" s="1169">
        <v>65</v>
      </c>
      <c r="L31" s="1859">
        <v>54</v>
      </c>
      <c r="M31" s="1860"/>
      <c r="N31" s="1344">
        <v>20.37037037037037</v>
      </c>
      <c r="O31" s="1169">
        <v>1185</v>
      </c>
      <c r="P31" s="1859">
        <v>1322</v>
      </c>
      <c r="Q31" s="1860"/>
      <c r="R31" s="1346">
        <v>-10.363086232980333</v>
      </c>
      <c r="S31" s="1172" t="s">
        <v>814</v>
      </c>
      <c r="T31" s="1173">
        <v>177</v>
      </c>
      <c r="U31" s="1859">
        <v>181</v>
      </c>
      <c r="V31" s="1860"/>
      <c r="W31" s="1860"/>
      <c r="X31" s="1346">
        <v>-2.209944751381215</v>
      </c>
      <c r="Y31" s="1174" t="s">
        <v>814</v>
      </c>
    </row>
    <row r="32" spans="2:25" ht="9" customHeight="1">
      <c r="B32" s="732" t="s">
        <v>814</v>
      </c>
      <c r="C32" s="1846" t="s">
        <v>814</v>
      </c>
      <c r="D32" s="1847"/>
      <c r="E32" s="1847"/>
      <c r="F32" s="1192" t="s">
        <v>814</v>
      </c>
      <c r="G32" s="1863" t="s">
        <v>814</v>
      </c>
      <c r="H32" s="1864"/>
      <c r="I32" s="1864"/>
      <c r="J32" s="1342" t="s">
        <v>814</v>
      </c>
      <c r="K32" s="1192" t="s">
        <v>814</v>
      </c>
      <c r="L32" s="1863" t="s">
        <v>814</v>
      </c>
      <c r="M32" s="1864"/>
      <c r="N32" s="1342" t="s">
        <v>814</v>
      </c>
      <c r="O32" s="1192" t="s">
        <v>814</v>
      </c>
      <c r="P32" s="1863" t="s">
        <v>814</v>
      </c>
      <c r="Q32" s="1864"/>
      <c r="R32" s="1342" t="s">
        <v>814</v>
      </c>
      <c r="S32" s="1154" t="s">
        <v>814</v>
      </c>
      <c r="T32" s="1193" t="s">
        <v>814</v>
      </c>
      <c r="U32" s="1863" t="s">
        <v>814</v>
      </c>
      <c r="V32" s="1864"/>
      <c r="W32" s="1864"/>
      <c r="X32" s="1342" t="s">
        <v>814</v>
      </c>
      <c r="Y32" s="1156" t="s">
        <v>814</v>
      </c>
    </row>
    <row r="33" spans="2:25" ht="8.25" customHeight="1">
      <c r="B33" s="726" t="s">
        <v>814</v>
      </c>
      <c r="C33" s="1855" t="s">
        <v>861</v>
      </c>
      <c r="D33" s="1814"/>
      <c r="E33" s="1814"/>
      <c r="F33" s="1147">
        <v>35</v>
      </c>
      <c r="G33" s="1865">
        <v>3</v>
      </c>
      <c r="H33" s="1866"/>
      <c r="I33" s="1866"/>
      <c r="J33" s="1351">
        <v>1066.6666666666665</v>
      </c>
      <c r="K33" s="1351" t="s">
        <v>817</v>
      </c>
      <c r="L33" s="1351"/>
      <c r="M33" s="1351" t="s">
        <v>817</v>
      </c>
      <c r="N33" s="1351" t="s">
        <v>817</v>
      </c>
      <c r="O33" s="1147">
        <v>35</v>
      </c>
      <c r="P33" s="1865">
        <v>3</v>
      </c>
      <c r="Q33" s="1866"/>
      <c r="R33" s="1351">
        <v>1066.6666666666665</v>
      </c>
      <c r="S33" s="728" t="s">
        <v>814</v>
      </c>
      <c r="T33" s="1150">
        <v>4</v>
      </c>
      <c r="U33" s="1865" t="s">
        <v>817</v>
      </c>
      <c r="V33" s="1866"/>
      <c r="W33" s="1866"/>
      <c r="X33" s="1351" t="s">
        <v>817</v>
      </c>
      <c r="Y33" s="729" t="s">
        <v>814</v>
      </c>
    </row>
    <row r="34" spans="2:25" ht="8.25" customHeight="1">
      <c r="B34" s="726" t="s">
        <v>814</v>
      </c>
      <c r="C34" s="1855" t="s">
        <v>814</v>
      </c>
      <c r="D34" s="1814"/>
      <c r="E34" s="1814"/>
      <c r="F34" s="731" t="s">
        <v>814</v>
      </c>
      <c r="G34" s="1874" t="s">
        <v>814</v>
      </c>
      <c r="H34" s="1866"/>
      <c r="I34" s="1866"/>
      <c r="J34" s="1347" t="s">
        <v>814</v>
      </c>
      <c r="K34" s="1351" t="s">
        <v>817</v>
      </c>
      <c r="L34" s="1351"/>
      <c r="M34" s="1351" t="s">
        <v>817</v>
      </c>
      <c r="N34" s="1347" t="s">
        <v>814</v>
      </c>
      <c r="O34" s="731" t="s">
        <v>814</v>
      </c>
      <c r="P34" s="1874" t="s">
        <v>814</v>
      </c>
      <c r="Q34" s="1866"/>
      <c r="R34" s="1347" t="s">
        <v>814</v>
      </c>
      <c r="S34" s="728" t="s">
        <v>814</v>
      </c>
      <c r="T34" s="730" t="s">
        <v>814</v>
      </c>
      <c r="U34" s="1874" t="s">
        <v>814</v>
      </c>
      <c r="V34" s="1866"/>
      <c r="W34" s="1866"/>
      <c r="X34" s="1347" t="s">
        <v>814</v>
      </c>
      <c r="Y34" s="729" t="s">
        <v>814</v>
      </c>
    </row>
    <row r="35" spans="2:25" ht="8.25" customHeight="1">
      <c r="B35" s="726" t="s">
        <v>814</v>
      </c>
      <c r="C35" s="1855" t="s">
        <v>862</v>
      </c>
      <c r="D35" s="1814"/>
      <c r="E35" s="1814"/>
      <c r="F35" s="1147">
        <v>5</v>
      </c>
      <c r="G35" s="1865">
        <v>10</v>
      </c>
      <c r="H35" s="1866"/>
      <c r="I35" s="1866"/>
      <c r="J35" s="1352">
        <v>-50</v>
      </c>
      <c r="K35" s="1351" t="s">
        <v>817</v>
      </c>
      <c r="L35" s="1351"/>
      <c r="M35" s="1351" t="s">
        <v>817</v>
      </c>
      <c r="N35" s="1351" t="s">
        <v>817</v>
      </c>
      <c r="O35" s="1147">
        <v>5</v>
      </c>
      <c r="P35" s="1865">
        <v>10</v>
      </c>
      <c r="Q35" s="1866"/>
      <c r="R35" s="1352">
        <v>-50</v>
      </c>
      <c r="S35" s="728" t="s">
        <v>814</v>
      </c>
      <c r="T35" s="1150">
        <v>1</v>
      </c>
      <c r="U35" s="1865">
        <v>1</v>
      </c>
      <c r="V35" s="1866"/>
      <c r="W35" s="1866"/>
      <c r="X35" s="1351">
        <v>0</v>
      </c>
      <c r="Y35" s="729" t="s">
        <v>814</v>
      </c>
    </row>
    <row r="36" spans="2:25" ht="8.25" customHeight="1">
      <c r="B36" s="726" t="s">
        <v>814</v>
      </c>
      <c r="C36" s="1855" t="s">
        <v>814</v>
      </c>
      <c r="D36" s="1814"/>
      <c r="E36" s="1814"/>
      <c r="F36" s="731" t="s">
        <v>814</v>
      </c>
      <c r="G36" s="1874" t="s">
        <v>814</v>
      </c>
      <c r="H36" s="1866"/>
      <c r="I36" s="1866"/>
      <c r="J36" s="1347" t="s">
        <v>814</v>
      </c>
      <c r="K36" s="731" t="s">
        <v>814</v>
      </c>
      <c r="L36" s="1874" t="s">
        <v>814</v>
      </c>
      <c r="M36" s="1866"/>
      <c r="N36" s="1347" t="s">
        <v>814</v>
      </c>
      <c r="O36" s="731" t="s">
        <v>814</v>
      </c>
      <c r="P36" s="1874" t="s">
        <v>814</v>
      </c>
      <c r="Q36" s="1866"/>
      <c r="R36" s="1347" t="s">
        <v>814</v>
      </c>
      <c r="S36" s="728" t="s">
        <v>814</v>
      </c>
      <c r="T36" s="730" t="s">
        <v>814</v>
      </c>
      <c r="U36" s="1874" t="s">
        <v>814</v>
      </c>
      <c r="V36" s="1866"/>
      <c r="W36" s="1866"/>
      <c r="X36" s="1347" t="s">
        <v>814</v>
      </c>
      <c r="Y36" s="729" t="s">
        <v>814</v>
      </c>
    </row>
    <row r="37" spans="2:25" ht="8.25" customHeight="1">
      <c r="B37" s="732" t="s">
        <v>814</v>
      </c>
      <c r="C37" s="1846" t="s">
        <v>814</v>
      </c>
      <c r="D37" s="1847"/>
      <c r="E37" s="1847"/>
      <c r="F37" s="1230" t="s">
        <v>814</v>
      </c>
      <c r="G37" s="1861" t="s">
        <v>814</v>
      </c>
      <c r="H37" s="1862"/>
      <c r="I37" s="1862"/>
      <c r="J37" s="1354" t="s">
        <v>814</v>
      </c>
      <c r="K37" s="1230" t="s">
        <v>814</v>
      </c>
      <c r="L37" s="1861" t="s">
        <v>814</v>
      </c>
      <c r="M37" s="1862"/>
      <c r="N37" s="1354" t="s">
        <v>814</v>
      </c>
      <c r="O37" s="1230" t="s">
        <v>814</v>
      </c>
      <c r="P37" s="1861" t="s">
        <v>814</v>
      </c>
      <c r="Q37" s="1862"/>
      <c r="R37" s="1354" t="s">
        <v>814</v>
      </c>
      <c r="S37" s="1231" t="s">
        <v>814</v>
      </c>
      <c r="T37" s="1232" t="s">
        <v>814</v>
      </c>
      <c r="U37" s="1861" t="s">
        <v>814</v>
      </c>
      <c r="V37" s="1862"/>
      <c r="W37" s="1862"/>
      <c r="X37" s="1354" t="s">
        <v>814</v>
      </c>
      <c r="Y37" s="1233" t="s">
        <v>814</v>
      </c>
    </row>
    <row r="38" spans="2:25" ht="9" customHeight="1">
      <c r="B38" s="732" t="s">
        <v>814</v>
      </c>
      <c r="C38" s="1846" t="s">
        <v>250</v>
      </c>
      <c r="D38" s="1847"/>
      <c r="E38" s="1847"/>
      <c r="F38" s="1169">
        <v>1160</v>
      </c>
      <c r="G38" s="1859">
        <v>1281</v>
      </c>
      <c r="H38" s="1860"/>
      <c r="I38" s="1860"/>
      <c r="J38" s="1346">
        <v>-9.44574551131928</v>
      </c>
      <c r="K38" s="1169">
        <v>65</v>
      </c>
      <c r="L38" s="1859">
        <v>54</v>
      </c>
      <c r="M38" s="1860"/>
      <c r="N38" s="1344">
        <v>20.37037037037037</v>
      </c>
      <c r="O38" s="1169">
        <v>1225</v>
      </c>
      <c r="P38" s="1859">
        <v>1335</v>
      </c>
      <c r="Q38" s="1860"/>
      <c r="R38" s="1346">
        <v>-8.239700374531834</v>
      </c>
      <c r="S38" s="1172" t="s">
        <v>814</v>
      </c>
      <c r="T38" s="1173">
        <v>181</v>
      </c>
      <c r="U38" s="1859">
        <v>182</v>
      </c>
      <c r="V38" s="1860"/>
      <c r="W38" s="1860"/>
      <c r="X38" s="1346">
        <v>-0.5494505494505495</v>
      </c>
      <c r="Y38" s="1174" t="s">
        <v>814</v>
      </c>
    </row>
    <row r="39" spans="2:25" ht="9" customHeight="1">
      <c r="B39" s="732" t="s">
        <v>814</v>
      </c>
      <c r="C39" s="1846" t="s">
        <v>814</v>
      </c>
      <c r="D39" s="1847"/>
      <c r="E39" s="1847"/>
      <c r="F39" s="1192" t="s">
        <v>814</v>
      </c>
      <c r="G39" s="1863" t="s">
        <v>814</v>
      </c>
      <c r="H39" s="1864"/>
      <c r="I39" s="1864"/>
      <c r="J39" s="1342" t="s">
        <v>814</v>
      </c>
      <c r="K39" s="1192" t="s">
        <v>814</v>
      </c>
      <c r="L39" s="1863" t="s">
        <v>814</v>
      </c>
      <c r="M39" s="1864"/>
      <c r="N39" s="1342" t="s">
        <v>814</v>
      </c>
      <c r="O39" s="1192" t="s">
        <v>814</v>
      </c>
      <c r="P39" s="1863" t="s">
        <v>814</v>
      </c>
      <c r="Q39" s="1864"/>
      <c r="R39" s="1342" t="s">
        <v>814</v>
      </c>
      <c r="S39" s="1154" t="s">
        <v>814</v>
      </c>
      <c r="T39" s="1193" t="s">
        <v>814</v>
      </c>
      <c r="U39" s="1863" t="s">
        <v>814</v>
      </c>
      <c r="V39" s="1864"/>
      <c r="W39" s="1864"/>
      <c r="X39" s="1342" t="s">
        <v>814</v>
      </c>
      <c r="Y39" s="1156" t="s">
        <v>814</v>
      </c>
    </row>
    <row r="40" spans="2:25" ht="13.5" customHeight="1">
      <c r="B40" s="1134" t="s">
        <v>814</v>
      </c>
      <c r="C40" s="1755" t="s">
        <v>863</v>
      </c>
      <c r="D40" s="1786"/>
      <c r="E40" s="1786"/>
      <c r="F40" s="1135" t="s">
        <v>814</v>
      </c>
      <c r="G40" s="1875" t="s">
        <v>814</v>
      </c>
      <c r="H40" s="1876"/>
      <c r="I40" s="1876"/>
      <c r="J40" s="1348" t="s">
        <v>814</v>
      </c>
      <c r="K40" s="1135" t="s">
        <v>814</v>
      </c>
      <c r="L40" s="1875" t="s">
        <v>814</v>
      </c>
      <c r="M40" s="1876"/>
      <c r="N40" s="1348" t="s">
        <v>814</v>
      </c>
      <c r="O40" s="1135" t="s">
        <v>814</v>
      </c>
      <c r="P40" s="1875" t="s">
        <v>814</v>
      </c>
      <c r="Q40" s="1876"/>
      <c r="R40" s="1348" t="s">
        <v>814</v>
      </c>
      <c r="S40" s="1135" t="s">
        <v>814</v>
      </c>
      <c r="T40" s="1134" t="s">
        <v>814</v>
      </c>
      <c r="U40" s="1875" t="s">
        <v>814</v>
      </c>
      <c r="V40" s="1876"/>
      <c r="W40" s="1876"/>
      <c r="X40" s="1348" t="s">
        <v>814</v>
      </c>
      <c r="Y40" s="1178" t="s">
        <v>814</v>
      </c>
    </row>
    <row r="41" spans="2:25" ht="9" customHeight="1">
      <c r="B41" s="726" t="s">
        <v>814</v>
      </c>
      <c r="C41" s="1855" t="s">
        <v>864</v>
      </c>
      <c r="D41" s="1814"/>
      <c r="E41" s="1814"/>
      <c r="F41" s="1147">
        <v>561</v>
      </c>
      <c r="G41" s="1865">
        <v>590</v>
      </c>
      <c r="H41" s="1866"/>
      <c r="I41" s="1866"/>
      <c r="J41" s="1352">
        <v>-4.915254237288136</v>
      </c>
      <c r="K41" s="1147">
        <v>59</v>
      </c>
      <c r="L41" s="1865">
        <v>47</v>
      </c>
      <c r="M41" s="1866"/>
      <c r="N41" s="1351">
        <v>25.53191489361702</v>
      </c>
      <c r="O41" s="1147">
        <v>620</v>
      </c>
      <c r="P41" s="1865">
        <v>637</v>
      </c>
      <c r="Q41" s="1866"/>
      <c r="R41" s="1352">
        <v>-2.6687598116169546</v>
      </c>
      <c r="S41" s="728" t="s">
        <v>814</v>
      </c>
      <c r="T41" s="1150">
        <v>115</v>
      </c>
      <c r="U41" s="1865">
        <v>106</v>
      </c>
      <c r="V41" s="1866"/>
      <c r="W41" s="1866"/>
      <c r="X41" s="1351">
        <v>8.49056603773585</v>
      </c>
      <c r="Y41" s="729" t="s">
        <v>814</v>
      </c>
    </row>
    <row r="42" spans="2:25" ht="9" customHeight="1">
      <c r="B42" s="726" t="s">
        <v>814</v>
      </c>
      <c r="C42" s="1855" t="s">
        <v>865</v>
      </c>
      <c r="D42" s="1814"/>
      <c r="E42" s="1814"/>
      <c r="F42" s="1147">
        <v>559</v>
      </c>
      <c r="G42" s="1865">
        <v>549</v>
      </c>
      <c r="H42" s="1866"/>
      <c r="I42" s="1866"/>
      <c r="J42" s="1351">
        <v>1.8214936247723135</v>
      </c>
      <c r="K42" s="1147">
        <v>6</v>
      </c>
      <c r="L42" s="1865">
        <v>7</v>
      </c>
      <c r="M42" s="1866"/>
      <c r="N42" s="1352">
        <v>-14.285714285714285</v>
      </c>
      <c r="O42" s="1147">
        <v>565</v>
      </c>
      <c r="P42" s="1865">
        <v>556</v>
      </c>
      <c r="Q42" s="1866"/>
      <c r="R42" s="1351">
        <v>1.618705035971223</v>
      </c>
      <c r="S42" s="728" t="s">
        <v>814</v>
      </c>
      <c r="T42" s="1150">
        <v>62</v>
      </c>
      <c r="U42" s="1865">
        <v>62</v>
      </c>
      <c r="V42" s="1866"/>
      <c r="W42" s="1866"/>
      <c r="X42" s="1351">
        <v>0</v>
      </c>
      <c r="Y42" s="729" t="s">
        <v>814</v>
      </c>
    </row>
    <row r="43" spans="2:25" ht="9" customHeight="1">
      <c r="B43" s="726" t="s">
        <v>814</v>
      </c>
      <c r="C43" s="1855" t="s">
        <v>866</v>
      </c>
      <c r="D43" s="1814"/>
      <c r="E43" s="1814"/>
      <c r="F43" s="1147">
        <v>40</v>
      </c>
      <c r="G43" s="1865">
        <v>13</v>
      </c>
      <c r="H43" s="1866"/>
      <c r="I43" s="1866"/>
      <c r="J43" s="1351">
        <v>207.6923076923077</v>
      </c>
      <c r="K43" s="1351" t="s">
        <v>817</v>
      </c>
      <c r="L43" s="1865" t="s">
        <v>817</v>
      </c>
      <c r="M43" s="1866"/>
      <c r="N43" s="1351" t="s">
        <v>817</v>
      </c>
      <c r="O43" s="1147">
        <v>40</v>
      </c>
      <c r="P43" s="1865">
        <v>13</v>
      </c>
      <c r="Q43" s="1866"/>
      <c r="R43" s="1351">
        <v>207.6923076923077</v>
      </c>
      <c r="S43" s="728" t="s">
        <v>814</v>
      </c>
      <c r="T43" s="1150">
        <v>4</v>
      </c>
      <c r="U43" s="1865">
        <v>1</v>
      </c>
      <c r="V43" s="1866"/>
      <c r="W43" s="1866"/>
      <c r="X43" s="1351">
        <v>300</v>
      </c>
      <c r="Y43" s="729" t="s">
        <v>814</v>
      </c>
    </row>
    <row r="44" spans="2:25" ht="9" customHeight="1">
      <c r="B44" s="1145" t="s">
        <v>814</v>
      </c>
      <c r="C44" s="1791" t="s">
        <v>247</v>
      </c>
      <c r="D44" s="1788"/>
      <c r="E44" s="1788"/>
      <c r="F44" s="1166">
        <v>1160</v>
      </c>
      <c r="G44" s="1873">
        <v>1152</v>
      </c>
      <c r="H44" s="1864"/>
      <c r="I44" s="1864"/>
      <c r="J44" s="1342">
        <v>0.6944444444444444</v>
      </c>
      <c r="K44" s="1166">
        <v>65</v>
      </c>
      <c r="L44" s="1873">
        <v>54</v>
      </c>
      <c r="M44" s="1864"/>
      <c r="N44" s="1342">
        <v>20.37037037037037</v>
      </c>
      <c r="O44" s="1166">
        <v>1225</v>
      </c>
      <c r="P44" s="1873">
        <v>1206</v>
      </c>
      <c r="Q44" s="1864"/>
      <c r="R44" s="1342">
        <v>1.5754560530679935</v>
      </c>
      <c r="S44" s="1182" t="s">
        <v>814</v>
      </c>
      <c r="T44" s="1168">
        <v>181</v>
      </c>
      <c r="U44" s="1873">
        <v>169</v>
      </c>
      <c r="V44" s="1864"/>
      <c r="W44" s="1864"/>
      <c r="X44" s="1342">
        <v>7.100591715976331</v>
      </c>
      <c r="Y44" s="1183" t="s">
        <v>814</v>
      </c>
    </row>
    <row r="45" spans="2:25" ht="8.25" customHeight="1">
      <c r="B45" s="726" t="s">
        <v>814</v>
      </c>
      <c r="C45" s="1846" t="s">
        <v>814</v>
      </c>
      <c r="D45" s="1847"/>
      <c r="E45" s="1847"/>
      <c r="F45" s="731" t="s">
        <v>814</v>
      </c>
      <c r="G45" s="1874" t="s">
        <v>814</v>
      </c>
      <c r="H45" s="1866"/>
      <c r="I45" s="1866"/>
      <c r="J45" s="1347" t="s">
        <v>814</v>
      </c>
      <c r="K45" s="731" t="s">
        <v>814</v>
      </c>
      <c r="L45" s="1874" t="s">
        <v>814</v>
      </c>
      <c r="M45" s="1866"/>
      <c r="N45" s="1347" t="s">
        <v>814</v>
      </c>
      <c r="O45" s="731" t="s">
        <v>814</v>
      </c>
      <c r="P45" s="1874" t="s">
        <v>814</v>
      </c>
      <c r="Q45" s="1866"/>
      <c r="R45" s="1347" t="s">
        <v>814</v>
      </c>
      <c r="S45" s="728" t="s">
        <v>814</v>
      </c>
      <c r="T45" s="730" t="s">
        <v>814</v>
      </c>
      <c r="U45" s="1874" t="s">
        <v>814</v>
      </c>
      <c r="V45" s="1866"/>
      <c r="W45" s="1866"/>
      <c r="X45" s="1347" t="s">
        <v>814</v>
      </c>
      <c r="Y45" s="729" t="s">
        <v>814</v>
      </c>
    </row>
    <row r="46" spans="2:25" ht="8.25" customHeight="1">
      <c r="B46" s="726" t="s">
        <v>814</v>
      </c>
      <c r="C46" s="1855" t="s">
        <v>248</v>
      </c>
      <c r="D46" s="1814"/>
      <c r="E46" s="1814"/>
      <c r="F46" s="1351" t="s">
        <v>817</v>
      </c>
      <c r="G46" s="1865">
        <v>129</v>
      </c>
      <c r="H46" s="1866"/>
      <c r="I46" s="1866"/>
      <c r="J46" s="1351" t="s">
        <v>817</v>
      </c>
      <c r="K46" s="1351" t="s">
        <v>817</v>
      </c>
      <c r="L46" s="1351"/>
      <c r="M46" s="1351" t="s">
        <v>817</v>
      </c>
      <c r="N46" s="1351" t="s">
        <v>817</v>
      </c>
      <c r="O46" s="1351" t="s">
        <v>817</v>
      </c>
      <c r="P46" s="1865">
        <v>129</v>
      </c>
      <c r="Q46" s="1866"/>
      <c r="R46" s="1351" t="s">
        <v>817</v>
      </c>
      <c r="S46" s="728" t="s">
        <v>814</v>
      </c>
      <c r="T46" s="1585" t="s">
        <v>817</v>
      </c>
      <c r="U46" s="1865">
        <v>13</v>
      </c>
      <c r="V46" s="1866"/>
      <c r="W46" s="1866"/>
      <c r="X46" s="1351" t="s">
        <v>817</v>
      </c>
      <c r="Y46" s="1180" t="s">
        <v>814</v>
      </c>
    </row>
    <row r="47" spans="2:25" ht="8.25" customHeight="1">
      <c r="B47" s="732" t="s">
        <v>814</v>
      </c>
      <c r="C47" s="1846" t="s">
        <v>814</v>
      </c>
      <c r="D47" s="1847"/>
      <c r="E47" s="1847"/>
      <c r="F47" s="1230" t="s">
        <v>814</v>
      </c>
      <c r="G47" s="1861" t="s">
        <v>814</v>
      </c>
      <c r="H47" s="1862"/>
      <c r="I47" s="1862"/>
      <c r="J47" s="1354" t="s">
        <v>814</v>
      </c>
      <c r="K47" s="1230" t="s">
        <v>814</v>
      </c>
      <c r="L47" s="1861" t="s">
        <v>814</v>
      </c>
      <c r="M47" s="1862"/>
      <c r="N47" s="1354" t="s">
        <v>814</v>
      </c>
      <c r="O47" s="1230" t="s">
        <v>814</v>
      </c>
      <c r="P47" s="1861" t="s">
        <v>814</v>
      </c>
      <c r="Q47" s="1862"/>
      <c r="R47" s="1354" t="s">
        <v>814</v>
      </c>
      <c r="S47" s="1231" t="s">
        <v>814</v>
      </c>
      <c r="T47" s="1232" t="s">
        <v>814</v>
      </c>
      <c r="U47" s="1861" t="s">
        <v>814</v>
      </c>
      <c r="V47" s="1862"/>
      <c r="W47" s="1862"/>
      <c r="X47" s="1354" t="s">
        <v>814</v>
      </c>
      <c r="Y47" s="1233" t="s">
        <v>814</v>
      </c>
    </row>
    <row r="48" spans="2:25" ht="9" customHeight="1">
      <c r="B48" s="732" t="s">
        <v>814</v>
      </c>
      <c r="C48" s="1846" t="s">
        <v>250</v>
      </c>
      <c r="D48" s="1847"/>
      <c r="E48" s="1847"/>
      <c r="F48" s="1169">
        <v>1160</v>
      </c>
      <c r="G48" s="1859">
        <v>1281</v>
      </c>
      <c r="H48" s="1860"/>
      <c r="I48" s="1860"/>
      <c r="J48" s="1346">
        <v>-9.44574551131928</v>
      </c>
      <c r="K48" s="1169">
        <v>65</v>
      </c>
      <c r="L48" s="1859">
        <v>54</v>
      </c>
      <c r="M48" s="1860"/>
      <c r="N48" s="1344">
        <v>20.37037037037037</v>
      </c>
      <c r="O48" s="1169">
        <v>1225</v>
      </c>
      <c r="P48" s="1859">
        <v>1335</v>
      </c>
      <c r="Q48" s="1860"/>
      <c r="R48" s="1346">
        <v>-8.239700374531834</v>
      </c>
      <c r="S48" s="1172" t="s">
        <v>814</v>
      </c>
      <c r="T48" s="1173">
        <v>181</v>
      </c>
      <c r="U48" s="1859">
        <v>182</v>
      </c>
      <c r="V48" s="1860"/>
      <c r="W48" s="1860"/>
      <c r="X48" s="1346">
        <v>-0.5494505494505495</v>
      </c>
      <c r="Y48" s="1174" t="s">
        <v>814</v>
      </c>
    </row>
    <row r="49" spans="2:25" ht="9" customHeight="1">
      <c r="B49" s="732" t="s">
        <v>814</v>
      </c>
      <c r="C49" s="1846" t="s">
        <v>814</v>
      </c>
      <c r="D49" s="1847"/>
      <c r="E49" s="1847"/>
      <c r="F49" s="1192" t="s">
        <v>814</v>
      </c>
      <c r="G49" s="1809" t="s">
        <v>814</v>
      </c>
      <c r="H49" s="1810"/>
      <c r="I49" s="1810"/>
      <c r="J49" s="1342" t="s">
        <v>814</v>
      </c>
      <c r="K49" s="1192" t="s">
        <v>814</v>
      </c>
      <c r="L49" s="1809" t="s">
        <v>814</v>
      </c>
      <c r="M49" s="1810"/>
      <c r="N49" s="1342" t="s">
        <v>814</v>
      </c>
      <c r="O49" s="1192" t="s">
        <v>814</v>
      </c>
      <c r="P49" s="1809" t="s">
        <v>814</v>
      </c>
      <c r="Q49" s="1810"/>
      <c r="R49" s="1342" t="s">
        <v>814</v>
      </c>
      <c r="S49" s="1154" t="s">
        <v>814</v>
      </c>
      <c r="T49" s="1193" t="s">
        <v>814</v>
      </c>
      <c r="U49" s="1809" t="s">
        <v>814</v>
      </c>
      <c r="V49" s="1810"/>
      <c r="W49" s="1810"/>
      <c r="X49" s="1342" t="s">
        <v>814</v>
      </c>
      <c r="Y49" s="1156" t="s">
        <v>814</v>
      </c>
    </row>
    <row r="50" spans="2:25" ht="15" customHeight="1">
      <c r="B50" s="1145" t="s">
        <v>814</v>
      </c>
      <c r="C50" s="1791" t="s">
        <v>244</v>
      </c>
      <c r="D50" s="1788"/>
      <c r="E50" s="1788"/>
      <c r="F50" s="1146" t="s">
        <v>814</v>
      </c>
      <c r="G50" s="1791" t="s">
        <v>814</v>
      </c>
      <c r="H50" s="1788"/>
      <c r="I50" s="1788"/>
      <c r="J50" s="1349" t="s">
        <v>814</v>
      </c>
      <c r="K50" s="1146" t="s">
        <v>814</v>
      </c>
      <c r="L50" s="1791" t="s">
        <v>814</v>
      </c>
      <c r="M50" s="1788"/>
      <c r="N50" s="1349" t="s">
        <v>814</v>
      </c>
      <c r="O50" s="1146" t="s">
        <v>814</v>
      </c>
      <c r="P50" s="1867" t="s">
        <v>814</v>
      </c>
      <c r="Q50" s="1868"/>
      <c r="R50" s="1349" t="s">
        <v>814</v>
      </c>
      <c r="S50" s="1146" t="s">
        <v>814</v>
      </c>
      <c r="T50" s="1145" t="s">
        <v>814</v>
      </c>
      <c r="U50" s="1791" t="s">
        <v>814</v>
      </c>
      <c r="V50" s="1788"/>
      <c r="W50" s="1788"/>
      <c r="X50" s="1349" t="s">
        <v>814</v>
      </c>
      <c r="Y50" s="1181" t="s">
        <v>814</v>
      </c>
    </row>
    <row r="51" spans="2:25" ht="9" customHeight="1">
      <c r="B51" s="726" t="s">
        <v>814</v>
      </c>
      <c r="C51" s="1855" t="s">
        <v>251</v>
      </c>
      <c r="D51" s="1814"/>
      <c r="E51" s="1814"/>
      <c r="F51" s="1147">
        <v>157</v>
      </c>
      <c r="G51" s="1865">
        <v>134</v>
      </c>
      <c r="H51" s="1866"/>
      <c r="I51" s="1866"/>
      <c r="J51" s="1351">
        <v>17.16417910447761</v>
      </c>
      <c r="K51" s="1351" t="s">
        <v>817</v>
      </c>
      <c r="L51" s="1351"/>
      <c r="M51" s="1351" t="s">
        <v>817</v>
      </c>
      <c r="N51" s="1351" t="s">
        <v>817</v>
      </c>
      <c r="O51" s="1147">
        <v>157</v>
      </c>
      <c r="P51" s="1865">
        <v>134</v>
      </c>
      <c r="Q51" s="1866"/>
      <c r="R51" s="1351">
        <v>17.16417910447761</v>
      </c>
      <c r="S51" s="728" t="s">
        <v>814</v>
      </c>
      <c r="T51" s="1150">
        <v>16</v>
      </c>
      <c r="U51" s="1865">
        <v>13</v>
      </c>
      <c r="V51" s="1866"/>
      <c r="W51" s="1866"/>
      <c r="X51" s="1351">
        <v>23.076923076923077</v>
      </c>
      <c r="Y51" s="729" t="s">
        <v>814</v>
      </c>
    </row>
    <row r="52" spans="2:25" ht="9" customHeight="1">
      <c r="B52" s="726" t="s">
        <v>814</v>
      </c>
      <c r="C52" s="1855" t="s">
        <v>252</v>
      </c>
      <c r="D52" s="1814"/>
      <c r="E52" s="1814"/>
      <c r="F52" s="1147">
        <v>111</v>
      </c>
      <c r="G52" s="1865">
        <v>109</v>
      </c>
      <c r="H52" s="1866"/>
      <c r="I52" s="1866"/>
      <c r="J52" s="1351">
        <v>1.834862385321101</v>
      </c>
      <c r="K52" s="1351" t="s">
        <v>817</v>
      </c>
      <c r="L52" s="1351"/>
      <c r="M52" s="1351" t="s">
        <v>817</v>
      </c>
      <c r="N52" s="1351" t="s">
        <v>817</v>
      </c>
      <c r="O52" s="1147">
        <v>111</v>
      </c>
      <c r="P52" s="1865">
        <v>109</v>
      </c>
      <c r="Q52" s="1866"/>
      <c r="R52" s="1351">
        <v>1.834862385321101</v>
      </c>
      <c r="S52" s="728" t="s">
        <v>814</v>
      </c>
      <c r="T52" s="1150">
        <v>11</v>
      </c>
      <c r="U52" s="1865">
        <v>11</v>
      </c>
      <c r="V52" s="1866"/>
      <c r="W52" s="1866"/>
      <c r="X52" s="1351">
        <v>0</v>
      </c>
      <c r="Y52" s="729" t="s">
        <v>814</v>
      </c>
    </row>
    <row r="53" spans="2:25" ht="9" customHeight="1">
      <c r="B53" s="726" t="s">
        <v>814</v>
      </c>
      <c r="C53" s="1855" t="s">
        <v>253</v>
      </c>
      <c r="D53" s="1814"/>
      <c r="E53" s="1814"/>
      <c r="F53" s="1147">
        <v>1193</v>
      </c>
      <c r="G53" s="1865">
        <v>1050</v>
      </c>
      <c r="H53" s="1866"/>
      <c r="I53" s="1866"/>
      <c r="J53" s="1351">
        <v>13.61904761904762</v>
      </c>
      <c r="K53" s="1351" t="s">
        <v>817</v>
      </c>
      <c r="L53" s="1351"/>
      <c r="M53" s="1351" t="s">
        <v>817</v>
      </c>
      <c r="N53" s="1351" t="s">
        <v>817</v>
      </c>
      <c r="O53" s="1147">
        <v>1193</v>
      </c>
      <c r="P53" s="1865">
        <v>1050</v>
      </c>
      <c r="Q53" s="1866"/>
      <c r="R53" s="1351">
        <v>13.61904761904762</v>
      </c>
      <c r="S53" s="728" t="s">
        <v>814</v>
      </c>
      <c r="T53" s="1150">
        <v>119</v>
      </c>
      <c r="U53" s="1865">
        <v>105</v>
      </c>
      <c r="V53" s="1866"/>
      <c r="W53" s="1866"/>
      <c r="X53" s="1351">
        <v>13.333333333333334</v>
      </c>
      <c r="Y53" s="729" t="s">
        <v>814</v>
      </c>
    </row>
    <row r="54" spans="2:25" ht="9" customHeight="1">
      <c r="B54" s="726" t="s">
        <v>814</v>
      </c>
      <c r="C54" s="1855" t="s">
        <v>947</v>
      </c>
      <c r="D54" s="1814"/>
      <c r="E54" s="1814"/>
      <c r="F54" s="1147">
        <v>1</v>
      </c>
      <c r="G54" s="1865">
        <v>2</v>
      </c>
      <c r="H54" s="1866"/>
      <c r="I54" s="1866"/>
      <c r="J54" s="1352">
        <v>-50</v>
      </c>
      <c r="K54" s="1147">
        <v>5</v>
      </c>
      <c r="L54" s="1865">
        <v>4</v>
      </c>
      <c r="M54" s="1866"/>
      <c r="N54" s="1351">
        <v>25</v>
      </c>
      <c r="O54" s="1147">
        <v>6</v>
      </c>
      <c r="P54" s="1865">
        <v>6</v>
      </c>
      <c r="Q54" s="1866"/>
      <c r="R54" s="1351">
        <v>0</v>
      </c>
      <c r="S54" s="728" t="s">
        <v>814</v>
      </c>
      <c r="T54" s="1150">
        <v>5</v>
      </c>
      <c r="U54" s="1865">
        <v>4</v>
      </c>
      <c r="V54" s="1866"/>
      <c r="W54" s="1866"/>
      <c r="X54" s="1351">
        <v>25</v>
      </c>
      <c r="Y54" s="729" t="s">
        <v>814</v>
      </c>
    </row>
    <row r="55" spans="2:25" ht="9.75" customHeight="1">
      <c r="B55" s="1145" t="s">
        <v>814</v>
      </c>
      <c r="C55" s="1791" t="s">
        <v>254</v>
      </c>
      <c r="D55" s="1788"/>
      <c r="E55" s="1788"/>
      <c r="F55" s="1166">
        <v>1462</v>
      </c>
      <c r="G55" s="1873">
        <v>1295</v>
      </c>
      <c r="H55" s="1864"/>
      <c r="I55" s="1864"/>
      <c r="J55" s="1342">
        <v>12.895752895752896</v>
      </c>
      <c r="K55" s="1166">
        <v>5</v>
      </c>
      <c r="L55" s="1873">
        <v>4</v>
      </c>
      <c r="M55" s="1864"/>
      <c r="N55" s="1342">
        <v>25</v>
      </c>
      <c r="O55" s="1166">
        <v>1467</v>
      </c>
      <c r="P55" s="1873">
        <v>1299</v>
      </c>
      <c r="Q55" s="1864"/>
      <c r="R55" s="1342">
        <v>12.933025404157044</v>
      </c>
      <c r="S55" s="1182" t="s">
        <v>814</v>
      </c>
      <c r="T55" s="1168">
        <v>151</v>
      </c>
      <c r="U55" s="1873">
        <v>134</v>
      </c>
      <c r="V55" s="1864"/>
      <c r="W55" s="1864"/>
      <c r="X55" s="1342">
        <v>12.686567164179104</v>
      </c>
      <c r="Y55" s="1183" t="s">
        <v>814</v>
      </c>
    </row>
    <row r="56" spans="2:25" ht="9" customHeight="1">
      <c r="B56" s="726" t="s">
        <v>814</v>
      </c>
      <c r="C56" s="1855" t="s">
        <v>44</v>
      </c>
      <c r="D56" s="1814"/>
      <c r="E56" s="1814"/>
      <c r="F56" s="1147">
        <v>1</v>
      </c>
      <c r="G56" s="1865">
        <v>132</v>
      </c>
      <c r="H56" s="1866"/>
      <c r="I56" s="1866"/>
      <c r="J56" s="1352">
        <v>-99.24242424242425</v>
      </c>
      <c r="K56" s="1351" t="s">
        <v>817</v>
      </c>
      <c r="L56" s="1351"/>
      <c r="M56" s="1351" t="s">
        <v>817</v>
      </c>
      <c r="N56" s="1351" t="s">
        <v>817</v>
      </c>
      <c r="O56" s="1147">
        <v>1</v>
      </c>
      <c r="P56" s="1865">
        <v>132</v>
      </c>
      <c r="Q56" s="1866"/>
      <c r="R56" s="1352">
        <v>-99.24242424242425</v>
      </c>
      <c r="S56" s="728" t="s">
        <v>814</v>
      </c>
      <c r="T56" s="1585" t="s">
        <v>817</v>
      </c>
      <c r="U56" s="1865">
        <v>13</v>
      </c>
      <c r="V56" s="1866"/>
      <c r="W56" s="1866"/>
      <c r="X56" s="1351" t="s">
        <v>817</v>
      </c>
      <c r="Y56" s="729" t="s">
        <v>814</v>
      </c>
    </row>
    <row r="57" spans="2:25" ht="9" customHeight="1">
      <c r="B57" s="726" t="s">
        <v>814</v>
      </c>
      <c r="C57" s="1855" t="s">
        <v>45</v>
      </c>
      <c r="D57" s="1814"/>
      <c r="E57" s="1814"/>
      <c r="F57" s="1147">
        <v>200</v>
      </c>
      <c r="G57" s="1865">
        <v>335</v>
      </c>
      <c r="H57" s="1866"/>
      <c r="I57" s="1866"/>
      <c r="J57" s="1352">
        <v>-40.298507462686565</v>
      </c>
      <c r="K57" s="1351" t="s">
        <v>817</v>
      </c>
      <c r="L57" s="1351"/>
      <c r="M57" s="1351" t="s">
        <v>817</v>
      </c>
      <c r="N57" s="1351" t="s">
        <v>817</v>
      </c>
      <c r="O57" s="1147">
        <v>200</v>
      </c>
      <c r="P57" s="1865">
        <v>335</v>
      </c>
      <c r="Q57" s="1866"/>
      <c r="R57" s="1352">
        <v>-40.298507462686565</v>
      </c>
      <c r="S57" s="728" t="s">
        <v>814</v>
      </c>
      <c r="T57" s="1150">
        <v>20</v>
      </c>
      <c r="U57" s="1865">
        <v>34</v>
      </c>
      <c r="V57" s="1866"/>
      <c r="W57" s="1866"/>
      <c r="X57" s="1352">
        <v>-41.17647058823529</v>
      </c>
      <c r="Y57" s="729" t="s">
        <v>814</v>
      </c>
    </row>
    <row r="58" spans="2:25" ht="9" customHeight="1">
      <c r="B58" s="1176" t="s">
        <v>814</v>
      </c>
      <c r="C58" s="1791" t="s">
        <v>46</v>
      </c>
      <c r="D58" s="1788"/>
      <c r="E58" s="1788"/>
      <c r="F58" s="1184">
        <v>1663</v>
      </c>
      <c r="G58" s="1871">
        <v>1762</v>
      </c>
      <c r="H58" s="1872"/>
      <c r="I58" s="1872"/>
      <c r="J58" s="1361">
        <v>-5.618615209988649</v>
      </c>
      <c r="K58" s="1184">
        <v>5</v>
      </c>
      <c r="L58" s="1871">
        <v>4</v>
      </c>
      <c r="M58" s="1872"/>
      <c r="N58" s="1353">
        <v>25</v>
      </c>
      <c r="O58" s="1184">
        <v>1668</v>
      </c>
      <c r="P58" s="1871">
        <v>1766</v>
      </c>
      <c r="Q58" s="1872"/>
      <c r="R58" s="1361">
        <v>-5.549263873159683</v>
      </c>
      <c r="S58" s="741" t="s">
        <v>814</v>
      </c>
      <c r="T58" s="1186">
        <v>171</v>
      </c>
      <c r="U58" s="1871">
        <v>180</v>
      </c>
      <c r="V58" s="1872"/>
      <c r="W58" s="1872"/>
      <c r="X58" s="1361">
        <v>-5</v>
      </c>
      <c r="Y58" s="1187" t="s">
        <v>814</v>
      </c>
    </row>
    <row r="59" spans="2:25" ht="15" customHeight="1">
      <c r="B59" s="1176" t="s">
        <v>814</v>
      </c>
      <c r="C59" s="1856" t="s">
        <v>814</v>
      </c>
      <c r="D59" s="1788"/>
      <c r="E59" s="1788"/>
      <c r="F59" s="1127" t="s">
        <v>814</v>
      </c>
      <c r="G59" s="1869" t="s">
        <v>814</v>
      </c>
      <c r="H59" s="1870"/>
      <c r="I59" s="1870"/>
      <c r="J59" s="1350" t="s">
        <v>814</v>
      </c>
      <c r="K59" s="1127" t="s">
        <v>814</v>
      </c>
      <c r="L59" s="1869" t="s">
        <v>814</v>
      </c>
      <c r="M59" s="1870"/>
      <c r="N59" s="1350" t="s">
        <v>814</v>
      </c>
      <c r="O59" s="1127" t="s">
        <v>814</v>
      </c>
      <c r="P59" s="1869" t="s">
        <v>814</v>
      </c>
      <c r="Q59" s="1870"/>
      <c r="R59" s="1350" t="s">
        <v>814</v>
      </c>
      <c r="S59" s="1189" t="s">
        <v>814</v>
      </c>
      <c r="T59" s="1190" t="s">
        <v>814</v>
      </c>
      <c r="U59" s="1869" t="s">
        <v>814</v>
      </c>
      <c r="V59" s="1870"/>
      <c r="W59" s="1870"/>
      <c r="X59" s="1350" t="s">
        <v>814</v>
      </c>
      <c r="Y59" s="1191" t="s">
        <v>814</v>
      </c>
    </row>
    <row r="60" spans="2:25" ht="15" customHeight="1">
      <c r="B60" s="1145" t="s">
        <v>814</v>
      </c>
      <c r="C60" s="1791" t="s">
        <v>63</v>
      </c>
      <c r="D60" s="1788"/>
      <c r="E60" s="1788"/>
      <c r="F60" s="1146" t="s">
        <v>814</v>
      </c>
      <c r="G60" s="1867" t="s">
        <v>814</v>
      </c>
      <c r="H60" s="1868"/>
      <c r="I60" s="1868"/>
      <c r="J60" s="1349" t="s">
        <v>814</v>
      </c>
      <c r="K60" s="1146" t="s">
        <v>814</v>
      </c>
      <c r="L60" s="1867" t="s">
        <v>814</v>
      </c>
      <c r="M60" s="1868"/>
      <c r="N60" s="1349" t="s">
        <v>814</v>
      </c>
      <c r="O60" s="1146" t="s">
        <v>814</v>
      </c>
      <c r="P60" s="1867" t="s">
        <v>814</v>
      </c>
      <c r="Q60" s="1868"/>
      <c r="R60" s="1349" t="s">
        <v>814</v>
      </c>
      <c r="S60" s="1146" t="s">
        <v>814</v>
      </c>
      <c r="T60" s="1145" t="s">
        <v>814</v>
      </c>
      <c r="U60" s="1867" t="s">
        <v>814</v>
      </c>
      <c r="V60" s="1868"/>
      <c r="W60" s="1868"/>
      <c r="X60" s="1349" t="s">
        <v>814</v>
      </c>
      <c r="Y60" s="1181" t="s">
        <v>814</v>
      </c>
    </row>
    <row r="61" spans="2:25" ht="9" customHeight="1">
      <c r="B61" s="726" t="s">
        <v>814</v>
      </c>
      <c r="C61" s="1855" t="s">
        <v>1012</v>
      </c>
      <c r="D61" s="1814"/>
      <c r="E61" s="1814"/>
      <c r="F61" s="1147">
        <v>13</v>
      </c>
      <c r="G61" s="1865">
        <v>6</v>
      </c>
      <c r="H61" s="1866"/>
      <c r="I61" s="1866"/>
      <c r="J61" s="1351">
        <v>116.66666666666667</v>
      </c>
      <c r="K61" s="1147">
        <v>9</v>
      </c>
      <c r="L61" s="1865">
        <v>11</v>
      </c>
      <c r="M61" s="1866"/>
      <c r="N61" s="1352">
        <v>-18.181818181818183</v>
      </c>
      <c r="O61" s="1147">
        <v>22</v>
      </c>
      <c r="P61" s="1865">
        <v>17</v>
      </c>
      <c r="Q61" s="1866"/>
      <c r="R61" s="1351">
        <v>29.411764705882355</v>
      </c>
      <c r="S61" s="728" t="s">
        <v>814</v>
      </c>
      <c r="T61" s="1150">
        <v>10</v>
      </c>
      <c r="U61" s="1865">
        <v>12</v>
      </c>
      <c r="V61" s="1866"/>
      <c r="W61" s="1866"/>
      <c r="X61" s="1352">
        <v>-16.666666666666664</v>
      </c>
      <c r="Y61" s="729" t="s">
        <v>814</v>
      </c>
    </row>
    <row r="62" spans="2:25" ht="9" customHeight="1">
      <c r="B62" s="726" t="s">
        <v>814</v>
      </c>
      <c r="C62" s="1855" t="s">
        <v>1010</v>
      </c>
      <c r="D62" s="1814"/>
      <c r="E62" s="1814"/>
      <c r="F62" s="1147">
        <v>97</v>
      </c>
      <c r="G62" s="1865">
        <v>102</v>
      </c>
      <c r="H62" s="1866"/>
      <c r="I62" s="1866"/>
      <c r="J62" s="1352">
        <v>-4.901960784313726</v>
      </c>
      <c r="K62" s="1147">
        <v>28</v>
      </c>
      <c r="L62" s="1865">
        <v>26</v>
      </c>
      <c r="M62" s="1866"/>
      <c r="N62" s="1351">
        <v>7.6923076923076925</v>
      </c>
      <c r="O62" s="1147">
        <v>125</v>
      </c>
      <c r="P62" s="1865">
        <v>128</v>
      </c>
      <c r="Q62" s="1866"/>
      <c r="R62" s="1352">
        <v>-2.34375</v>
      </c>
      <c r="S62" s="728" t="s">
        <v>814</v>
      </c>
      <c r="T62" s="1150">
        <v>38</v>
      </c>
      <c r="U62" s="1865">
        <v>36</v>
      </c>
      <c r="V62" s="1866"/>
      <c r="W62" s="1866"/>
      <c r="X62" s="1351">
        <v>5.555555555555555</v>
      </c>
      <c r="Y62" s="729" t="s">
        <v>814</v>
      </c>
    </row>
    <row r="63" spans="2:25" ht="9" customHeight="1">
      <c r="B63" s="726" t="s">
        <v>814</v>
      </c>
      <c r="C63" s="1855" t="s">
        <v>65</v>
      </c>
      <c r="D63" s="1814"/>
      <c r="E63" s="1814"/>
      <c r="F63" s="1147">
        <v>4</v>
      </c>
      <c r="G63" s="1865">
        <v>12</v>
      </c>
      <c r="H63" s="1866"/>
      <c r="I63" s="1866"/>
      <c r="J63" s="1352">
        <v>-66.66666666666666</v>
      </c>
      <c r="K63" s="1147">
        <v>25</v>
      </c>
      <c r="L63" s="1865">
        <v>56</v>
      </c>
      <c r="M63" s="1866"/>
      <c r="N63" s="1352">
        <v>-55.35714285714286</v>
      </c>
      <c r="O63" s="1147">
        <v>29</v>
      </c>
      <c r="P63" s="1865">
        <v>68</v>
      </c>
      <c r="Q63" s="1866"/>
      <c r="R63" s="1352">
        <v>-57.35294117647059</v>
      </c>
      <c r="S63" s="728" t="s">
        <v>814</v>
      </c>
      <c r="T63" s="1150">
        <v>25</v>
      </c>
      <c r="U63" s="1865">
        <v>57</v>
      </c>
      <c r="V63" s="1866"/>
      <c r="W63" s="1866"/>
      <c r="X63" s="1352">
        <v>-56.14035087719298</v>
      </c>
      <c r="Y63" s="729" t="s">
        <v>814</v>
      </c>
    </row>
    <row r="64" spans="2:25" ht="9" customHeight="1">
      <c r="B64" s="726" t="s">
        <v>814</v>
      </c>
      <c r="C64" s="1855" t="s">
        <v>1014</v>
      </c>
      <c r="D64" s="1814"/>
      <c r="E64" s="1814"/>
      <c r="F64" s="1147">
        <v>19</v>
      </c>
      <c r="G64" s="1865">
        <v>16</v>
      </c>
      <c r="H64" s="1866"/>
      <c r="I64" s="1866"/>
      <c r="J64" s="1351">
        <v>18.75</v>
      </c>
      <c r="K64" s="1147">
        <v>23</v>
      </c>
      <c r="L64" s="1865">
        <v>20</v>
      </c>
      <c r="M64" s="1866"/>
      <c r="N64" s="1351">
        <v>15</v>
      </c>
      <c r="O64" s="1147">
        <v>42</v>
      </c>
      <c r="P64" s="1865">
        <v>36</v>
      </c>
      <c r="Q64" s="1866"/>
      <c r="R64" s="1351">
        <v>16.666666666666664</v>
      </c>
      <c r="S64" s="728" t="s">
        <v>814</v>
      </c>
      <c r="T64" s="1150">
        <v>25</v>
      </c>
      <c r="U64" s="1865">
        <v>22</v>
      </c>
      <c r="V64" s="1866"/>
      <c r="W64" s="1866"/>
      <c r="X64" s="1351">
        <v>13.636363636363635</v>
      </c>
      <c r="Y64" s="729" t="s">
        <v>814</v>
      </c>
    </row>
    <row r="65" spans="2:25" ht="9" customHeight="1">
      <c r="B65" s="726" t="s">
        <v>814</v>
      </c>
      <c r="C65" s="1855" t="s">
        <v>1015</v>
      </c>
      <c r="D65" s="1814"/>
      <c r="E65" s="1814"/>
      <c r="F65" s="1147">
        <v>22</v>
      </c>
      <c r="G65" s="1865">
        <v>30</v>
      </c>
      <c r="H65" s="1866"/>
      <c r="I65" s="1866"/>
      <c r="J65" s="1352">
        <v>-26.666666666666668</v>
      </c>
      <c r="K65" s="1147">
        <v>4</v>
      </c>
      <c r="L65" s="1865">
        <v>7</v>
      </c>
      <c r="M65" s="1866"/>
      <c r="N65" s="1352">
        <v>-42.857142857142854</v>
      </c>
      <c r="O65" s="1147">
        <v>26</v>
      </c>
      <c r="P65" s="1865">
        <v>37</v>
      </c>
      <c r="Q65" s="1866"/>
      <c r="R65" s="1352">
        <v>-29.72972972972973</v>
      </c>
      <c r="S65" s="728" t="s">
        <v>814</v>
      </c>
      <c r="T65" s="1150">
        <v>6</v>
      </c>
      <c r="U65" s="1865">
        <v>10</v>
      </c>
      <c r="V65" s="1866"/>
      <c r="W65" s="1866"/>
      <c r="X65" s="1352">
        <v>-40</v>
      </c>
      <c r="Y65" s="729" t="s">
        <v>814</v>
      </c>
    </row>
    <row r="66" spans="2:25" ht="9" customHeight="1">
      <c r="B66" s="726" t="s">
        <v>814</v>
      </c>
      <c r="C66" s="1855" t="s">
        <v>1016</v>
      </c>
      <c r="D66" s="1814"/>
      <c r="E66" s="1814"/>
      <c r="F66" s="1147">
        <v>45</v>
      </c>
      <c r="G66" s="1865">
        <v>27</v>
      </c>
      <c r="H66" s="1866"/>
      <c r="I66" s="1866"/>
      <c r="J66" s="1351">
        <v>66.66666666666666</v>
      </c>
      <c r="K66" s="1147">
        <v>61</v>
      </c>
      <c r="L66" s="1865">
        <v>52</v>
      </c>
      <c r="M66" s="1866"/>
      <c r="N66" s="1351">
        <v>17.307692307692307</v>
      </c>
      <c r="O66" s="1147">
        <v>106</v>
      </c>
      <c r="P66" s="1865">
        <v>79</v>
      </c>
      <c r="Q66" s="1866"/>
      <c r="R66" s="1351">
        <v>34.177215189873415</v>
      </c>
      <c r="S66" s="728" t="s">
        <v>814</v>
      </c>
      <c r="T66" s="1150">
        <v>66</v>
      </c>
      <c r="U66" s="1865">
        <v>55</v>
      </c>
      <c r="V66" s="1866"/>
      <c r="W66" s="1866"/>
      <c r="X66" s="1351">
        <v>20</v>
      </c>
      <c r="Y66" s="729" t="s">
        <v>814</v>
      </c>
    </row>
    <row r="67" spans="2:25" ht="9" customHeight="1">
      <c r="B67" s="726" t="s">
        <v>814</v>
      </c>
      <c r="C67" s="1855" t="s">
        <v>1017</v>
      </c>
      <c r="D67" s="1814"/>
      <c r="E67" s="1814"/>
      <c r="F67" s="1147">
        <v>7</v>
      </c>
      <c r="G67" s="1865">
        <v>2</v>
      </c>
      <c r="H67" s="1866"/>
      <c r="I67" s="1866"/>
      <c r="J67" s="1351">
        <v>250</v>
      </c>
      <c r="K67" s="1147">
        <v>18</v>
      </c>
      <c r="L67" s="1865">
        <v>14</v>
      </c>
      <c r="M67" s="1866"/>
      <c r="N67" s="1351">
        <v>28.57142857142857</v>
      </c>
      <c r="O67" s="1147">
        <v>25</v>
      </c>
      <c r="P67" s="1865">
        <v>16</v>
      </c>
      <c r="Q67" s="1866"/>
      <c r="R67" s="1351">
        <v>56.25</v>
      </c>
      <c r="S67" s="728" t="s">
        <v>814</v>
      </c>
      <c r="T67" s="1150">
        <v>19</v>
      </c>
      <c r="U67" s="1865">
        <v>14</v>
      </c>
      <c r="V67" s="1866"/>
      <c r="W67" s="1866"/>
      <c r="X67" s="1351">
        <v>35.714285714285715</v>
      </c>
      <c r="Y67" s="729" t="s">
        <v>814</v>
      </c>
    </row>
    <row r="68" spans="2:25" ht="9" customHeight="1">
      <c r="B68" s="726" t="s">
        <v>814</v>
      </c>
      <c r="C68" s="1855" t="s">
        <v>1019</v>
      </c>
      <c r="D68" s="1814"/>
      <c r="E68" s="1814"/>
      <c r="F68" s="1147">
        <v>203</v>
      </c>
      <c r="G68" s="1865">
        <v>103</v>
      </c>
      <c r="H68" s="1866"/>
      <c r="I68" s="1866"/>
      <c r="J68" s="1351">
        <v>97.0873786407767</v>
      </c>
      <c r="K68" s="1147">
        <v>15</v>
      </c>
      <c r="L68" s="1865">
        <v>15</v>
      </c>
      <c r="M68" s="1866"/>
      <c r="N68" s="1351">
        <v>0</v>
      </c>
      <c r="O68" s="1147">
        <v>218</v>
      </c>
      <c r="P68" s="1865">
        <v>118</v>
      </c>
      <c r="Q68" s="1866"/>
      <c r="R68" s="1351">
        <v>84.7457627118644</v>
      </c>
      <c r="S68" s="728" t="s">
        <v>814</v>
      </c>
      <c r="T68" s="1150">
        <v>35</v>
      </c>
      <c r="U68" s="1865">
        <v>25</v>
      </c>
      <c r="V68" s="1866"/>
      <c r="W68" s="1866"/>
      <c r="X68" s="1351">
        <v>40</v>
      </c>
      <c r="Y68" s="729" t="s">
        <v>814</v>
      </c>
    </row>
    <row r="69" spans="2:25" ht="9" customHeight="1">
      <c r="B69" s="726" t="s">
        <v>814</v>
      </c>
      <c r="C69" s="1855" t="s">
        <v>1011</v>
      </c>
      <c r="D69" s="1814"/>
      <c r="E69" s="1814"/>
      <c r="F69" s="1147">
        <v>27</v>
      </c>
      <c r="G69" s="1865">
        <v>36</v>
      </c>
      <c r="H69" s="1866"/>
      <c r="I69" s="1866"/>
      <c r="J69" s="1352">
        <v>-25</v>
      </c>
      <c r="K69" s="1147">
        <v>103</v>
      </c>
      <c r="L69" s="1865">
        <v>33</v>
      </c>
      <c r="M69" s="1866"/>
      <c r="N69" s="1351">
        <v>212.12121212121212</v>
      </c>
      <c r="O69" s="1147">
        <v>130</v>
      </c>
      <c r="P69" s="1865">
        <v>69</v>
      </c>
      <c r="Q69" s="1866"/>
      <c r="R69" s="1351">
        <v>88.40579710144928</v>
      </c>
      <c r="S69" s="728" t="s">
        <v>814</v>
      </c>
      <c r="T69" s="1150">
        <v>106</v>
      </c>
      <c r="U69" s="1865">
        <v>37</v>
      </c>
      <c r="V69" s="1866"/>
      <c r="W69" s="1866"/>
      <c r="X69" s="1351">
        <v>186.48648648648648</v>
      </c>
      <c r="Y69" s="729" t="s">
        <v>814</v>
      </c>
    </row>
    <row r="70" spans="2:25" ht="9" customHeight="1">
      <c r="B70" s="726" t="s">
        <v>814</v>
      </c>
      <c r="C70" s="1855" t="s">
        <v>230</v>
      </c>
      <c r="D70" s="1814"/>
      <c r="E70" s="1814"/>
      <c r="F70" s="1147">
        <v>6</v>
      </c>
      <c r="G70" s="1865">
        <v>7</v>
      </c>
      <c r="H70" s="1866"/>
      <c r="I70" s="1866"/>
      <c r="J70" s="1352">
        <v>-14.285714285714285</v>
      </c>
      <c r="K70" s="1147">
        <v>12</v>
      </c>
      <c r="L70" s="1865">
        <v>9</v>
      </c>
      <c r="M70" s="1866"/>
      <c r="N70" s="1351">
        <v>33.33333333333333</v>
      </c>
      <c r="O70" s="1147">
        <v>18</v>
      </c>
      <c r="P70" s="1865">
        <v>16</v>
      </c>
      <c r="Q70" s="1866"/>
      <c r="R70" s="1351">
        <v>12.5</v>
      </c>
      <c r="S70" s="728" t="s">
        <v>814</v>
      </c>
      <c r="T70" s="1150">
        <v>13</v>
      </c>
      <c r="U70" s="1865">
        <v>10</v>
      </c>
      <c r="V70" s="1866"/>
      <c r="W70" s="1866"/>
      <c r="X70" s="1351">
        <v>30</v>
      </c>
      <c r="Y70" s="729" t="s">
        <v>814</v>
      </c>
    </row>
    <row r="71" spans="2:25" ht="9" customHeight="1">
      <c r="B71" s="1145" t="s">
        <v>814</v>
      </c>
      <c r="C71" s="1791" t="s">
        <v>47</v>
      </c>
      <c r="D71" s="1788"/>
      <c r="E71" s="1788"/>
      <c r="F71" s="1184">
        <v>443</v>
      </c>
      <c r="G71" s="1859">
        <v>341</v>
      </c>
      <c r="H71" s="1860"/>
      <c r="I71" s="1860"/>
      <c r="J71" s="1344">
        <v>29.91202346041056</v>
      </c>
      <c r="K71" s="1169">
        <v>298</v>
      </c>
      <c r="L71" s="1859">
        <v>243</v>
      </c>
      <c r="M71" s="1860"/>
      <c r="N71" s="1355">
        <v>22.633744855967077</v>
      </c>
      <c r="O71" s="1169">
        <v>741</v>
      </c>
      <c r="P71" s="1859">
        <v>584</v>
      </c>
      <c r="Q71" s="1860"/>
      <c r="R71" s="1344">
        <v>26.88356164383562</v>
      </c>
      <c r="S71" s="1234" t="s">
        <v>814</v>
      </c>
      <c r="T71" s="1173">
        <v>342</v>
      </c>
      <c r="U71" s="1859">
        <v>277</v>
      </c>
      <c r="V71" s="1860"/>
      <c r="W71" s="1860"/>
      <c r="X71" s="1344">
        <v>23.465703971119133</v>
      </c>
      <c r="Y71" s="1174" t="s">
        <v>814</v>
      </c>
    </row>
    <row r="72" spans="2:25" ht="9" customHeight="1">
      <c r="B72" s="1145" t="s">
        <v>814</v>
      </c>
      <c r="C72" s="1791" t="s">
        <v>814</v>
      </c>
      <c r="D72" s="1788"/>
      <c r="E72" s="1788"/>
      <c r="F72" s="1192" t="s">
        <v>814</v>
      </c>
      <c r="G72" s="1863" t="s">
        <v>814</v>
      </c>
      <c r="H72" s="1864"/>
      <c r="I72" s="1864"/>
      <c r="J72" s="1342" t="s">
        <v>814</v>
      </c>
      <c r="K72" s="1192" t="s">
        <v>814</v>
      </c>
      <c r="L72" s="1863" t="s">
        <v>814</v>
      </c>
      <c r="M72" s="1864"/>
      <c r="N72" s="1342" t="s">
        <v>814</v>
      </c>
      <c r="O72" s="1192" t="s">
        <v>814</v>
      </c>
      <c r="P72" s="1863" t="s">
        <v>814</v>
      </c>
      <c r="Q72" s="1864"/>
      <c r="R72" s="1342" t="s">
        <v>814</v>
      </c>
      <c r="S72" s="1154" t="s">
        <v>814</v>
      </c>
      <c r="T72" s="1193" t="s">
        <v>814</v>
      </c>
      <c r="U72" s="1863" t="s">
        <v>814</v>
      </c>
      <c r="V72" s="1864"/>
      <c r="W72" s="1864"/>
      <c r="X72" s="1342" t="s">
        <v>814</v>
      </c>
      <c r="Y72" s="1156" t="s">
        <v>814</v>
      </c>
    </row>
    <row r="73" spans="2:25" ht="8.25" customHeight="1">
      <c r="B73" s="732" t="s">
        <v>814</v>
      </c>
      <c r="C73" s="1846" t="s">
        <v>814</v>
      </c>
      <c r="D73" s="1847"/>
      <c r="E73" s="1847"/>
      <c r="F73" s="1230" t="s">
        <v>814</v>
      </c>
      <c r="G73" s="1861" t="s">
        <v>814</v>
      </c>
      <c r="H73" s="1862"/>
      <c r="I73" s="1862"/>
      <c r="J73" s="1354" t="s">
        <v>814</v>
      </c>
      <c r="K73" s="1230" t="s">
        <v>814</v>
      </c>
      <c r="L73" s="1861" t="s">
        <v>814</v>
      </c>
      <c r="M73" s="1862"/>
      <c r="N73" s="1354" t="s">
        <v>814</v>
      </c>
      <c r="O73" s="1230" t="s">
        <v>814</v>
      </c>
      <c r="P73" s="1861" t="s">
        <v>814</v>
      </c>
      <c r="Q73" s="1862"/>
      <c r="R73" s="1354" t="s">
        <v>814</v>
      </c>
      <c r="S73" s="1231" t="s">
        <v>814</v>
      </c>
      <c r="T73" s="1232" t="s">
        <v>814</v>
      </c>
      <c r="U73" s="1861" t="s">
        <v>814</v>
      </c>
      <c r="V73" s="1862"/>
      <c r="W73" s="1862"/>
      <c r="X73" s="1354" t="s">
        <v>814</v>
      </c>
      <c r="Y73" s="1233" t="s">
        <v>814</v>
      </c>
    </row>
    <row r="74" spans="2:25" ht="13.5" customHeight="1">
      <c r="B74" s="732" t="s">
        <v>814</v>
      </c>
      <c r="C74" s="1846" t="s">
        <v>437</v>
      </c>
      <c r="D74" s="1847"/>
      <c r="E74" s="1847"/>
      <c r="F74" s="1184">
        <v>3266</v>
      </c>
      <c r="G74" s="1859">
        <v>3384</v>
      </c>
      <c r="H74" s="1860"/>
      <c r="I74" s="1860"/>
      <c r="J74" s="1346">
        <v>-3.486997635933806</v>
      </c>
      <c r="K74" s="1169">
        <v>368</v>
      </c>
      <c r="L74" s="1859">
        <v>301</v>
      </c>
      <c r="M74" s="1860"/>
      <c r="N74" s="1355">
        <v>22.259136212624583</v>
      </c>
      <c r="O74" s="1169">
        <v>3634</v>
      </c>
      <c r="P74" s="1859">
        <v>3685</v>
      </c>
      <c r="Q74" s="1860"/>
      <c r="R74" s="1346">
        <v>-1.3839891451831752</v>
      </c>
      <c r="S74" s="1234" t="s">
        <v>814</v>
      </c>
      <c r="T74" s="1173">
        <v>695</v>
      </c>
      <c r="U74" s="1859">
        <v>639</v>
      </c>
      <c r="V74" s="1860"/>
      <c r="W74" s="1860"/>
      <c r="X74" s="1344">
        <v>8.763693270735525</v>
      </c>
      <c r="Y74" s="1174" t="s">
        <v>814</v>
      </c>
    </row>
    <row r="75" spans="2:25" ht="9" customHeight="1">
      <c r="B75" s="742" t="s">
        <v>814</v>
      </c>
      <c r="C75" s="1854" t="s">
        <v>814</v>
      </c>
      <c r="D75" s="1770"/>
      <c r="E75" s="1770"/>
      <c r="F75" s="1194" t="s">
        <v>814</v>
      </c>
      <c r="G75" s="1804" t="s">
        <v>814</v>
      </c>
      <c r="H75" s="1805"/>
      <c r="I75" s="1805"/>
      <c r="J75" s="1172" t="s">
        <v>814</v>
      </c>
      <c r="K75" s="1194" t="s">
        <v>814</v>
      </c>
      <c r="L75" s="1804" t="s">
        <v>814</v>
      </c>
      <c r="M75" s="1805"/>
      <c r="N75" s="1172" t="s">
        <v>814</v>
      </c>
      <c r="O75" s="1194" t="s">
        <v>814</v>
      </c>
      <c r="P75" s="1804" t="s">
        <v>814</v>
      </c>
      <c r="Q75" s="1805"/>
      <c r="R75" s="1172" t="s">
        <v>814</v>
      </c>
      <c r="S75" s="1172" t="s">
        <v>814</v>
      </c>
      <c r="T75" s="1195" t="s">
        <v>814</v>
      </c>
      <c r="U75" s="1804" t="s">
        <v>814</v>
      </c>
      <c r="V75" s="1805"/>
      <c r="W75" s="1805"/>
      <c r="X75" s="1172" t="s">
        <v>814</v>
      </c>
      <c r="Y75" s="1174" t="s">
        <v>814</v>
      </c>
    </row>
    <row r="76" spans="2:25" ht="7.5" customHeight="1">
      <c r="B76" s="733" t="s">
        <v>814</v>
      </c>
      <c r="C76" s="1846" t="s">
        <v>814</v>
      </c>
      <c r="D76" s="1847"/>
      <c r="E76" s="1847"/>
      <c r="F76" s="1214" t="s">
        <v>814</v>
      </c>
      <c r="G76" s="1799" t="s">
        <v>814</v>
      </c>
      <c r="H76" s="1790"/>
      <c r="I76" s="1790"/>
      <c r="J76" s="1149" t="s">
        <v>814</v>
      </c>
      <c r="K76" s="1214" t="s">
        <v>814</v>
      </c>
      <c r="L76" s="1799" t="s">
        <v>814</v>
      </c>
      <c r="M76" s="1790"/>
      <c r="N76" s="1149" t="s">
        <v>814</v>
      </c>
      <c r="O76" s="1214" t="s">
        <v>814</v>
      </c>
      <c r="P76" s="1799" t="s">
        <v>814</v>
      </c>
      <c r="Q76" s="1790"/>
      <c r="R76" s="1149" t="s">
        <v>814</v>
      </c>
      <c r="S76" s="1149" t="s">
        <v>814</v>
      </c>
      <c r="T76" s="1214" t="s">
        <v>814</v>
      </c>
      <c r="U76" s="1799" t="s">
        <v>814</v>
      </c>
      <c r="V76" s="1790"/>
      <c r="W76" s="1790"/>
      <c r="X76" s="1149" t="s">
        <v>814</v>
      </c>
      <c r="Y76" s="1149" t="s">
        <v>814</v>
      </c>
    </row>
    <row r="77" spans="2:25" ht="18" customHeight="1">
      <c r="B77" s="1737" t="s">
        <v>48</v>
      </c>
      <c r="C77" s="1738"/>
      <c r="D77" s="1738"/>
      <c r="E77" s="1738"/>
      <c r="F77" s="1738"/>
      <c r="G77" s="1738"/>
      <c r="H77" s="1738"/>
      <c r="I77" s="1738"/>
      <c r="J77" s="1738"/>
      <c r="K77" s="1738"/>
      <c r="L77" s="1738"/>
      <c r="M77" s="1738"/>
      <c r="N77" s="1738"/>
      <c r="O77" s="1738"/>
      <c r="P77" s="1738"/>
      <c r="Q77" s="1738"/>
      <c r="R77" s="1738"/>
      <c r="S77" s="1738"/>
      <c r="T77" s="1738"/>
      <c r="U77" s="1738"/>
      <c r="V77" s="1738"/>
      <c r="W77" s="1738"/>
      <c r="X77" s="1738"/>
      <c r="Y77" s="1738"/>
    </row>
    <row r="78" spans="2:25" ht="9" customHeight="1">
      <c r="B78" s="1129" t="s">
        <v>814</v>
      </c>
      <c r="C78" s="1745" t="s">
        <v>814</v>
      </c>
      <c r="D78" s="1740"/>
      <c r="E78" s="1803" t="s">
        <v>814</v>
      </c>
      <c r="F78" s="1740"/>
      <c r="G78" s="1740"/>
      <c r="H78" s="1201" t="s">
        <v>814</v>
      </c>
      <c r="I78" s="1800" t="s">
        <v>814</v>
      </c>
      <c r="J78" s="1801"/>
      <c r="K78" s="1800" t="s">
        <v>814</v>
      </c>
      <c r="L78" s="1801"/>
      <c r="M78" s="1802" t="s">
        <v>814</v>
      </c>
      <c r="N78" s="1740"/>
      <c r="O78" s="1800" t="s">
        <v>814</v>
      </c>
      <c r="P78" s="1801"/>
      <c r="Q78" s="1800" t="s">
        <v>49</v>
      </c>
      <c r="R78" s="1801"/>
      <c r="S78" s="1801"/>
      <c r="T78" s="1802" t="s">
        <v>50</v>
      </c>
      <c r="U78" s="1740"/>
      <c r="V78" s="1132" t="s">
        <v>814</v>
      </c>
      <c r="W78" s="1803" t="s">
        <v>814</v>
      </c>
      <c r="X78" s="1740"/>
      <c r="Y78" s="1144" t="s">
        <v>814</v>
      </c>
    </row>
    <row r="79" spans="2:25" ht="9" customHeight="1">
      <c r="B79" s="1134" t="s">
        <v>814</v>
      </c>
      <c r="C79" s="1755" t="s">
        <v>814</v>
      </c>
      <c r="D79" s="1786"/>
      <c r="E79" s="1795" t="s">
        <v>51</v>
      </c>
      <c r="F79" s="1786"/>
      <c r="G79" s="1786"/>
      <c r="H79" s="1203" t="s">
        <v>814</v>
      </c>
      <c r="I79" s="1796" t="s">
        <v>814</v>
      </c>
      <c r="J79" s="1797"/>
      <c r="K79" s="1796" t="s">
        <v>814</v>
      </c>
      <c r="L79" s="1797"/>
      <c r="M79" s="1798" t="s">
        <v>814</v>
      </c>
      <c r="N79" s="1786"/>
      <c r="O79" s="1796" t="s">
        <v>999</v>
      </c>
      <c r="P79" s="1797"/>
      <c r="Q79" s="1796" t="s">
        <v>52</v>
      </c>
      <c r="R79" s="1797"/>
      <c r="S79" s="1797"/>
      <c r="T79" s="1798" t="s">
        <v>53</v>
      </c>
      <c r="U79" s="1786"/>
      <c r="V79" s="1136" t="s">
        <v>814</v>
      </c>
      <c r="W79" s="1795" t="s">
        <v>286</v>
      </c>
      <c r="X79" s="1786"/>
      <c r="Y79" s="1142" t="s">
        <v>814</v>
      </c>
    </row>
    <row r="80" spans="2:25" ht="9" customHeight="1">
      <c r="B80" s="1134" t="s">
        <v>814</v>
      </c>
      <c r="C80" s="1755" t="s">
        <v>814</v>
      </c>
      <c r="D80" s="1786"/>
      <c r="E80" s="1795" t="s">
        <v>54</v>
      </c>
      <c r="F80" s="1786"/>
      <c r="G80" s="1786"/>
      <c r="H80" s="1203" t="s">
        <v>814</v>
      </c>
      <c r="I80" s="1796" t="s">
        <v>358</v>
      </c>
      <c r="J80" s="1797"/>
      <c r="K80" s="1796" t="s">
        <v>359</v>
      </c>
      <c r="L80" s="1797"/>
      <c r="M80" s="1798" t="s">
        <v>360</v>
      </c>
      <c r="N80" s="1786"/>
      <c r="O80" s="1796" t="s">
        <v>361</v>
      </c>
      <c r="P80" s="1797"/>
      <c r="Q80" s="1796" t="s">
        <v>361</v>
      </c>
      <c r="R80" s="1797"/>
      <c r="S80" s="1797"/>
      <c r="T80" s="1798" t="s">
        <v>362</v>
      </c>
      <c r="U80" s="1786"/>
      <c r="V80" s="1136" t="s">
        <v>814</v>
      </c>
      <c r="W80" s="1795" t="s">
        <v>54</v>
      </c>
      <c r="X80" s="1786"/>
      <c r="Y80" s="1142" t="s">
        <v>814</v>
      </c>
    </row>
    <row r="81" spans="2:25" ht="13.5" customHeight="1">
      <c r="B81" s="1140" t="s">
        <v>814</v>
      </c>
      <c r="C81" s="1852" t="s">
        <v>814</v>
      </c>
      <c r="D81" s="1853"/>
      <c r="E81" s="1784" t="s">
        <v>1048</v>
      </c>
      <c r="F81" s="1785"/>
      <c r="G81" s="1785"/>
      <c r="H81" s="1235" t="s">
        <v>814</v>
      </c>
      <c r="I81" s="1793" t="s">
        <v>1048</v>
      </c>
      <c r="J81" s="1794"/>
      <c r="K81" s="1793" t="s">
        <v>1048</v>
      </c>
      <c r="L81" s="1794"/>
      <c r="M81" s="1792" t="s">
        <v>1048</v>
      </c>
      <c r="N81" s="1785"/>
      <c r="O81" s="1793" t="s">
        <v>1048</v>
      </c>
      <c r="P81" s="1794"/>
      <c r="Q81" s="1793" t="s">
        <v>1048</v>
      </c>
      <c r="R81" s="1794"/>
      <c r="S81" s="1794"/>
      <c r="T81" s="1792" t="s">
        <v>1048</v>
      </c>
      <c r="U81" s="1785"/>
      <c r="V81" s="1162" t="s">
        <v>814</v>
      </c>
      <c r="W81" s="1784" t="s">
        <v>1048</v>
      </c>
      <c r="X81" s="1785"/>
      <c r="Y81" s="1164" t="s">
        <v>814</v>
      </c>
    </row>
    <row r="82" spans="2:25" ht="9" customHeight="1">
      <c r="B82" s="1134" t="s">
        <v>814</v>
      </c>
      <c r="C82" s="1755" t="s">
        <v>814</v>
      </c>
      <c r="D82" s="1786"/>
      <c r="E82" s="1787" t="s">
        <v>814</v>
      </c>
      <c r="F82" s="1788"/>
      <c r="G82" s="1788"/>
      <c r="H82" s="1205" t="s">
        <v>814</v>
      </c>
      <c r="I82" s="1789" t="s">
        <v>814</v>
      </c>
      <c r="J82" s="1790"/>
      <c r="K82" s="1789" t="s">
        <v>814</v>
      </c>
      <c r="L82" s="1790"/>
      <c r="M82" s="1791" t="s">
        <v>814</v>
      </c>
      <c r="N82" s="1788"/>
      <c r="O82" s="1789" t="s">
        <v>814</v>
      </c>
      <c r="P82" s="1790"/>
      <c r="Q82" s="1789" t="s">
        <v>814</v>
      </c>
      <c r="R82" s="1790"/>
      <c r="S82" s="1790"/>
      <c r="T82" s="1791" t="s">
        <v>814</v>
      </c>
      <c r="U82" s="1788"/>
      <c r="V82" s="1146" t="s">
        <v>814</v>
      </c>
      <c r="W82" s="1787" t="s">
        <v>814</v>
      </c>
      <c r="X82" s="1788"/>
      <c r="Y82" s="1181" t="s">
        <v>814</v>
      </c>
    </row>
    <row r="83" spans="2:25" ht="8.25" customHeight="1">
      <c r="B83" s="1207" t="s">
        <v>814</v>
      </c>
      <c r="C83" s="733" t="s">
        <v>243</v>
      </c>
      <c r="D83" s="1236" t="s">
        <v>873</v>
      </c>
      <c r="E83" s="1772">
        <v>46125</v>
      </c>
      <c r="F83" s="1773"/>
      <c r="G83" s="1773"/>
      <c r="H83" s="1396" t="s">
        <v>814</v>
      </c>
      <c r="I83" s="1783">
        <v>4236</v>
      </c>
      <c r="J83" s="1782"/>
      <c r="K83" s="1781">
        <v>-2236</v>
      </c>
      <c r="L83" s="1782"/>
      <c r="M83" s="1780">
        <v>2000</v>
      </c>
      <c r="N83" s="1773"/>
      <c r="O83" s="1783">
        <v>43</v>
      </c>
      <c r="P83" s="1782"/>
      <c r="Q83" s="1783">
        <v>456</v>
      </c>
      <c r="R83" s="1782"/>
      <c r="S83" s="1782"/>
      <c r="T83" s="1780">
        <v>2499</v>
      </c>
      <c r="U83" s="1773"/>
      <c r="V83" s="1387" t="s">
        <v>814</v>
      </c>
      <c r="W83" s="1772">
        <v>48624</v>
      </c>
      <c r="X83" s="1773"/>
      <c r="Y83" s="1210" t="s">
        <v>814</v>
      </c>
    </row>
    <row r="84" spans="2:25" ht="8.25" customHeight="1">
      <c r="B84" s="1207" t="s">
        <v>814</v>
      </c>
      <c r="C84" s="728" t="s">
        <v>814</v>
      </c>
      <c r="D84" s="1236" t="s">
        <v>877</v>
      </c>
      <c r="E84" s="1772">
        <v>44946</v>
      </c>
      <c r="F84" s="1773"/>
      <c r="G84" s="1773"/>
      <c r="H84" s="1396" t="s">
        <v>814</v>
      </c>
      <c r="I84" s="1783">
        <v>3283</v>
      </c>
      <c r="J84" s="1782"/>
      <c r="K84" s="1781">
        <v>-1916</v>
      </c>
      <c r="L84" s="1782"/>
      <c r="M84" s="1780">
        <v>1367</v>
      </c>
      <c r="N84" s="1773"/>
      <c r="O84" s="1781">
        <v>-81</v>
      </c>
      <c r="P84" s="1782"/>
      <c r="Q84" s="1781">
        <v>-107</v>
      </c>
      <c r="R84" s="1782"/>
      <c r="S84" s="1782"/>
      <c r="T84" s="1780">
        <v>1179</v>
      </c>
      <c r="U84" s="1773"/>
      <c r="V84" s="1387" t="s">
        <v>814</v>
      </c>
      <c r="W84" s="1772">
        <v>46125</v>
      </c>
      <c r="X84" s="1773"/>
      <c r="Y84" s="1210" t="s">
        <v>814</v>
      </c>
    </row>
    <row r="85" spans="2:25" ht="8.25" customHeight="1">
      <c r="B85" s="1207" t="s">
        <v>814</v>
      </c>
      <c r="C85" s="728" t="s">
        <v>814</v>
      </c>
      <c r="D85" s="1236" t="s">
        <v>184</v>
      </c>
      <c r="E85" s="1774">
        <v>2.6231477773327994</v>
      </c>
      <c r="F85" s="1775"/>
      <c r="G85" s="1775"/>
      <c r="H85" s="1357" t="s">
        <v>814</v>
      </c>
      <c r="I85" s="1776">
        <v>29.028327749010053</v>
      </c>
      <c r="J85" s="1777"/>
      <c r="K85" s="1778">
        <v>-16.701461377870565</v>
      </c>
      <c r="L85" s="1777"/>
      <c r="M85" s="1779">
        <v>46.30577907827359</v>
      </c>
      <c r="N85" s="1775"/>
      <c r="O85" s="1776">
        <v>153.0864197530864</v>
      </c>
      <c r="P85" s="1777"/>
      <c r="Q85" s="1776">
        <v>526.1682242990654</v>
      </c>
      <c r="R85" s="1777"/>
      <c r="S85" s="1777"/>
      <c r="T85" s="1779">
        <v>111.95928753180662</v>
      </c>
      <c r="U85" s="1775"/>
      <c r="V85" s="1359" t="s">
        <v>814</v>
      </c>
      <c r="W85" s="1774">
        <v>5.417886178861789</v>
      </c>
      <c r="X85" s="1775"/>
      <c r="Y85" s="1210" t="s">
        <v>814</v>
      </c>
    </row>
    <row r="86" spans="2:25" ht="8.25" customHeight="1">
      <c r="B86" s="1207" t="s">
        <v>814</v>
      </c>
      <c r="C86" s="733" t="s">
        <v>380</v>
      </c>
      <c r="D86" s="1236" t="s">
        <v>873</v>
      </c>
      <c r="E86" s="1772">
        <v>12003</v>
      </c>
      <c r="F86" s="1773"/>
      <c r="G86" s="1773"/>
      <c r="H86" s="1396" t="s">
        <v>814</v>
      </c>
      <c r="I86" s="1783">
        <v>10311</v>
      </c>
      <c r="J86" s="1782"/>
      <c r="K86" s="1781">
        <v>-9250</v>
      </c>
      <c r="L86" s="1782"/>
      <c r="M86" s="1780">
        <v>1061</v>
      </c>
      <c r="N86" s="1773"/>
      <c r="O86" s="1781">
        <v>-63</v>
      </c>
      <c r="P86" s="1782"/>
      <c r="Q86" s="1783">
        <v>676</v>
      </c>
      <c r="R86" s="1782"/>
      <c r="S86" s="1782"/>
      <c r="T86" s="1780">
        <v>1674</v>
      </c>
      <c r="U86" s="1773"/>
      <c r="V86" s="1387" t="s">
        <v>814</v>
      </c>
      <c r="W86" s="1772">
        <v>13677</v>
      </c>
      <c r="X86" s="1773"/>
      <c r="Y86" s="1210" t="s">
        <v>814</v>
      </c>
    </row>
    <row r="87" spans="2:25" ht="8.25" customHeight="1">
      <c r="B87" s="1207" t="s">
        <v>814</v>
      </c>
      <c r="C87" s="728" t="s">
        <v>814</v>
      </c>
      <c r="D87" s="1236" t="s">
        <v>877</v>
      </c>
      <c r="E87" s="1772">
        <v>11413</v>
      </c>
      <c r="F87" s="1773"/>
      <c r="G87" s="1773"/>
      <c r="H87" s="1396" t="s">
        <v>814</v>
      </c>
      <c r="I87" s="1783">
        <v>7150</v>
      </c>
      <c r="J87" s="1782"/>
      <c r="K87" s="1781">
        <v>-6537</v>
      </c>
      <c r="L87" s="1782"/>
      <c r="M87" s="1780">
        <v>613</v>
      </c>
      <c r="N87" s="1773"/>
      <c r="O87" s="1781">
        <v>-68</v>
      </c>
      <c r="P87" s="1782"/>
      <c r="Q87" s="1783">
        <v>45</v>
      </c>
      <c r="R87" s="1782"/>
      <c r="S87" s="1782"/>
      <c r="T87" s="1780">
        <v>590</v>
      </c>
      <c r="U87" s="1773"/>
      <c r="V87" s="1387" t="s">
        <v>814</v>
      </c>
      <c r="W87" s="1772">
        <v>12003</v>
      </c>
      <c r="X87" s="1773"/>
      <c r="Y87" s="1210" t="s">
        <v>814</v>
      </c>
    </row>
    <row r="88" spans="2:25" ht="8.25" customHeight="1">
      <c r="B88" s="1207" t="s">
        <v>814</v>
      </c>
      <c r="C88" s="728" t="s">
        <v>814</v>
      </c>
      <c r="D88" s="1236" t="s">
        <v>184</v>
      </c>
      <c r="E88" s="1774">
        <v>5.169543503022869</v>
      </c>
      <c r="F88" s="1775"/>
      <c r="G88" s="1775"/>
      <c r="H88" s="1357" t="s">
        <v>814</v>
      </c>
      <c r="I88" s="1776">
        <v>44.209790209790214</v>
      </c>
      <c r="J88" s="1777"/>
      <c r="K88" s="1778">
        <v>-41.502218142878995</v>
      </c>
      <c r="L88" s="1777"/>
      <c r="M88" s="1779">
        <v>73.08319738988581</v>
      </c>
      <c r="N88" s="1775"/>
      <c r="O88" s="1776">
        <v>7.352941176470589</v>
      </c>
      <c r="P88" s="1777"/>
      <c r="Q88" s="1776">
        <v>1402.2222222222222</v>
      </c>
      <c r="R88" s="1777"/>
      <c r="S88" s="1777"/>
      <c r="T88" s="1779">
        <v>183.72881355932202</v>
      </c>
      <c r="U88" s="1775"/>
      <c r="V88" s="1359" t="s">
        <v>814</v>
      </c>
      <c r="W88" s="1774">
        <v>13.946513371657085</v>
      </c>
      <c r="X88" s="1775"/>
      <c r="Y88" s="1210" t="s">
        <v>814</v>
      </c>
    </row>
    <row r="89" spans="2:25" ht="8.25" customHeight="1">
      <c r="B89" s="1207" t="s">
        <v>814</v>
      </c>
      <c r="C89" s="733" t="s">
        <v>381</v>
      </c>
      <c r="D89" s="1236" t="s">
        <v>873</v>
      </c>
      <c r="E89" s="1772">
        <v>835</v>
      </c>
      <c r="F89" s="1773"/>
      <c r="G89" s="1773"/>
      <c r="H89" s="1396" t="s">
        <v>814</v>
      </c>
      <c r="I89" s="1783">
        <v>5</v>
      </c>
      <c r="J89" s="1782"/>
      <c r="K89" s="1781">
        <v>-4</v>
      </c>
      <c r="L89" s="1782"/>
      <c r="M89" s="1780">
        <v>1</v>
      </c>
      <c r="N89" s="1773"/>
      <c r="O89" s="1351"/>
      <c r="P89" s="1351" t="s">
        <v>817</v>
      </c>
      <c r="Q89" s="1783">
        <v>67</v>
      </c>
      <c r="R89" s="1782"/>
      <c r="S89" s="1782"/>
      <c r="T89" s="1780">
        <v>68</v>
      </c>
      <c r="U89" s="1773"/>
      <c r="V89" s="1387" t="s">
        <v>814</v>
      </c>
      <c r="W89" s="1772">
        <v>903</v>
      </c>
      <c r="X89" s="1773"/>
      <c r="Y89" s="1210" t="s">
        <v>814</v>
      </c>
    </row>
    <row r="90" spans="2:25" ht="8.25" customHeight="1">
      <c r="B90" s="1207" t="s">
        <v>814</v>
      </c>
      <c r="C90" s="728" t="s">
        <v>814</v>
      </c>
      <c r="D90" s="1236" t="s">
        <v>877</v>
      </c>
      <c r="E90" s="1772">
        <v>840</v>
      </c>
      <c r="F90" s="1773"/>
      <c r="G90" s="1773"/>
      <c r="H90" s="1396" t="s">
        <v>814</v>
      </c>
      <c r="I90" s="1783">
        <v>5</v>
      </c>
      <c r="J90" s="1782"/>
      <c r="K90" s="1781">
        <v>-18</v>
      </c>
      <c r="L90" s="1782"/>
      <c r="M90" s="1850">
        <v>-13</v>
      </c>
      <c r="N90" s="1773"/>
      <c r="O90" s="1351"/>
      <c r="P90" s="1351" t="s">
        <v>817</v>
      </c>
      <c r="Q90" s="1783">
        <v>8</v>
      </c>
      <c r="R90" s="1782"/>
      <c r="S90" s="1782"/>
      <c r="T90" s="1850">
        <v>-5</v>
      </c>
      <c r="U90" s="1773"/>
      <c r="V90" s="1387" t="s">
        <v>814</v>
      </c>
      <c r="W90" s="1772">
        <v>835</v>
      </c>
      <c r="X90" s="1773"/>
      <c r="Y90" s="1210" t="s">
        <v>814</v>
      </c>
    </row>
    <row r="91" spans="2:25" ht="8.25" customHeight="1">
      <c r="B91" s="1207" t="s">
        <v>814</v>
      </c>
      <c r="C91" s="728" t="s">
        <v>814</v>
      </c>
      <c r="D91" s="1236" t="s">
        <v>184</v>
      </c>
      <c r="E91" s="1880">
        <v>-0.5952380952380952</v>
      </c>
      <c r="F91" s="1775"/>
      <c r="G91" s="1775"/>
      <c r="H91" s="1357" t="s">
        <v>814</v>
      </c>
      <c r="I91" s="1776">
        <v>0</v>
      </c>
      <c r="J91" s="1777"/>
      <c r="K91" s="1776">
        <v>77.77777777777779</v>
      </c>
      <c r="L91" s="1777"/>
      <c r="M91" s="1779">
        <v>107.6923076923077</v>
      </c>
      <c r="N91" s="1775"/>
      <c r="O91" s="1351"/>
      <c r="P91" s="1351" t="s">
        <v>817</v>
      </c>
      <c r="Q91" s="1776">
        <v>737.5</v>
      </c>
      <c r="R91" s="1777"/>
      <c r="S91" s="1777"/>
      <c r="T91" s="1779">
        <v>1460</v>
      </c>
      <c r="U91" s="1775"/>
      <c r="V91" s="1359" t="s">
        <v>814</v>
      </c>
      <c r="W91" s="1774">
        <v>8.1437125748503</v>
      </c>
      <c r="X91" s="1775"/>
      <c r="Y91" s="1210" t="s">
        <v>814</v>
      </c>
    </row>
    <row r="92" spans="2:25" ht="9" customHeight="1">
      <c r="B92" s="1207" t="s">
        <v>814</v>
      </c>
      <c r="C92" s="733" t="s">
        <v>874</v>
      </c>
      <c r="D92" s="1236" t="s">
        <v>873</v>
      </c>
      <c r="E92" s="1772">
        <v>5</v>
      </c>
      <c r="F92" s="1773"/>
      <c r="G92" s="1773"/>
      <c r="H92" s="1396" t="s">
        <v>814</v>
      </c>
      <c r="I92" s="1783">
        <v>15</v>
      </c>
      <c r="J92" s="1782"/>
      <c r="K92" s="1781">
        <v>-1</v>
      </c>
      <c r="L92" s="1782"/>
      <c r="M92" s="1780">
        <v>14</v>
      </c>
      <c r="N92" s="1773"/>
      <c r="O92" s="1351"/>
      <c r="P92" s="1351" t="s">
        <v>817</v>
      </c>
      <c r="Q92" s="1781">
        <v>-1</v>
      </c>
      <c r="R92" s="1782"/>
      <c r="S92" s="1782"/>
      <c r="T92" s="1780">
        <v>13</v>
      </c>
      <c r="U92" s="1773"/>
      <c r="V92" s="1387" t="s">
        <v>814</v>
      </c>
      <c r="W92" s="1772">
        <v>18</v>
      </c>
      <c r="X92" s="1773"/>
      <c r="Y92" s="1210" t="s">
        <v>814</v>
      </c>
    </row>
    <row r="93" spans="2:25" ht="9" customHeight="1">
      <c r="B93" s="1207" t="s">
        <v>814</v>
      </c>
      <c r="C93" s="728" t="s">
        <v>814</v>
      </c>
      <c r="D93" s="1236" t="s">
        <v>877</v>
      </c>
      <c r="E93" s="1585"/>
      <c r="F93" s="1351"/>
      <c r="G93" s="1351" t="s">
        <v>817</v>
      </c>
      <c r="H93" s="1396" t="s">
        <v>814</v>
      </c>
      <c r="I93" s="1783">
        <v>4</v>
      </c>
      <c r="J93" s="1782"/>
      <c r="K93" s="1351"/>
      <c r="L93" s="1351" t="s">
        <v>817</v>
      </c>
      <c r="M93" s="1780">
        <v>4</v>
      </c>
      <c r="N93" s="1773"/>
      <c r="O93" s="1351"/>
      <c r="P93" s="1351" t="s">
        <v>817</v>
      </c>
      <c r="Q93" s="1783">
        <v>1</v>
      </c>
      <c r="R93" s="1782"/>
      <c r="S93" s="1782"/>
      <c r="T93" s="1780">
        <v>5</v>
      </c>
      <c r="U93" s="1773"/>
      <c r="V93" s="1387" t="s">
        <v>814</v>
      </c>
      <c r="W93" s="1772">
        <v>5</v>
      </c>
      <c r="X93" s="1773"/>
      <c r="Y93" s="1210" t="s">
        <v>814</v>
      </c>
    </row>
    <row r="94" spans="2:25" ht="9" customHeight="1">
      <c r="B94" s="1207" t="s">
        <v>814</v>
      </c>
      <c r="C94" s="728" t="s">
        <v>814</v>
      </c>
      <c r="D94" s="1236" t="s">
        <v>184</v>
      </c>
      <c r="E94" s="1585"/>
      <c r="F94" s="1351"/>
      <c r="G94" s="1351" t="s">
        <v>817</v>
      </c>
      <c r="H94" s="1357" t="s">
        <v>814</v>
      </c>
      <c r="I94" s="1776">
        <v>275</v>
      </c>
      <c r="J94" s="1777"/>
      <c r="K94" s="1351"/>
      <c r="L94" s="1351" t="s">
        <v>817</v>
      </c>
      <c r="M94" s="1779">
        <v>250</v>
      </c>
      <c r="N94" s="1775"/>
      <c r="O94" s="1351"/>
      <c r="P94" s="1351" t="s">
        <v>817</v>
      </c>
      <c r="Q94" s="1778">
        <v>-200</v>
      </c>
      <c r="R94" s="1777"/>
      <c r="S94" s="1777"/>
      <c r="T94" s="1779">
        <v>160</v>
      </c>
      <c r="U94" s="1775"/>
      <c r="V94" s="1359" t="s">
        <v>814</v>
      </c>
      <c r="W94" s="1774">
        <v>260</v>
      </c>
      <c r="X94" s="1775"/>
      <c r="Y94" s="1210" t="s">
        <v>814</v>
      </c>
    </row>
    <row r="95" spans="2:25" ht="8.25" customHeight="1">
      <c r="B95" s="1237" t="s">
        <v>814</v>
      </c>
      <c r="C95" s="736" t="s">
        <v>814</v>
      </c>
      <c r="D95" s="1238" t="s">
        <v>814</v>
      </c>
      <c r="E95" s="1771" t="s">
        <v>814</v>
      </c>
      <c r="F95" s="1770"/>
      <c r="G95" s="1770"/>
      <c r="H95" s="738" t="s">
        <v>814</v>
      </c>
      <c r="I95" s="1767" t="s">
        <v>814</v>
      </c>
      <c r="J95" s="1768"/>
      <c r="K95" s="1767" t="s">
        <v>814</v>
      </c>
      <c r="L95" s="1768"/>
      <c r="M95" s="1769" t="s">
        <v>814</v>
      </c>
      <c r="N95" s="1770"/>
      <c r="O95" s="1767" t="s">
        <v>814</v>
      </c>
      <c r="P95" s="1768"/>
      <c r="Q95" s="1767" t="s">
        <v>814</v>
      </c>
      <c r="R95" s="1768"/>
      <c r="S95" s="1768"/>
      <c r="T95" s="1769" t="s">
        <v>814</v>
      </c>
      <c r="U95" s="1770"/>
      <c r="V95" s="735" t="s">
        <v>814</v>
      </c>
      <c r="W95" s="1771" t="s">
        <v>814</v>
      </c>
      <c r="X95" s="1770"/>
      <c r="Y95" s="1229" t="s">
        <v>814</v>
      </c>
    </row>
    <row r="96" spans="2:25" ht="9" customHeight="1">
      <c r="B96" s="1207" t="s">
        <v>814</v>
      </c>
      <c r="C96" s="728" t="s">
        <v>814</v>
      </c>
      <c r="D96" s="1236" t="s">
        <v>814</v>
      </c>
      <c r="E96" s="1848" t="s">
        <v>814</v>
      </c>
      <c r="F96" s="1847"/>
      <c r="G96" s="1847"/>
      <c r="H96" s="729" t="s">
        <v>814</v>
      </c>
      <c r="I96" s="1833" t="s">
        <v>814</v>
      </c>
      <c r="J96" s="1814"/>
      <c r="K96" s="1833" t="s">
        <v>814</v>
      </c>
      <c r="L96" s="1814"/>
      <c r="M96" s="1849" t="s">
        <v>814</v>
      </c>
      <c r="N96" s="1847"/>
      <c r="O96" s="1833" t="s">
        <v>814</v>
      </c>
      <c r="P96" s="1814"/>
      <c r="Q96" s="1833" t="s">
        <v>814</v>
      </c>
      <c r="R96" s="1814"/>
      <c r="S96" s="1814"/>
      <c r="T96" s="1849" t="s">
        <v>814</v>
      </c>
      <c r="U96" s="1847"/>
      <c r="V96" s="731" t="s">
        <v>814</v>
      </c>
      <c r="W96" s="1848" t="s">
        <v>814</v>
      </c>
      <c r="X96" s="1847"/>
      <c r="Y96" s="1210" t="s">
        <v>814</v>
      </c>
    </row>
    <row r="97" spans="2:25" ht="8.25" customHeight="1">
      <c r="B97" s="1207" t="s">
        <v>814</v>
      </c>
      <c r="C97" s="733" t="s">
        <v>373</v>
      </c>
      <c r="D97" s="1236" t="s">
        <v>873</v>
      </c>
      <c r="E97" s="1772">
        <v>58968</v>
      </c>
      <c r="F97" s="1773"/>
      <c r="G97" s="1773"/>
      <c r="H97" s="1396" t="s">
        <v>814</v>
      </c>
      <c r="I97" s="1783">
        <v>14567</v>
      </c>
      <c r="J97" s="1782"/>
      <c r="K97" s="1781">
        <v>-11491</v>
      </c>
      <c r="L97" s="1782"/>
      <c r="M97" s="1780">
        <v>3076</v>
      </c>
      <c r="N97" s="1773"/>
      <c r="O97" s="1781">
        <v>-20</v>
      </c>
      <c r="P97" s="1782"/>
      <c r="Q97" s="1783">
        <v>1198</v>
      </c>
      <c r="R97" s="1782"/>
      <c r="S97" s="1782"/>
      <c r="T97" s="1780">
        <v>4254</v>
      </c>
      <c r="U97" s="1773"/>
      <c r="V97" s="1387" t="s">
        <v>814</v>
      </c>
      <c r="W97" s="1772">
        <v>63222</v>
      </c>
      <c r="X97" s="1773"/>
      <c r="Y97" s="1210" t="s">
        <v>814</v>
      </c>
    </row>
    <row r="98" spans="2:25" ht="8.25" customHeight="1">
      <c r="B98" s="1207" t="s">
        <v>814</v>
      </c>
      <c r="C98" s="728" t="s">
        <v>814</v>
      </c>
      <c r="D98" s="1236" t="s">
        <v>877</v>
      </c>
      <c r="E98" s="1772">
        <v>57199</v>
      </c>
      <c r="F98" s="1773"/>
      <c r="G98" s="1773"/>
      <c r="H98" s="1396" t="s">
        <v>814</v>
      </c>
      <c r="I98" s="1783">
        <v>10442</v>
      </c>
      <c r="J98" s="1782"/>
      <c r="K98" s="1781">
        <v>-8471</v>
      </c>
      <c r="L98" s="1782"/>
      <c r="M98" s="1780">
        <v>1971</v>
      </c>
      <c r="N98" s="1773"/>
      <c r="O98" s="1781">
        <v>-149</v>
      </c>
      <c r="P98" s="1782"/>
      <c r="Q98" s="1781">
        <v>-53</v>
      </c>
      <c r="R98" s="1782"/>
      <c r="S98" s="1782"/>
      <c r="T98" s="1780">
        <v>1769</v>
      </c>
      <c r="U98" s="1773"/>
      <c r="V98" s="1387" t="s">
        <v>814</v>
      </c>
      <c r="W98" s="1772">
        <v>58968</v>
      </c>
      <c r="X98" s="1773"/>
      <c r="Y98" s="1210" t="s">
        <v>814</v>
      </c>
    </row>
    <row r="99" spans="2:25" ht="8.25" customHeight="1">
      <c r="B99" s="1207" t="s">
        <v>814</v>
      </c>
      <c r="C99" s="728" t="s">
        <v>814</v>
      </c>
      <c r="D99" s="1236" t="s">
        <v>184</v>
      </c>
      <c r="E99" s="1774">
        <v>3.0927114110386547</v>
      </c>
      <c r="F99" s="1775"/>
      <c r="G99" s="1775"/>
      <c r="H99" s="1357" t="s">
        <v>814</v>
      </c>
      <c r="I99" s="1776">
        <v>39.50392645087148</v>
      </c>
      <c r="J99" s="1777"/>
      <c r="K99" s="1778">
        <v>-35.65104474088065</v>
      </c>
      <c r="L99" s="1777"/>
      <c r="M99" s="1779">
        <v>56.06291222729579</v>
      </c>
      <c r="N99" s="1775"/>
      <c r="O99" s="1776">
        <v>86.57718120805369</v>
      </c>
      <c r="P99" s="1777"/>
      <c r="Q99" s="1776">
        <v>2360.377358490566</v>
      </c>
      <c r="R99" s="1777"/>
      <c r="S99" s="1777"/>
      <c r="T99" s="1779">
        <v>140.47484454494062</v>
      </c>
      <c r="U99" s="1775"/>
      <c r="V99" s="1359" t="s">
        <v>814</v>
      </c>
      <c r="W99" s="1774">
        <v>7.214082214082214</v>
      </c>
      <c r="X99" s="1775"/>
      <c r="Y99" s="1210" t="s">
        <v>814</v>
      </c>
    </row>
    <row r="100" spans="2:25" ht="8.25" customHeight="1">
      <c r="B100" s="1237" t="s">
        <v>814</v>
      </c>
      <c r="C100" s="736" t="s">
        <v>814</v>
      </c>
      <c r="D100" s="1238" t="s">
        <v>814</v>
      </c>
      <c r="E100" s="1771" t="s">
        <v>814</v>
      </c>
      <c r="F100" s="1770"/>
      <c r="G100" s="1770"/>
      <c r="H100" s="738" t="s">
        <v>814</v>
      </c>
      <c r="I100" s="1767" t="s">
        <v>814</v>
      </c>
      <c r="J100" s="1768"/>
      <c r="K100" s="1767" t="s">
        <v>814</v>
      </c>
      <c r="L100" s="1768"/>
      <c r="M100" s="1769" t="s">
        <v>814</v>
      </c>
      <c r="N100" s="1770"/>
      <c r="O100" s="1767" t="s">
        <v>814</v>
      </c>
      <c r="P100" s="1768"/>
      <c r="Q100" s="1767" t="s">
        <v>814</v>
      </c>
      <c r="R100" s="1768"/>
      <c r="S100" s="1768"/>
      <c r="T100" s="1769" t="s">
        <v>814</v>
      </c>
      <c r="U100" s="1770"/>
      <c r="V100" s="735" t="s">
        <v>814</v>
      </c>
      <c r="W100" s="1771" t="s">
        <v>814</v>
      </c>
      <c r="X100" s="1770"/>
      <c r="Y100" s="1229" t="s">
        <v>814</v>
      </c>
    </row>
  </sheetData>
  <mergeCells count="525">
    <mergeCell ref="B2:Y2"/>
    <mergeCell ref="B3:Y3"/>
    <mergeCell ref="E89:G89"/>
    <mergeCell ref="I89:J89"/>
    <mergeCell ref="K89:L89"/>
    <mergeCell ref="M89:N89"/>
    <mergeCell ref="C6:E6"/>
    <mergeCell ref="G6:I6"/>
    <mergeCell ref="L6:M6"/>
    <mergeCell ref="P6:Q6"/>
    <mergeCell ref="C10:E10"/>
    <mergeCell ref="C9:E9"/>
    <mergeCell ref="C8:E8"/>
    <mergeCell ref="C7:E7"/>
    <mergeCell ref="C14:E14"/>
    <mergeCell ref="C13:E13"/>
    <mergeCell ref="C12:E12"/>
    <mergeCell ref="C11:E11"/>
    <mergeCell ref="C18:E18"/>
    <mergeCell ref="C17:E17"/>
    <mergeCell ref="C16:E16"/>
    <mergeCell ref="C15:E15"/>
    <mergeCell ref="C22:E22"/>
    <mergeCell ref="C21:E21"/>
    <mergeCell ref="C20:E20"/>
    <mergeCell ref="C19:E19"/>
    <mergeCell ref="C26:E26"/>
    <mergeCell ref="C25:E25"/>
    <mergeCell ref="C24:E24"/>
    <mergeCell ref="C23:E23"/>
    <mergeCell ref="C30:E30"/>
    <mergeCell ref="C29:E29"/>
    <mergeCell ref="C28:E28"/>
    <mergeCell ref="C27:E27"/>
    <mergeCell ref="C34:E34"/>
    <mergeCell ref="C33:E33"/>
    <mergeCell ref="C32:E32"/>
    <mergeCell ref="C31:E31"/>
    <mergeCell ref="C38:E38"/>
    <mergeCell ref="C37:E37"/>
    <mergeCell ref="C36:E36"/>
    <mergeCell ref="C35:E35"/>
    <mergeCell ref="C42:E42"/>
    <mergeCell ref="C41:E41"/>
    <mergeCell ref="C40:E40"/>
    <mergeCell ref="C39:E39"/>
    <mergeCell ref="C46:E46"/>
    <mergeCell ref="C45:E45"/>
    <mergeCell ref="C44:E44"/>
    <mergeCell ref="C43:E43"/>
    <mergeCell ref="C50:E50"/>
    <mergeCell ref="C49:E49"/>
    <mergeCell ref="C48:E48"/>
    <mergeCell ref="C47:E47"/>
    <mergeCell ref="C54:E54"/>
    <mergeCell ref="C53:E53"/>
    <mergeCell ref="C52:E52"/>
    <mergeCell ref="C51:E51"/>
    <mergeCell ref="C58:E58"/>
    <mergeCell ref="C57:E57"/>
    <mergeCell ref="C56:E56"/>
    <mergeCell ref="C55:E55"/>
    <mergeCell ref="C62:E62"/>
    <mergeCell ref="C61:E61"/>
    <mergeCell ref="C60:E60"/>
    <mergeCell ref="C59:E59"/>
    <mergeCell ref="C66:E66"/>
    <mergeCell ref="C65:E65"/>
    <mergeCell ref="C64:E64"/>
    <mergeCell ref="C63:E63"/>
    <mergeCell ref="C70:E70"/>
    <mergeCell ref="C69:E69"/>
    <mergeCell ref="C68:E68"/>
    <mergeCell ref="C67:E67"/>
    <mergeCell ref="C74:E74"/>
    <mergeCell ref="C73:E73"/>
    <mergeCell ref="C72:E72"/>
    <mergeCell ref="C71:E71"/>
    <mergeCell ref="C79:D79"/>
    <mergeCell ref="C78:D78"/>
    <mergeCell ref="C76:E76"/>
    <mergeCell ref="C75:E75"/>
    <mergeCell ref="B77:Y77"/>
    <mergeCell ref="E78:G78"/>
    <mergeCell ref="I78:J78"/>
    <mergeCell ref="K78:L78"/>
    <mergeCell ref="M78:N78"/>
    <mergeCell ref="O78:P78"/>
    <mergeCell ref="C81:D81"/>
    <mergeCell ref="K80:L80"/>
    <mergeCell ref="M80:N80"/>
    <mergeCell ref="O80:P80"/>
    <mergeCell ref="C80:D80"/>
    <mergeCell ref="E80:G80"/>
    <mergeCell ref="I80:J80"/>
    <mergeCell ref="C82:D82"/>
    <mergeCell ref="E82:G82"/>
    <mergeCell ref="I82:J82"/>
    <mergeCell ref="K82:L82"/>
    <mergeCell ref="W84:X84"/>
    <mergeCell ref="E84:G84"/>
    <mergeCell ref="I84:J84"/>
    <mergeCell ref="K84:L84"/>
    <mergeCell ref="M84:N84"/>
    <mergeCell ref="O84:P84"/>
    <mergeCell ref="Q84:S84"/>
    <mergeCell ref="T84:U84"/>
    <mergeCell ref="W85:X85"/>
    <mergeCell ref="E85:G85"/>
    <mergeCell ref="I85:J85"/>
    <mergeCell ref="K85:L85"/>
    <mergeCell ref="M85:N85"/>
    <mergeCell ref="O85:P85"/>
    <mergeCell ref="Q85:S85"/>
    <mergeCell ref="T85:U85"/>
    <mergeCell ref="W86:X86"/>
    <mergeCell ref="E86:G86"/>
    <mergeCell ref="I86:J86"/>
    <mergeCell ref="K86:L86"/>
    <mergeCell ref="M86:N86"/>
    <mergeCell ref="O86:P86"/>
    <mergeCell ref="Q86:S86"/>
    <mergeCell ref="T86:U86"/>
    <mergeCell ref="W87:X87"/>
    <mergeCell ref="E87:G87"/>
    <mergeCell ref="I87:J87"/>
    <mergeCell ref="K87:L87"/>
    <mergeCell ref="M87:N87"/>
    <mergeCell ref="O87:P87"/>
    <mergeCell ref="Q87:S87"/>
    <mergeCell ref="T87:U87"/>
    <mergeCell ref="W88:X88"/>
    <mergeCell ref="E88:G88"/>
    <mergeCell ref="I88:J88"/>
    <mergeCell ref="K88:L88"/>
    <mergeCell ref="M88:N88"/>
    <mergeCell ref="O88:P88"/>
    <mergeCell ref="Q88:S88"/>
    <mergeCell ref="T88:U88"/>
    <mergeCell ref="W91:X91"/>
    <mergeCell ref="E91:G91"/>
    <mergeCell ref="I91:J91"/>
    <mergeCell ref="K91:L91"/>
    <mergeCell ref="M91:N91"/>
    <mergeCell ref="Q91:S91"/>
    <mergeCell ref="T91:U91"/>
    <mergeCell ref="W92:X92"/>
    <mergeCell ref="E92:G92"/>
    <mergeCell ref="I92:J92"/>
    <mergeCell ref="K92:L92"/>
    <mergeCell ref="M92:N92"/>
    <mergeCell ref="Q92:S92"/>
    <mergeCell ref="T92:U92"/>
    <mergeCell ref="W93:X93"/>
    <mergeCell ref="I93:J93"/>
    <mergeCell ref="M93:N93"/>
    <mergeCell ref="Q93:S93"/>
    <mergeCell ref="T93:U93"/>
    <mergeCell ref="W94:X94"/>
    <mergeCell ref="I94:J94"/>
    <mergeCell ref="M94:N94"/>
    <mergeCell ref="Q94:S94"/>
    <mergeCell ref="T94:U94"/>
    <mergeCell ref="W95:X95"/>
    <mergeCell ref="E95:G95"/>
    <mergeCell ref="I95:J95"/>
    <mergeCell ref="K95:L95"/>
    <mergeCell ref="M95:N95"/>
    <mergeCell ref="O95:P95"/>
    <mergeCell ref="Q95:S95"/>
    <mergeCell ref="T95:U95"/>
    <mergeCell ref="W96:X96"/>
    <mergeCell ref="E96:G96"/>
    <mergeCell ref="I96:J96"/>
    <mergeCell ref="K96:L96"/>
    <mergeCell ref="M96:N96"/>
    <mergeCell ref="O96:P96"/>
    <mergeCell ref="Q96:S96"/>
    <mergeCell ref="T96:U96"/>
    <mergeCell ref="W97:X97"/>
    <mergeCell ref="E97:G97"/>
    <mergeCell ref="I97:J97"/>
    <mergeCell ref="K97:L97"/>
    <mergeCell ref="M97:N97"/>
    <mergeCell ref="O97:P97"/>
    <mergeCell ref="Q97:S97"/>
    <mergeCell ref="T97:U97"/>
    <mergeCell ref="W98:X98"/>
    <mergeCell ref="E98:G98"/>
    <mergeCell ref="I98:J98"/>
    <mergeCell ref="K98:L98"/>
    <mergeCell ref="M98:N98"/>
    <mergeCell ref="O98:P98"/>
    <mergeCell ref="Q98:S98"/>
    <mergeCell ref="T98:U98"/>
    <mergeCell ref="W99:X99"/>
    <mergeCell ref="E99:G99"/>
    <mergeCell ref="I99:J99"/>
    <mergeCell ref="K99:L99"/>
    <mergeCell ref="M99:N99"/>
    <mergeCell ref="O99:P99"/>
    <mergeCell ref="Q99:S99"/>
    <mergeCell ref="T99:U99"/>
    <mergeCell ref="W100:X100"/>
    <mergeCell ref="E100:G100"/>
    <mergeCell ref="I100:J100"/>
    <mergeCell ref="K100:L100"/>
    <mergeCell ref="M100:N100"/>
    <mergeCell ref="O100:P100"/>
    <mergeCell ref="Q100:S100"/>
    <mergeCell ref="T100:U100"/>
    <mergeCell ref="B4:Y4"/>
    <mergeCell ref="G5:I5"/>
    <mergeCell ref="L5:M5"/>
    <mergeCell ref="P5:Q5"/>
    <mergeCell ref="T5:Y5"/>
    <mergeCell ref="C5:E5"/>
    <mergeCell ref="U6:W6"/>
    <mergeCell ref="G7:I7"/>
    <mergeCell ref="L7:M7"/>
    <mergeCell ref="P7:Q7"/>
    <mergeCell ref="U7:W7"/>
    <mergeCell ref="G8:I8"/>
    <mergeCell ref="L8:M8"/>
    <mergeCell ref="P8:Q8"/>
    <mergeCell ref="U8:W8"/>
    <mergeCell ref="G9:I9"/>
    <mergeCell ref="L9:M9"/>
    <mergeCell ref="P9:Q9"/>
    <mergeCell ref="U9:W9"/>
    <mergeCell ref="G10:I10"/>
    <mergeCell ref="P10:Q10"/>
    <mergeCell ref="U10:W10"/>
    <mergeCell ref="G11:I11"/>
    <mergeCell ref="P11:Q11"/>
    <mergeCell ref="U11:W11"/>
    <mergeCell ref="G12:I12"/>
    <mergeCell ref="P12:Q12"/>
    <mergeCell ref="U12:W12"/>
    <mergeCell ref="G13:I13"/>
    <mergeCell ref="L13:M13"/>
    <mergeCell ref="P13:Q13"/>
    <mergeCell ref="U13:W13"/>
    <mergeCell ref="G14:I14"/>
    <mergeCell ref="L14:M14"/>
    <mergeCell ref="P14:Q14"/>
    <mergeCell ref="U14:W14"/>
    <mergeCell ref="G15:I15"/>
    <mergeCell ref="P15:Q15"/>
    <mergeCell ref="U15:W15"/>
    <mergeCell ref="G16:I16"/>
    <mergeCell ref="P16:Q16"/>
    <mergeCell ref="U16:W16"/>
    <mergeCell ref="G17:I17"/>
    <mergeCell ref="L17:M17"/>
    <mergeCell ref="P17:Q17"/>
    <mergeCell ref="U17:W17"/>
    <mergeCell ref="G18:I18"/>
    <mergeCell ref="P18:Q18"/>
    <mergeCell ref="U18:W18"/>
    <mergeCell ref="G19:I19"/>
    <mergeCell ref="P19:Q19"/>
    <mergeCell ref="U19:W19"/>
    <mergeCell ref="L20:M20"/>
    <mergeCell ref="P20:Q20"/>
    <mergeCell ref="U20:W20"/>
    <mergeCell ref="G21:I21"/>
    <mergeCell ref="L21:M21"/>
    <mergeCell ref="P21:Q21"/>
    <mergeCell ref="U21:W21"/>
    <mergeCell ref="G22:I22"/>
    <mergeCell ref="L22:M22"/>
    <mergeCell ref="P22:Q22"/>
    <mergeCell ref="U22:W22"/>
    <mergeCell ref="G23:I23"/>
    <mergeCell ref="L23:M23"/>
    <mergeCell ref="P23:Q23"/>
    <mergeCell ref="U23:W23"/>
    <mergeCell ref="G24:I24"/>
    <mergeCell ref="L24:M24"/>
    <mergeCell ref="P24:Q24"/>
    <mergeCell ref="U24:W24"/>
    <mergeCell ref="G25:I25"/>
    <mergeCell ref="L25:M25"/>
    <mergeCell ref="P25:Q25"/>
    <mergeCell ref="U25:W25"/>
    <mergeCell ref="G26:I26"/>
    <mergeCell ref="L26:M26"/>
    <mergeCell ref="P26:Q26"/>
    <mergeCell ref="U26:W26"/>
    <mergeCell ref="G27:I27"/>
    <mergeCell ref="P27:Q27"/>
    <mergeCell ref="U27:W27"/>
    <mergeCell ref="G28:I28"/>
    <mergeCell ref="L28:M28"/>
    <mergeCell ref="P28:Q28"/>
    <mergeCell ref="U28:W28"/>
    <mergeCell ref="G29:I29"/>
    <mergeCell ref="L29:M29"/>
    <mergeCell ref="P29:Q29"/>
    <mergeCell ref="U29:W29"/>
    <mergeCell ref="G30:I30"/>
    <mergeCell ref="L30:M30"/>
    <mergeCell ref="P30:Q30"/>
    <mergeCell ref="U30:W30"/>
    <mergeCell ref="G31:I31"/>
    <mergeCell ref="L31:M31"/>
    <mergeCell ref="P31:Q31"/>
    <mergeCell ref="U31:W31"/>
    <mergeCell ref="G32:I32"/>
    <mergeCell ref="L32:M32"/>
    <mergeCell ref="P32:Q32"/>
    <mergeCell ref="U32:W32"/>
    <mergeCell ref="G33:I33"/>
    <mergeCell ref="P33:Q33"/>
    <mergeCell ref="U33:W33"/>
    <mergeCell ref="G34:I34"/>
    <mergeCell ref="P34:Q34"/>
    <mergeCell ref="U34:W34"/>
    <mergeCell ref="G35:I35"/>
    <mergeCell ref="P35:Q35"/>
    <mergeCell ref="U35:W35"/>
    <mergeCell ref="G36:I36"/>
    <mergeCell ref="L36:M36"/>
    <mergeCell ref="P36:Q36"/>
    <mergeCell ref="U36:W36"/>
    <mergeCell ref="G37:I37"/>
    <mergeCell ref="L37:M37"/>
    <mergeCell ref="P37:Q37"/>
    <mergeCell ref="U37:W37"/>
    <mergeCell ref="G38:I38"/>
    <mergeCell ref="L38:M38"/>
    <mergeCell ref="P38:Q38"/>
    <mergeCell ref="U38:W38"/>
    <mergeCell ref="G39:I39"/>
    <mergeCell ref="L39:M39"/>
    <mergeCell ref="P39:Q39"/>
    <mergeCell ref="U39:W39"/>
    <mergeCell ref="G40:I40"/>
    <mergeCell ref="L40:M40"/>
    <mergeCell ref="P40:Q40"/>
    <mergeCell ref="U40:W40"/>
    <mergeCell ref="G41:I41"/>
    <mergeCell ref="L41:M41"/>
    <mergeCell ref="P41:Q41"/>
    <mergeCell ref="U41:W41"/>
    <mergeCell ref="G42:I42"/>
    <mergeCell ref="L42:M42"/>
    <mergeCell ref="P42:Q42"/>
    <mergeCell ref="U42:W42"/>
    <mergeCell ref="G43:I43"/>
    <mergeCell ref="L43:M43"/>
    <mergeCell ref="P43:Q43"/>
    <mergeCell ref="U43:W43"/>
    <mergeCell ref="G44:I44"/>
    <mergeCell ref="L44:M44"/>
    <mergeCell ref="P44:Q44"/>
    <mergeCell ref="U44:W44"/>
    <mergeCell ref="G45:I45"/>
    <mergeCell ref="L45:M45"/>
    <mergeCell ref="P45:Q45"/>
    <mergeCell ref="U45:W45"/>
    <mergeCell ref="G46:I46"/>
    <mergeCell ref="P46:Q46"/>
    <mergeCell ref="U46:W46"/>
    <mergeCell ref="G47:I47"/>
    <mergeCell ref="L47:M47"/>
    <mergeCell ref="P47:Q47"/>
    <mergeCell ref="U47:W47"/>
    <mergeCell ref="G48:I48"/>
    <mergeCell ref="L48:M48"/>
    <mergeCell ref="P48:Q48"/>
    <mergeCell ref="U48:W48"/>
    <mergeCell ref="G49:I49"/>
    <mergeCell ref="L49:M49"/>
    <mergeCell ref="P49:Q49"/>
    <mergeCell ref="U49:W49"/>
    <mergeCell ref="G50:I50"/>
    <mergeCell ref="L50:M50"/>
    <mergeCell ref="P50:Q50"/>
    <mergeCell ref="U50:W50"/>
    <mergeCell ref="G51:I51"/>
    <mergeCell ref="P51:Q51"/>
    <mergeCell ref="U51:W51"/>
    <mergeCell ref="G52:I52"/>
    <mergeCell ref="P52:Q52"/>
    <mergeCell ref="U52:W52"/>
    <mergeCell ref="G53:I53"/>
    <mergeCell ref="P53:Q53"/>
    <mergeCell ref="U53:W53"/>
    <mergeCell ref="G54:I54"/>
    <mergeCell ref="L54:M54"/>
    <mergeCell ref="P54:Q54"/>
    <mergeCell ref="U54:W54"/>
    <mergeCell ref="G55:I55"/>
    <mergeCell ref="L55:M55"/>
    <mergeCell ref="P55:Q55"/>
    <mergeCell ref="U55:W55"/>
    <mergeCell ref="G56:I56"/>
    <mergeCell ref="P56:Q56"/>
    <mergeCell ref="U56:W56"/>
    <mergeCell ref="G57:I57"/>
    <mergeCell ref="P57:Q57"/>
    <mergeCell ref="U57:W57"/>
    <mergeCell ref="G58:I58"/>
    <mergeCell ref="L58:M58"/>
    <mergeCell ref="P58:Q58"/>
    <mergeCell ref="U58:W58"/>
    <mergeCell ref="G59:I59"/>
    <mergeCell ref="L59:M59"/>
    <mergeCell ref="P59:Q59"/>
    <mergeCell ref="U59:W59"/>
    <mergeCell ref="G60:I60"/>
    <mergeCell ref="L60:M60"/>
    <mergeCell ref="P60:Q60"/>
    <mergeCell ref="U60:W60"/>
    <mergeCell ref="G61:I61"/>
    <mergeCell ref="L61:M61"/>
    <mergeCell ref="P61:Q61"/>
    <mergeCell ref="U61:W61"/>
    <mergeCell ref="G62:I62"/>
    <mergeCell ref="L62:M62"/>
    <mergeCell ref="P62:Q62"/>
    <mergeCell ref="U62:W62"/>
    <mergeCell ref="G63:I63"/>
    <mergeCell ref="L63:M63"/>
    <mergeCell ref="P63:Q63"/>
    <mergeCell ref="U63:W63"/>
    <mergeCell ref="G64:I64"/>
    <mergeCell ref="L64:M64"/>
    <mergeCell ref="P64:Q64"/>
    <mergeCell ref="U64:W64"/>
    <mergeCell ref="G65:I65"/>
    <mergeCell ref="L65:M65"/>
    <mergeCell ref="P65:Q65"/>
    <mergeCell ref="U65:W65"/>
    <mergeCell ref="G66:I66"/>
    <mergeCell ref="L66:M66"/>
    <mergeCell ref="P66:Q66"/>
    <mergeCell ref="U66:W66"/>
    <mergeCell ref="G67:I67"/>
    <mergeCell ref="L67:M67"/>
    <mergeCell ref="P67:Q67"/>
    <mergeCell ref="U67:W67"/>
    <mergeCell ref="G68:I68"/>
    <mergeCell ref="L68:M68"/>
    <mergeCell ref="P68:Q68"/>
    <mergeCell ref="U68:W68"/>
    <mergeCell ref="G69:I69"/>
    <mergeCell ref="L69:M69"/>
    <mergeCell ref="P69:Q69"/>
    <mergeCell ref="U69:W69"/>
    <mergeCell ref="G70:I70"/>
    <mergeCell ref="L70:M70"/>
    <mergeCell ref="P70:Q70"/>
    <mergeCell ref="U70:W70"/>
    <mergeCell ref="G71:I71"/>
    <mergeCell ref="L71:M71"/>
    <mergeCell ref="P71:Q71"/>
    <mergeCell ref="U71:W71"/>
    <mergeCell ref="G72:I72"/>
    <mergeCell ref="L72:M72"/>
    <mergeCell ref="P72:Q72"/>
    <mergeCell ref="U72:W72"/>
    <mergeCell ref="G73:I73"/>
    <mergeCell ref="L73:M73"/>
    <mergeCell ref="P73:Q73"/>
    <mergeCell ref="U73:W73"/>
    <mergeCell ref="G74:I74"/>
    <mergeCell ref="L74:M74"/>
    <mergeCell ref="P74:Q74"/>
    <mergeCell ref="U74:W74"/>
    <mergeCell ref="G75:I75"/>
    <mergeCell ref="L75:M75"/>
    <mergeCell ref="P75:Q75"/>
    <mergeCell ref="U75:W75"/>
    <mergeCell ref="G76:I76"/>
    <mergeCell ref="L76:M76"/>
    <mergeCell ref="P76:Q76"/>
    <mergeCell ref="U76:W76"/>
    <mergeCell ref="Q78:S78"/>
    <mergeCell ref="T78:U78"/>
    <mergeCell ref="W78:X78"/>
    <mergeCell ref="E79:G79"/>
    <mergeCell ref="I79:J79"/>
    <mergeCell ref="K79:L79"/>
    <mergeCell ref="M79:N79"/>
    <mergeCell ref="O79:P79"/>
    <mergeCell ref="Q79:S79"/>
    <mergeCell ref="T79:U79"/>
    <mergeCell ref="W79:X79"/>
    <mergeCell ref="E81:G81"/>
    <mergeCell ref="I81:J81"/>
    <mergeCell ref="K81:L81"/>
    <mergeCell ref="M81:N81"/>
    <mergeCell ref="O82:P82"/>
    <mergeCell ref="Q82:S82"/>
    <mergeCell ref="T82:U82"/>
    <mergeCell ref="W80:X80"/>
    <mergeCell ref="O81:P81"/>
    <mergeCell ref="Q81:S81"/>
    <mergeCell ref="T81:U81"/>
    <mergeCell ref="W81:X81"/>
    <mergeCell ref="Q80:S80"/>
    <mergeCell ref="T80:U80"/>
    <mergeCell ref="W82:X82"/>
    <mergeCell ref="E83:G83"/>
    <mergeCell ref="I83:J83"/>
    <mergeCell ref="K83:L83"/>
    <mergeCell ref="M83:N83"/>
    <mergeCell ref="O83:P83"/>
    <mergeCell ref="Q83:S83"/>
    <mergeCell ref="T83:U83"/>
    <mergeCell ref="W83:X83"/>
    <mergeCell ref="M82:N82"/>
    <mergeCell ref="Q89:S89"/>
    <mergeCell ref="T89:U89"/>
    <mergeCell ref="W89:X89"/>
    <mergeCell ref="E90:G90"/>
    <mergeCell ref="I90:J90"/>
    <mergeCell ref="K90:L90"/>
    <mergeCell ref="M90:N90"/>
    <mergeCell ref="Q90:S90"/>
    <mergeCell ref="T90:U90"/>
    <mergeCell ref="W90:X90"/>
  </mergeCells>
  <printOptions horizontalCentered="1"/>
  <pageMargins left="0.11811023622047245" right="0.31496062992125984" top="0.31496062992125984" bottom="0.31496062992125984" header="0.31496062992125984" footer="0.31496062992125984"/>
  <pageSetup fitToHeight="1" fitToWidth="1" horizontalDpi="600" verticalDpi="600" orientation="portrait" paperSize="9" scale="74" r:id="rId1"/>
</worksheet>
</file>

<file path=xl/worksheets/sheet34.xml><?xml version="1.0" encoding="utf-8"?>
<worksheet xmlns="http://schemas.openxmlformats.org/spreadsheetml/2006/main" xmlns:r="http://schemas.openxmlformats.org/officeDocument/2006/relationships">
  <sheetPr>
    <pageSetUpPr fitToPage="1"/>
  </sheetPr>
  <dimension ref="B2:Q83"/>
  <sheetViews>
    <sheetView showGridLines="0" zoomScaleSheetLayoutView="100" workbookViewId="0" topLeftCell="B51">
      <selection activeCell="H56" sqref="H56"/>
    </sheetView>
  </sheetViews>
  <sheetFormatPr defaultColWidth="9.00390625" defaultRowHeight="14.25"/>
  <cols>
    <col min="1" max="1" width="6.25390625" style="718" customWidth="1"/>
    <col min="2" max="2" width="1.75390625" style="718" customWidth="1"/>
    <col min="3" max="3" width="26.125" style="718" customWidth="1"/>
    <col min="4" max="9" width="7.25390625" style="718" customWidth="1"/>
    <col min="10" max="11" width="8.125" style="718" customWidth="1"/>
    <col min="12" max="12" width="7.25390625" style="718" customWidth="1"/>
    <col min="13" max="13" width="1.75390625" style="718" customWidth="1"/>
    <col min="14" max="15" width="8.125" style="718" customWidth="1"/>
    <col min="16" max="16" width="7.25390625" style="718" customWidth="1"/>
    <col min="17" max="17" width="1.75390625" style="718" customWidth="1"/>
    <col min="18" max="16384" width="8.75390625" style="718" customWidth="1"/>
  </cols>
  <sheetData>
    <row r="1" ht="32.25" customHeight="1"/>
    <row r="2" spans="2:17" ht="13.5" customHeight="1">
      <c r="B2" s="1732" t="s">
        <v>878</v>
      </c>
      <c r="C2" s="1733"/>
      <c r="D2" s="1733"/>
      <c r="E2" s="1733"/>
      <c r="F2" s="1733"/>
      <c r="G2" s="1733"/>
      <c r="H2" s="1733"/>
      <c r="I2" s="1733"/>
      <c r="J2" s="1733"/>
      <c r="K2" s="1733"/>
      <c r="L2" s="1733"/>
      <c r="M2" s="1733"/>
      <c r="N2" s="1733"/>
      <c r="O2" s="1733"/>
      <c r="P2" s="1733"/>
      <c r="Q2" s="1733"/>
    </row>
    <row r="3" spans="2:17" ht="22.5" customHeight="1">
      <c r="B3" s="1734" t="s">
        <v>292</v>
      </c>
      <c r="C3" s="1735"/>
      <c r="D3" s="1735"/>
      <c r="E3" s="1735"/>
      <c r="F3" s="1735"/>
      <c r="G3" s="1735"/>
      <c r="H3" s="1735"/>
      <c r="I3" s="1735"/>
      <c r="J3" s="1735"/>
      <c r="K3" s="1735"/>
      <c r="L3" s="1735"/>
      <c r="M3" s="1735"/>
      <c r="N3" s="1735"/>
      <c r="O3" s="1735"/>
      <c r="P3" s="1735"/>
      <c r="Q3" s="1736"/>
    </row>
    <row r="4" spans="2:17" ht="18" customHeight="1">
      <c r="B4" s="1742" t="s">
        <v>182</v>
      </c>
      <c r="C4" s="1743"/>
      <c r="D4" s="1743"/>
      <c r="E4" s="1743"/>
      <c r="F4" s="1743"/>
      <c r="G4" s="1743"/>
      <c r="H4" s="1743"/>
      <c r="I4" s="1743"/>
      <c r="J4" s="1743"/>
      <c r="K4" s="1743"/>
      <c r="L4" s="1743"/>
      <c r="M4" s="1743"/>
      <c r="N4" s="1743"/>
      <c r="O4" s="1743"/>
      <c r="P4" s="1743"/>
      <c r="Q4" s="1743"/>
    </row>
    <row r="5" spans="2:17" ht="17.25" customHeight="1">
      <c r="B5" s="1129" t="s">
        <v>814</v>
      </c>
      <c r="C5" s="1130" t="s">
        <v>814</v>
      </c>
      <c r="D5" s="1744" t="s">
        <v>605</v>
      </c>
      <c r="E5" s="1740"/>
      <c r="F5" s="1740"/>
      <c r="G5" s="1130" t="s">
        <v>814</v>
      </c>
      <c r="H5" s="1132" t="s">
        <v>223</v>
      </c>
      <c r="I5" s="1133" t="s">
        <v>814</v>
      </c>
      <c r="J5" s="1130" t="s">
        <v>814</v>
      </c>
      <c r="K5" s="1131" t="s">
        <v>224</v>
      </c>
      <c r="L5" s="1745" t="s">
        <v>814</v>
      </c>
      <c r="M5" s="1740"/>
      <c r="N5" s="1739" t="s">
        <v>402</v>
      </c>
      <c r="O5" s="1740"/>
      <c r="P5" s="1740"/>
      <c r="Q5" s="1741"/>
    </row>
    <row r="6" spans="2:17" ht="9" customHeight="1">
      <c r="B6" s="1134" t="s">
        <v>814</v>
      </c>
      <c r="C6" s="1135" t="s">
        <v>814</v>
      </c>
      <c r="D6" s="719" t="s">
        <v>814</v>
      </c>
      <c r="E6" s="719" t="s">
        <v>814</v>
      </c>
      <c r="F6" s="719" t="s">
        <v>814</v>
      </c>
      <c r="G6" s="719" t="s">
        <v>814</v>
      </c>
      <c r="H6" s="719" t="s">
        <v>814</v>
      </c>
      <c r="I6" s="719" t="s">
        <v>814</v>
      </c>
      <c r="J6" s="719" t="s">
        <v>814</v>
      </c>
      <c r="K6" s="719" t="s">
        <v>814</v>
      </c>
      <c r="L6" s="719" t="s">
        <v>814</v>
      </c>
      <c r="M6" s="719" t="s">
        <v>814</v>
      </c>
      <c r="N6" s="720" t="s">
        <v>814</v>
      </c>
      <c r="O6" s="719" t="s">
        <v>814</v>
      </c>
      <c r="P6" s="719" t="s">
        <v>814</v>
      </c>
      <c r="Q6" s="721" t="s">
        <v>814</v>
      </c>
    </row>
    <row r="7" spans="2:17" ht="9" customHeight="1">
      <c r="B7" s="1134" t="s">
        <v>814</v>
      </c>
      <c r="C7" s="1135" t="s">
        <v>814</v>
      </c>
      <c r="D7" s="719" t="s">
        <v>814</v>
      </c>
      <c r="E7" s="719" t="s">
        <v>814</v>
      </c>
      <c r="F7" s="719" t="s">
        <v>814</v>
      </c>
      <c r="G7" s="719" t="s">
        <v>814</v>
      </c>
      <c r="H7" s="719" t="s">
        <v>814</v>
      </c>
      <c r="I7" s="719" t="s">
        <v>814</v>
      </c>
      <c r="J7" s="719" t="s">
        <v>814</v>
      </c>
      <c r="K7" s="719" t="s">
        <v>814</v>
      </c>
      <c r="L7" s="719" t="s">
        <v>814</v>
      </c>
      <c r="M7" s="719" t="s">
        <v>814</v>
      </c>
      <c r="N7" s="720" t="s">
        <v>814</v>
      </c>
      <c r="O7" s="719" t="s">
        <v>814</v>
      </c>
      <c r="P7" s="719" t="s">
        <v>814</v>
      </c>
      <c r="Q7" s="721" t="s">
        <v>814</v>
      </c>
    </row>
    <row r="8" spans="2:17" ht="9" customHeight="1">
      <c r="B8" s="1134" t="s">
        <v>814</v>
      </c>
      <c r="C8" s="1135" t="s">
        <v>814</v>
      </c>
      <c r="D8" s="1136" t="s">
        <v>816</v>
      </c>
      <c r="E8" s="1437" t="s">
        <v>183</v>
      </c>
      <c r="F8" s="1437" t="s">
        <v>184</v>
      </c>
      <c r="G8" s="1136" t="s">
        <v>816</v>
      </c>
      <c r="H8" s="1437" t="s">
        <v>183</v>
      </c>
      <c r="I8" s="1437" t="s">
        <v>184</v>
      </c>
      <c r="J8" s="1136" t="s">
        <v>816</v>
      </c>
      <c r="K8" s="1437" t="s">
        <v>183</v>
      </c>
      <c r="L8" s="1437" t="s">
        <v>184</v>
      </c>
      <c r="M8" s="1137" t="s">
        <v>814</v>
      </c>
      <c r="N8" s="1138" t="s">
        <v>816</v>
      </c>
      <c r="O8" s="1437" t="s">
        <v>183</v>
      </c>
      <c r="P8" s="1437" t="s">
        <v>184</v>
      </c>
      <c r="Q8" s="1139" t="s">
        <v>814</v>
      </c>
    </row>
    <row r="9" spans="2:17" ht="9" customHeight="1">
      <c r="B9" s="1140" t="s">
        <v>814</v>
      </c>
      <c r="C9" s="1141" t="s">
        <v>814</v>
      </c>
      <c r="D9" s="1136" t="s">
        <v>1048</v>
      </c>
      <c r="E9" s="1437" t="s">
        <v>1048</v>
      </c>
      <c r="F9" s="1437" t="s">
        <v>814</v>
      </c>
      <c r="G9" s="1136" t="s">
        <v>1048</v>
      </c>
      <c r="H9" s="1437" t="s">
        <v>1048</v>
      </c>
      <c r="I9" s="1437" t="s">
        <v>814</v>
      </c>
      <c r="J9" s="1136" t="s">
        <v>1048</v>
      </c>
      <c r="K9" s="1437" t="s">
        <v>1048</v>
      </c>
      <c r="L9" s="1437" t="s">
        <v>814</v>
      </c>
      <c r="M9" s="1136" t="s">
        <v>814</v>
      </c>
      <c r="N9" s="1138" t="s">
        <v>1048</v>
      </c>
      <c r="O9" s="1437" t="s">
        <v>1048</v>
      </c>
      <c r="P9" s="1437" t="s">
        <v>814</v>
      </c>
      <c r="Q9" s="1142" t="s">
        <v>814</v>
      </c>
    </row>
    <row r="10" spans="2:17" ht="9" customHeight="1">
      <c r="B10" s="1129" t="s">
        <v>814</v>
      </c>
      <c r="C10" s="1130" t="s">
        <v>814</v>
      </c>
      <c r="D10" s="1132" t="s">
        <v>814</v>
      </c>
      <c r="E10" s="1132" t="s">
        <v>814</v>
      </c>
      <c r="F10" s="1132" t="s">
        <v>814</v>
      </c>
      <c r="G10" s="1132" t="s">
        <v>814</v>
      </c>
      <c r="H10" s="1132" t="s">
        <v>814</v>
      </c>
      <c r="I10" s="1132" t="s">
        <v>814</v>
      </c>
      <c r="J10" s="1132" t="s">
        <v>814</v>
      </c>
      <c r="K10" s="1132" t="s">
        <v>814</v>
      </c>
      <c r="L10" s="1132" t="s">
        <v>814</v>
      </c>
      <c r="M10" s="1132" t="s">
        <v>814</v>
      </c>
      <c r="N10" s="1143" t="s">
        <v>814</v>
      </c>
      <c r="O10" s="1132" t="s">
        <v>814</v>
      </c>
      <c r="P10" s="1132" t="s">
        <v>814</v>
      </c>
      <c r="Q10" s="1144" t="s">
        <v>814</v>
      </c>
    </row>
    <row r="11" spans="2:17" ht="9" customHeight="1">
      <c r="B11" s="1145" t="s">
        <v>814</v>
      </c>
      <c r="C11" s="1146" t="s">
        <v>436</v>
      </c>
      <c r="D11" s="1147">
        <v>2560</v>
      </c>
      <c r="E11" s="1196">
        <v>3985</v>
      </c>
      <c r="F11" s="1339">
        <v>-35.75909661229611</v>
      </c>
      <c r="G11" s="1147">
        <v>3434</v>
      </c>
      <c r="H11" s="1196">
        <v>2866</v>
      </c>
      <c r="I11" s="1341">
        <v>19.818562456385205</v>
      </c>
      <c r="J11" s="1147">
        <v>1325</v>
      </c>
      <c r="K11" s="1196">
        <v>850</v>
      </c>
      <c r="L11" s="1341">
        <v>55.88235294117647</v>
      </c>
      <c r="M11" s="1149" t="s">
        <v>814</v>
      </c>
      <c r="N11" s="1150">
        <v>7319</v>
      </c>
      <c r="O11" s="1196">
        <v>7701</v>
      </c>
      <c r="P11" s="1339">
        <v>-4.960394753928061</v>
      </c>
      <c r="Q11" s="1151" t="s">
        <v>814</v>
      </c>
    </row>
    <row r="12" spans="2:17" ht="9" customHeight="1">
      <c r="B12" s="1145" t="s">
        <v>814</v>
      </c>
      <c r="C12" s="1146" t="s">
        <v>225</v>
      </c>
      <c r="D12" s="1197">
        <v>7519</v>
      </c>
      <c r="E12" s="1198">
        <v>6795</v>
      </c>
      <c r="F12" s="1341">
        <v>10.654893303899925</v>
      </c>
      <c r="G12" s="1197">
        <v>19</v>
      </c>
      <c r="H12" s="1198" t="s">
        <v>817</v>
      </c>
      <c r="I12" s="1341" t="s">
        <v>817</v>
      </c>
      <c r="J12" s="1197">
        <v>17471</v>
      </c>
      <c r="K12" s="1198">
        <v>9384</v>
      </c>
      <c r="L12" s="1341">
        <v>86.17860187553282</v>
      </c>
      <c r="M12" s="1149" t="s">
        <v>814</v>
      </c>
      <c r="N12" s="1199">
        <v>25009</v>
      </c>
      <c r="O12" s="1198">
        <v>16179</v>
      </c>
      <c r="P12" s="1341">
        <v>54.576920699672414</v>
      </c>
      <c r="Q12" s="1151" t="s">
        <v>814</v>
      </c>
    </row>
    <row r="13" spans="2:17" ht="9" customHeight="1">
      <c r="B13" s="1145" t="s">
        <v>814</v>
      </c>
      <c r="C13" s="1146" t="s">
        <v>814</v>
      </c>
      <c r="D13" s="1152">
        <v>10079</v>
      </c>
      <c r="E13" s="1200">
        <v>10780</v>
      </c>
      <c r="F13" s="1340">
        <v>-6.502782931354361</v>
      </c>
      <c r="G13" s="1152">
        <v>3453</v>
      </c>
      <c r="H13" s="1200">
        <v>2866</v>
      </c>
      <c r="I13" s="1342">
        <v>20.481507327285414</v>
      </c>
      <c r="J13" s="1152">
        <v>18796</v>
      </c>
      <c r="K13" s="1200">
        <v>10234</v>
      </c>
      <c r="L13" s="1342">
        <v>83.66230213015439</v>
      </c>
      <c r="M13" s="1154" t="s">
        <v>814</v>
      </c>
      <c r="N13" s="1155">
        <v>32328</v>
      </c>
      <c r="O13" s="1200">
        <v>23880</v>
      </c>
      <c r="P13" s="1342">
        <v>35.37688442211056</v>
      </c>
      <c r="Q13" s="1156" t="s">
        <v>814</v>
      </c>
    </row>
    <row r="14" spans="2:17" ht="6" customHeight="1">
      <c r="B14" s="1157" t="s">
        <v>814</v>
      </c>
      <c r="C14" s="1158" t="s">
        <v>814</v>
      </c>
      <c r="D14" s="1159" t="s">
        <v>814</v>
      </c>
      <c r="E14" s="1159" t="s">
        <v>814</v>
      </c>
      <c r="F14" s="1159" t="s">
        <v>814</v>
      </c>
      <c r="G14" s="1159" t="s">
        <v>814</v>
      </c>
      <c r="H14" s="1159" t="s">
        <v>814</v>
      </c>
      <c r="I14" s="1159" t="s">
        <v>814</v>
      </c>
      <c r="J14" s="1159" t="s">
        <v>814</v>
      </c>
      <c r="K14" s="1159" t="s">
        <v>814</v>
      </c>
      <c r="L14" s="1159" t="s">
        <v>814</v>
      </c>
      <c r="M14" s="1159" t="s">
        <v>814</v>
      </c>
      <c r="N14" s="1160" t="s">
        <v>814</v>
      </c>
      <c r="O14" s="1159" t="s">
        <v>814</v>
      </c>
      <c r="P14" s="1159" t="s">
        <v>814</v>
      </c>
      <c r="Q14" s="1161" t="s">
        <v>814</v>
      </c>
    </row>
    <row r="15" spans="2:17" ht="18" customHeight="1">
      <c r="B15" s="725" t="s">
        <v>814</v>
      </c>
      <c r="C15" s="1737" t="s">
        <v>438</v>
      </c>
      <c r="D15" s="1738"/>
      <c r="E15" s="1738"/>
      <c r="F15" s="1738"/>
      <c r="G15" s="1738"/>
      <c r="H15" s="1738"/>
      <c r="I15" s="1738"/>
      <c r="J15" s="1738"/>
      <c r="K15" s="1738"/>
      <c r="L15" s="1738"/>
      <c r="M15" s="1738"/>
      <c r="N15" s="1738"/>
      <c r="O15" s="1738"/>
      <c r="P15" s="1738"/>
      <c r="Q15" s="1738"/>
    </row>
    <row r="16" spans="2:17" ht="18" customHeight="1">
      <c r="B16" s="1129" t="s">
        <v>814</v>
      </c>
      <c r="C16" s="1130" t="s">
        <v>814</v>
      </c>
      <c r="D16" s="1130" t="s">
        <v>814</v>
      </c>
      <c r="E16" s="1131" t="s">
        <v>396</v>
      </c>
      <c r="F16" s="1130" t="s">
        <v>814</v>
      </c>
      <c r="G16" s="1130" t="s">
        <v>814</v>
      </c>
      <c r="H16" s="1131" t="s">
        <v>397</v>
      </c>
      <c r="I16" s="1130" t="s">
        <v>814</v>
      </c>
      <c r="J16" s="1130" t="s">
        <v>814</v>
      </c>
      <c r="K16" s="1131" t="s">
        <v>402</v>
      </c>
      <c r="L16" s="1130" t="s">
        <v>814</v>
      </c>
      <c r="M16" s="1130" t="s">
        <v>814</v>
      </c>
      <c r="N16" s="1739" t="s">
        <v>64</v>
      </c>
      <c r="O16" s="1740"/>
      <c r="P16" s="1740"/>
      <c r="Q16" s="1741"/>
    </row>
    <row r="17" spans="2:17" ht="8.25" customHeight="1">
      <c r="B17" s="1134" t="s">
        <v>814</v>
      </c>
      <c r="C17" s="1135" t="s">
        <v>814</v>
      </c>
      <c r="D17" s="719" t="s">
        <v>814</v>
      </c>
      <c r="E17" s="719" t="s">
        <v>814</v>
      </c>
      <c r="F17" s="719" t="s">
        <v>814</v>
      </c>
      <c r="G17" s="719" t="s">
        <v>814</v>
      </c>
      <c r="H17" s="719" t="s">
        <v>814</v>
      </c>
      <c r="I17" s="719" t="s">
        <v>814</v>
      </c>
      <c r="J17" s="719" t="s">
        <v>814</v>
      </c>
      <c r="K17" s="719" t="s">
        <v>814</v>
      </c>
      <c r="L17" s="719" t="s">
        <v>814</v>
      </c>
      <c r="M17" s="719" t="s">
        <v>814</v>
      </c>
      <c r="N17" s="720" t="s">
        <v>814</v>
      </c>
      <c r="O17" s="719" t="s">
        <v>814</v>
      </c>
      <c r="P17" s="719" t="s">
        <v>814</v>
      </c>
      <c r="Q17" s="721" t="s">
        <v>814</v>
      </c>
    </row>
    <row r="18" spans="2:17" ht="9.75" customHeight="1">
      <c r="B18" s="1134" t="s">
        <v>814</v>
      </c>
      <c r="C18" s="1135" t="s">
        <v>814</v>
      </c>
      <c r="D18" s="1136" t="s">
        <v>816</v>
      </c>
      <c r="E18" s="1437" t="s">
        <v>183</v>
      </c>
      <c r="F18" s="1437" t="s">
        <v>184</v>
      </c>
      <c r="G18" s="1136" t="s">
        <v>816</v>
      </c>
      <c r="H18" s="1437" t="s">
        <v>183</v>
      </c>
      <c r="I18" s="1437" t="s">
        <v>184</v>
      </c>
      <c r="J18" s="1136" t="s">
        <v>816</v>
      </c>
      <c r="K18" s="1437" t="s">
        <v>183</v>
      </c>
      <c r="L18" s="1437" t="s">
        <v>184</v>
      </c>
      <c r="M18" s="1137" t="s">
        <v>814</v>
      </c>
      <c r="N18" s="1138" t="s">
        <v>816</v>
      </c>
      <c r="O18" s="1437" t="s">
        <v>183</v>
      </c>
      <c r="P18" s="1437" t="s">
        <v>184</v>
      </c>
      <c r="Q18" s="1139" t="s">
        <v>814</v>
      </c>
    </row>
    <row r="19" spans="2:17" ht="9.75" customHeight="1">
      <c r="B19" s="1140" t="s">
        <v>814</v>
      </c>
      <c r="C19" s="1141" t="s">
        <v>814</v>
      </c>
      <c r="D19" s="1162" t="s">
        <v>1048</v>
      </c>
      <c r="E19" s="1441" t="s">
        <v>1048</v>
      </c>
      <c r="F19" s="1441" t="s">
        <v>814</v>
      </c>
      <c r="G19" s="1162" t="s">
        <v>1048</v>
      </c>
      <c r="H19" s="1441" t="s">
        <v>1048</v>
      </c>
      <c r="I19" s="1441" t="s">
        <v>814</v>
      </c>
      <c r="J19" s="1162" t="s">
        <v>1048</v>
      </c>
      <c r="K19" s="1441" t="s">
        <v>1048</v>
      </c>
      <c r="L19" s="1441" t="s">
        <v>814</v>
      </c>
      <c r="M19" s="1162" t="s">
        <v>814</v>
      </c>
      <c r="N19" s="1163" t="s">
        <v>1048</v>
      </c>
      <c r="O19" s="1441" t="s">
        <v>1048</v>
      </c>
      <c r="P19" s="1441" t="s">
        <v>814</v>
      </c>
      <c r="Q19" s="1164" t="s">
        <v>814</v>
      </c>
    </row>
    <row r="20" spans="2:17" ht="11.25" customHeight="1">
      <c r="B20" s="1134" t="s">
        <v>814</v>
      </c>
      <c r="C20" s="1135" t="s">
        <v>633</v>
      </c>
      <c r="D20" s="1137" t="s">
        <v>814</v>
      </c>
      <c r="E20" s="1137" t="s">
        <v>814</v>
      </c>
      <c r="F20" s="1137" t="s">
        <v>814</v>
      </c>
      <c r="G20" s="1137" t="s">
        <v>814</v>
      </c>
      <c r="H20" s="1137" t="s">
        <v>814</v>
      </c>
      <c r="I20" s="1137" t="s">
        <v>814</v>
      </c>
      <c r="J20" s="1137" t="s">
        <v>814</v>
      </c>
      <c r="K20" s="1137" t="s">
        <v>814</v>
      </c>
      <c r="L20" s="1137" t="s">
        <v>814</v>
      </c>
      <c r="M20" s="1137" t="s">
        <v>814</v>
      </c>
      <c r="N20" s="1165" t="s">
        <v>814</v>
      </c>
      <c r="O20" s="1137" t="s">
        <v>814</v>
      </c>
      <c r="P20" s="1137" t="s">
        <v>814</v>
      </c>
      <c r="Q20" s="1139" t="s">
        <v>814</v>
      </c>
    </row>
    <row r="21" spans="2:17" ht="11.25" customHeight="1">
      <c r="B21" s="1134" t="s">
        <v>814</v>
      </c>
      <c r="C21" s="1135" t="s">
        <v>818</v>
      </c>
      <c r="D21" s="1137" t="s">
        <v>814</v>
      </c>
      <c r="E21" s="1137" t="s">
        <v>814</v>
      </c>
      <c r="F21" s="1343" t="s">
        <v>814</v>
      </c>
      <c r="G21" s="1137" t="s">
        <v>814</v>
      </c>
      <c r="H21" s="1137" t="s">
        <v>814</v>
      </c>
      <c r="I21" s="1343" t="s">
        <v>814</v>
      </c>
      <c r="J21" s="1137" t="s">
        <v>814</v>
      </c>
      <c r="K21" s="1137" t="s">
        <v>814</v>
      </c>
      <c r="L21" s="1137" t="s">
        <v>814</v>
      </c>
      <c r="M21" s="1137" t="s">
        <v>814</v>
      </c>
      <c r="N21" s="1165" t="s">
        <v>814</v>
      </c>
      <c r="O21" s="1137" t="s">
        <v>814</v>
      </c>
      <c r="P21" s="1137" t="s">
        <v>814</v>
      </c>
      <c r="Q21" s="1139" t="s">
        <v>814</v>
      </c>
    </row>
    <row r="22" spans="2:17" ht="9.75" customHeight="1">
      <c r="B22" s="726" t="s">
        <v>814</v>
      </c>
      <c r="C22" s="727" t="s">
        <v>848</v>
      </c>
      <c r="D22" s="1147">
        <v>687</v>
      </c>
      <c r="E22" s="1196">
        <v>615</v>
      </c>
      <c r="F22" s="1351">
        <v>11.707317073170733</v>
      </c>
      <c r="G22" s="1147" t="s">
        <v>817</v>
      </c>
      <c r="H22" s="1196" t="s">
        <v>817</v>
      </c>
      <c r="I22" s="1351" t="s">
        <v>817</v>
      </c>
      <c r="J22" s="1147">
        <v>687</v>
      </c>
      <c r="K22" s="1196">
        <v>615</v>
      </c>
      <c r="L22" s="1351">
        <v>11.707317073170733</v>
      </c>
      <c r="M22" s="728" t="s">
        <v>814</v>
      </c>
      <c r="N22" s="1150">
        <v>687</v>
      </c>
      <c r="O22" s="1196">
        <v>615</v>
      </c>
      <c r="P22" s="1351">
        <v>11.707317073170733</v>
      </c>
      <c r="Q22" s="729" t="s">
        <v>814</v>
      </c>
    </row>
    <row r="23" spans="2:17" ht="9.75" customHeight="1">
      <c r="B23" s="726" t="s">
        <v>814</v>
      </c>
      <c r="C23" s="727" t="s">
        <v>849</v>
      </c>
      <c r="D23" s="1147">
        <v>431</v>
      </c>
      <c r="E23" s="1196">
        <v>273</v>
      </c>
      <c r="F23" s="1351">
        <v>57.87545787545788</v>
      </c>
      <c r="G23" s="1147" t="s">
        <v>817</v>
      </c>
      <c r="H23" s="1196" t="s">
        <v>817</v>
      </c>
      <c r="I23" s="1351" t="s">
        <v>817</v>
      </c>
      <c r="J23" s="1147">
        <v>431</v>
      </c>
      <c r="K23" s="1196">
        <v>273</v>
      </c>
      <c r="L23" s="1351">
        <v>57.87545787545788</v>
      </c>
      <c r="M23" s="728" t="s">
        <v>814</v>
      </c>
      <c r="N23" s="1150">
        <v>431</v>
      </c>
      <c r="O23" s="1196">
        <v>273</v>
      </c>
      <c r="P23" s="1351">
        <v>57.87545787545788</v>
      </c>
      <c r="Q23" s="729" t="s">
        <v>814</v>
      </c>
    </row>
    <row r="24" spans="2:17" ht="9.75" customHeight="1">
      <c r="B24" s="726" t="s">
        <v>814</v>
      </c>
      <c r="C24" s="727" t="s">
        <v>850</v>
      </c>
      <c r="D24" s="1147">
        <v>282</v>
      </c>
      <c r="E24" s="1196">
        <v>247</v>
      </c>
      <c r="F24" s="1351">
        <v>14.17004048582996</v>
      </c>
      <c r="G24" s="1147" t="s">
        <v>817</v>
      </c>
      <c r="H24" s="1196" t="s">
        <v>817</v>
      </c>
      <c r="I24" s="1351" t="s">
        <v>817</v>
      </c>
      <c r="J24" s="1147">
        <v>282</v>
      </c>
      <c r="K24" s="1196">
        <v>247</v>
      </c>
      <c r="L24" s="1351">
        <v>14.17004048582996</v>
      </c>
      <c r="M24" s="728" t="s">
        <v>814</v>
      </c>
      <c r="N24" s="1150">
        <v>282</v>
      </c>
      <c r="O24" s="1196">
        <v>247</v>
      </c>
      <c r="P24" s="1351">
        <v>14.17004048582996</v>
      </c>
      <c r="Q24" s="729" t="s">
        <v>814</v>
      </c>
    </row>
    <row r="25" spans="2:17" ht="9" customHeight="1">
      <c r="B25" s="732" t="s">
        <v>814</v>
      </c>
      <c r="C25" s="733" t="s">
        <v>851</v>
      </c>
      <c r="D25" s="1166">
        <v>1400</v>
      </c>
      <c r="E25" s="1167">
        <v>1135</v>
      </c>
      <c r="F25" s="1342">
        <v>23.348017621145374</v>
      </c>
      <c r="G25" s="1166" t="s">
        <v>817</v>
      </c>
      <c r="H25" s="1167" t="s">
        <v>817</v>
      </c>
      <c r="I25" s="1342" t="s">
        <v>817</v>
      </c>
      <c r="J25" s="1166">
        <v>1400</v>
      </c>
      <c r="K25" s="1167">
        <v>1135</v>
      </c>
      <c r="L25" s="1342">
        <v>23.348017621145374</v>
      </c>
      <c r="M25" s="1154" t="s">
        <v>814</v>
      </c>
      <c r="N25" s="1168">
        <v>1400</v>
      </c>
      <c r="O25" s="1167">
        <v>1135</v>
      </c>
      <c r="P25" s="1342">
        <v>23.348017621145374</v>
      </c>
      <c r="Q25" s="1156" t="s">
        <v>814</v>
      </c>
    </row>
    <row r="26" spans="2:17" ht="9.75" customHeight="1">
      <c r="B26" s="1134" t="s">
        <v>814</v>
      </c>
      <c r="C26" s="1135" t="s">
        <v>814</v>
      </c>
      <c r="D26" s="1137" t="s">
        <v>814</v>
      </c>
      <c r="E26" s="1137" t="s">
        <v>814</v>
      </c>
      <c r="F26" s="1343" t="s">
        <v>814</v>
      </c>
      <c r="G26" s="1137" t="s">
        <v>814</v>
      </c>
      <c r="H26" s="1137" t="s">
        <v>814</v>
      </c>
      <c r="I26" s="1343" t="s">
        <v>814</v>
      </c>
      <c r="J26" s="1137" t="s">
        <v>814</v>
      </c>
      <c r="K26" s="1137" t="s">
        <v>814</v>
      </c>
      <c r="L26" s="1343" t="s">
        <v>814</v>
      </c>
      <c r="M26" s="1137" t="s">
        <v>814</v>
      </c>
      <c r="N26" s="1165" t="s">
        <v>814</v>
      </c>
      <c r="O26" s="1137" t="s">
        <v>814</v>
      </c>
      <c r="P26" s="1343" t="s">
        <v>814</v>
      </c>
      <c r="Q26" s="1139" t="s">
        <v>814</v>
      </c>
    </row>
    <row r="27" spans="2:17" ht="9.75" customHeight="1">
      <c r="B27" s="726" t="s">
        <v>814</v>
      </c>
      <c r="C27" s="727" t="s">
        <v>852</v>
      </c>
      <c r="D27" s="1147">
        <v>67</v>
      </c>
      <c r="E27" s="1196">
        <v>30</v>
      </c>
      <c r="F27" s="1351">
        <v>123.33333333333334</v>
      </c>
      <c r="G27" s="1147" t="s">
        <v>817</v>
      </c>
      <c r="H27" s="1196" t="s">
        <v>817</v>
      </c>
      <c r="I27" s="1351" t="s">
        <v>817</v>
      </c>
      <c r="J27" s="1147">
        <v>67</v>
      </c>
      <c r="K27" s="1196">
        <v>30</v>
      </c>
      <c r="L27" s="1351">
        <v>123.33333333333334</v>
      </c>
      <c r="M27" s="728" t="s">
        <v>814</v>
      </c>
      <c r="N27" s="1150">
        <v>67</v>
      </c>
      <c r="O27" s="1196">
        <v>30</v>
      </c>
      <c r="P27" s="1351">
        <v>123.33333333333334</v>
      </c>
      <c r="Q27" s="729" t="s">
        <v>814</v>
      </c>
    </row>
    <row r="28" spans="2:17" ht="9.75" customHeight="1">
      <c r="B28" s="726" t="s">
        <v>814</v>
      </c>
      <c r="C28" s="727" t="s">
        <v>439</v>
      </c>
      <c r="D28" s="1147">
        <v>18</v>
      </c>
      <c r="E28" s="1196">
        <v>10</v>
      </c>
      <c r="F28" s="1351">
        <v>80</v>
      </c>
      <c r="G28" s="1147" t="s">
        <v>817</v>
      </c>
      <c r="H28" s="1147" t="s">
        <v>817</v>
      </c>
      <c r="I28" s="1351" t="s">
        <v>817</v>
      </c>
      <c r="J28" s="1147">
        <v>18</v>
      </c>
      <c r="K28" s="1196">
        <v>10</v>
      </c>
      <c r="L28" s="1351">
        <v>80</v>
      </c>
      <c r="M28" s="728" t="s">
        <v>814</v>
      </c>
      <c r="N28" s="1150">
        <v>20</v>
      </c>
      <c r="O28" s="1196">
        <v>10</v>
      </c>
      <c r="P28" s="1351">
        <v>100</v>
      </c>
      <c r="Q28" s="729" t="s">
        <v>814</v>
      </c>
    </row>
    <row r="29" spans="2:17" ht="9.75" customHeight="1">
      <c r="B29" s="726" t="s">
        <v>814</v>
      </c>
      <c r="C29" s="727" t="s">
        <v>249</v>
      </c>
      <c r="D29" s="1147">
        <v>107</v>
      </c>
      <c r="E29" s="1196">
        <v>35</v>
      </c>
      <c r="F29" s="1351">
        <v>205.7142857142857</v>
      </c>
      <c r="G29" s="1147">
        <v>42</v>
      </c>
      <c r="H29" s="1196">
        <v>32</v>
      </c>
      <c r="I29" s="1351">
        <v>31.25</v>
      </c>
      <c r="J29" s="1147">
        <v>149</v>
      </c>
      <c r="K29" s="1196">
        <v>67</v>
      </c>
      <c r="L29" s="1351">
        <v>122.38805970149254</v>
      </c>
      <c r="M29" s="728" t="s">
        <v>814</v>
      </c>
      <c r="N29" s="1150">
        <v>296</v>
      </c>
      <c r="O29" s="1196">
        <v>124</v>
      </c>
      <c r="P29" s="1351">
        <v>138.70967741935485</v>
      </c>
      <c r="Q29" s="729" t="s">
        <v>814</v>
      </c>
    </row>
    <row r="30" spans="2:17" ht="9.75" customHeight="1">
      <c r="B30" s="726" t="s">
        <v>814</v>
      </c>
      <c r="C30" s="727" t="s">
        <v>853</v>
      </c>
      <c r="D30" s="1147">
        <v>138</v>
      </c>
      <c r="E30" s="1196">
        <v>213</v>
      </c>
      <c r="F30" s="1352">
        <v>-35.2112676056338</v>
      </c>
      <c r="G30" s="1147" t="s">
        <v>817</v>
      </c>
      <c r="H30" s="1147" t="s">
        <v>817</v>
      </c>
      <c r="I30" s="1351" t="s">
        <v>817</v>
      </c>
      <c r="J30" s="1147">
        <v>138</v>
      </c>
      <c r="K30" s="1196">
        <v>213</v>
      </c>
      <c r="L30" s="1352">
        <v>-35.2112676056338</v>
      </c>
      <c r="M30" s="728" t="s">
        <v>814</v>
      </c>
      <c r="N30" s="1150">
        <v>138</v>
      </c>
      <c r="O30" s="1196">
        <v>213</v>
      </c>
      <c r="P30" s="1352">
        <v>-35.2112676056338</v>
      </c>
      <c r="Q30" s="729" t="s">
        <v>814</v>
      </c>
    </row>
    <row r="31" spans="2:17" ht="9.75" customHeight="1">
      <c r="B31" s="726" t="s">
        <v>814</v>
      </c>
      <c r="C31" s="727" t="s">
        <v>854</v>
      </c>
      <c r="D31" s="1147">
        <v>114</v>
      </c>
      <c r="E31" s="1196">
        <v>54</v>
      </c>
      <c r="F31" s="1351">
        <v>111.11111111111111</v>
      </c>
      <c r="G31" s="1147" t="s">
        <v>817</v>
      </c>
      <c r="H31" s="1147" t="s">
        <v>817</v>
      </c>
      <c r="I31" s="1351" t="s">
        <v>817</v>
      </c>
      <c r="J31" s="1147">
        <v>114</v>
      </c>
      <c r="K31" s="1196">
        <v>54</v>
      </c>
      <c r="L31" s="1351">
        <v>111.11111111111111</v>
      </c>
      <c r="M31" s="728" t="s">
        <v>814</v>
      </c>
      <c r="N31" s="1150">
        <v>114</v>
      </c>
      <c r="O31" s="1196">
        <v>54</v>
      </c>
      <c r="P31" s="1351">
        <v>111.11111111111111</v>
      </c>
      <c r="Q31" s="729" t="s">
        <v>814</v>
      </c>
    </row>
    <row r="32" spans="2:17" ht="9.75" customHeight="1">
      <c r="B32" s="726" t="s">
        <v>814</v>
      </c>
      <c r="C32" s="727" t="s">
        <v>855</v>
      </c>
      <c r="D32" s="1147">
        <v>0</v>
      </c>
      <c r="E32" s="1196">
        <v>2</v>
      </c>
      <c r="F32" s="1351" t="s">
        <v>817</v>
      </c>
      <c r="G32" s="1147">
        <v>2</v>
      </c>
      <c r="H32" s="1196">
        <v>6</v>
      </c>
      <c r="I32" s="1352">
        <v>-66.66666666666666</v>
      </c>
      <c r="J32" s="1147">
        <v>2</v>
      </c>
      <c r="K32" s="1196">
        <v>8</v>
      </c>
      <c r="L32" s="1352">
        <v>-75</v>
      </c>
      <c r="M32" s="728" t="s">
        <v>814</v>
      </c>
      <c r="N32" s="1150">
        <v>14</v>
      </c>
      <c r="O32" s="1196">
        <v>21</v>
      </c>
      <c r="P32" s="1352">
        <v>-33.33333333333333</v>
      </c>
      <c r="Q32" s="729" t="s">
        <v>814</v>
      </c>
    </row>
    <row r="33" spans="2:17" ht="9.75" customHeight="1">
      <c r="B33" s="726" t="s">
        <v>814</v>
      </c>
      <c r="C33" s="727" t="s">
        <v>856</v>
      </c>
      <c r="D33" s="1147">
        <v>205</v>
      </c>
      <c r="E33" s="1196">
        <v>361</v>
      </c>
      <c r="F33" s="1352">
        <v>-43.21329639889196</v>
      </c>
      <c r="G33" s="1147">
        <v>2</v>
      </c>
      <c r="H33" s="1147" t="s">
        <v>817</v>
      </c>
      <c r="I33" s="1351" t="s">
        <v>817</v>
      </c>
      <c r="J33" s="1147">
        <v>207</v>
      </c>
      <c r="K33" s="1196">
        <v>361</v>
      </c>
      <c r="L33" s="1352">
        <v>-42.65927977839335</v>
      </c>
      <c r="M33" s="728" t="s">
        <v>814</v>
      </c>
      <c r="N33" s="1150">
        <v>215</v>
      </c>
      <c r="O33" s="1196">
        <v>361</v>
      </c>
      <c r="P33" s="1352">
        <v>-40.443213296398895</v>
      </c>
      <c r="Q33" s="729" t="s">
        <v>814</v>
      </c>
    </row>
    <row r="34" spans="2:17" ht="8.25" customHeight="1">
      <c r="B34" s="1145" t="s">
        <v>814</v>
      </c>
      <c r="C34" s="1146" t="s">
        <v>857</v>
      </c>
      <c r="D34" s="1169">
        <v>2049</v>
      </c>
      <c r="E34" s="1170">
        <v>1840</v>
      </c>
      <c r="F34" s="1344">
        <v>11.358695652173912</v>
      </c>
      <c r="G34" s="1169">
        <v>46</v>
      </c>
      <c r="H34" s="1170">
        <v>38</v>
      </c>
      <c r="I34" s="1344">
        <v>21.052631578947366</v>
      </c>
      <c r="J34" s="1169">
        <v>2095</v>
      </c>
      <c r="K34" s="1170">
        <v>1878</v>
      </c>
      <c r="L34" s="1344">
        <v>11.554845580404686</v>
      </c>
      <c r="M34" s="1172" t="s">
        <v>814</v>
      </c>
      <c r="N34" s="1173">
        <v>2264</v>
      </c>
      <c r="O34" s="1170">
        <v>1948</v>
      </c>
      <c r="P34" s="1344">
        <v>16.2217659137577</v>
      </c>
      <c r="Q34" s="1174" t="s">
        <v>814</v>
      </c>
    </row>
    <row r="35" spans="2:17" ht="8.25" customHeight="1">
      <c r="B35" s="1134" t="s">
        <v>814</v>
      </c>
      <c r="C35" s="733" t="s">
        <v>814</v>
      </c>
      <c r="D35" s="1175" t="s">
        <v>814</v>
      </c>
      <c r="E35" s="1175" t="s">
        <v>814</v>
      </c>
      <c r="F35" s="1345" t="s">
        <v>814</v>
      </c>
      <c r="G35" s="1175" t="s">
        <v>814</v>
      </c>
      <c r="H35" s="1175" t="s">
        <v>814</v>
      </c>
      <c r="I35" s="1345" t="s">
        <v>814</v>
      </c>
      <c r="J35" s="1175" t="s">
        <v>814</v>
      </c>
      <c r="K35" s="1175" t="s">
        <v>814</v>
      </c>
      <c r="L35" s="1345" t="s">
        <v>814</v>
      </c>
      <c r="M35" s="1175" t="s">
        <v>814</v>
      </c>
      <c r="N35" s="1176" t="s">
        <v>814</v>
      </c>
      <c r="O35" s="1175" t="s">
        <v>814</v>
      </c>
      <c r="P35" s="1345" t="s">
        <v>814</v>
      </c>
      <c r="Q35" s="1177" t="s">
        <v>814</v>
      </c>
    </row>
    <row r="36" spans="2:17" ht="9" customHeight="1">
      <c r="B36" s="726" t="s">
        <v>814</v>
      </c>
      <c r="C36" s="727" t="s">
        <v>249</v>
      </c>
      <c r="D36" s="1147">
        <v>110</v>
      </c>
      <c r="E36" s="1196">
        <v>165</v>
      </c>
      <c r="F36" s="1352">
        <v>-33.33333333333333</v>
      </c>
      <c r="G36" s="1147">
        <v>60</v>
      </c>
      <c r="H36" s="1196">
        <v>44</v>
      </c>
      <c r="I36" s="1351">
        <v>36.36363636363637</v>
      </c>
      <c r="J36" s="1147">
        <v>170</v>
      </c>
      <c r="K36" s="1196">
        <v>209</v>
      </c>
      <c r="L36" s="1352">
        <v>-18.660287081339714</v>
      </c>
      <c r="M36" s="728" t="s">
        <v>814</v>
      </c>
      <c r="N36" s="1150">
        <v>314</v>
      </c>
      <c r="O36" s="1196">
        <v>350</v>
      </c>
      <c r="P36" s="1352">
        <v>-10.285714285714285</v>
      </c>
      <c r="Q36" s="729" t="s">
        <v>814</v>
      </c>
    </row>
    <row r="37" spans="2:17" ht="9" customHeight="1">
      <c r="B37" s="726" t="s">
        <v>814</v>
      </c>
      <c r="C37" s="727" t="s">
        <v>858</v>
      </c>
      <c r="D37" s="1147">
        <v>100</v>
      </c>
      <c r="E37" s="1196">
        <v>134</v>
      </c>
      <c r="F37" s="1352">
        <v>-25.37313432835821</v>
      </c>
      <c r="G37" s="1147">
        <v>13</v>
      </c>
      <c r="H37" s="1196">
        <v>13</v>
      </c>
      <c r="I37" s="1351">
        <v>0</v>
      </c>
      <c r="J37" s="1147">
        <v>113</v>
      </c>
      <c r="K37" s="1196">
        <v>147</v>
      </c>
      <c r="L37" s="1352">
        <v>-23.12925170068027</v>
      </c>
      <c r="M37" s="728" t="s">
        <v>814</v>
      </c>
      <c r="N37" s="1150">
        <v>145</v>
      </c>
      <c r="O37" s="1196">
        <v>175</v>
      </c>
      <c r="P37" s="1352">
        <v>-17.142857142857142</v>
      </c>
      <c r="Q37" s="729" t="s">
        <v>814</v>
      </c>
    </row>
    <row r="38" spans="2:17" ht="9" customHeight="1">
      <c r="B38" s="726" t="s">
        <v>814</v>
      </c>
      <c r="C38" s="727" t="s">
        <v>248</v>
      </c>
      <c r="D38" s="1147">
        <v>129</v>
      </c>
      <c r="E38" s="1196">
        <v>161</v>
      </c>
      <c r="F38" s="1352">
        <v>-19.875776397515526</v>
      </c>
      <c r="G38" s="1147" t="s">
        <v>817</v>
      </c>
      <c r="H38" s="1196" t="s">
        <v>817</v>
      </c>
      <c r="I38" s="1351" t="s">
        <v>817</v>
      </c>
      <c r="J38" s="1147">
        <v>129</v>
      </c>
      <c r="K38" s="1196">
        <v>161</v>
      </c>
      <c r="L38" s="1352">
        <v>-19.875776397515526</v>
      </c>
      <c r="M38" s="728" t="s">
        <v>814</v>
      </c>
      <c r="N38" s="1150">
        <v>129</v>
      </c>
      <c r="O38" s="1196">
        <v>161</v>
      </c>
      <c r="P38" s="1352">
        <v>-19.875776397515526</v>
      </c>
      <c r="Q38" s="729" t="s">
        <v>814</v>
      </c>
    </row>
    <row r="39" spans="2:17" ht="9" customHeight="1">
      <c r="B39" s="732" t="s">
        <v>814</v>
      </c>
      <c r="C39" s="733" t="s">
        <v>859</v>
      </c>
      <c r="D39" s="1169">
        <v>339</v>
      </c>
      <c r="E39" s="1170">
        <v>460</v>
      </c>
      <c r="F39" s="1346">
        <v>-26.304347826086953</v>
      </c>
      <c r="G39" s="1169">
        <v>73</v>
      </c>
      <c r="H39" s="1170">
        <v>57</v>
      </c>
      <c r="I39" s="1344">
        <v>28.07017543859649</v>
      </c>
      <c r="J39" s="1169">
        <v>412</v>
      </c>
      <c r="K39" s="1170">
        <v>517</v>
      </c>
      <c r="L39" s="1346">
        <v>-20.309477756286267</v>
      </c>
      <c r="M39" s="1172" t="s">
        <v>814</v>
      </c>
      <c r="N39" s="1173">
        <v>588</v>
      </c>
      <c r="O39" s="1170">
        <v>686</v>
      </c>
      <c r="P39" s="1346">
        <v>-14.285714285714285</v>
      </c>
      <c r="Q39" s="1174" t="s">
        <v>814</v>
      </c>
    </row>
    <row r="40" spans="2:17" ht="8.25" customHeight="1">
      <c r="B40" s="726" t="s">
        <v>814</v>
      </c>
      <c r="C40" s="733" t="s">
        <v>814</v>
      </c>
      <c r="D40" s="731" t="s">
        <v>814</v>
      </c>
      <c r="E40" s="728" t="s">
        <v>814</v>
      </c>
      <c r="F40" s="1347" t="s">
        <v>814</v>
      </c>
      <c r="G40" s="731" t="s">
        <v>814</v>
      </c>
      <c r="H40" s="728" t="s">
        <v>814</v>
      </c>
      <c r="I40" s="1347" t="s">
        <v>814</v>
      </c>
      <c r="J40" s="731" t="s">
        <v>814</v>
      </c>
      <c r="K40" s="728" t="s">
        <v>814</v>
      </c>
      <c r="L40" s="1347" t="s">
        <v>814</v>
      </c>
      <c r="M40" s="728" t="s">
        <v>814</v>
      </c>
      <c r="N40" s="730" t="s">
        <v>814</v>
      </c>
      <c r="O40" s="728" t="s">
        <v>814</v>
      </c>
      <c r="P40" s="728" t="s">
        <v>814</v>
      </c>
      <c r="Q40" s="729" t="s">
        <v>814</v>
      </c>
    </row>
    <row r="41" spans="2:17" ht="8.25" customHeight="1">
      <c r="B41" s="1145" t="s">
        <v>814</v>
      </c>
      <c r="C41" s="1146" t="s">
        <v>860</v>
      </c>
      <c r="D41" s="1169">
        <v>2388</v>
      </c>
      <c r="E41" s="1170">
        <v>2300</v>
      </c>
      <c r="F41" s="1344">
        <v>3.826086956521739</v>
      </c>
      <c r="G41" s="1169">
        <v>119</v>
      </c>
      <c r="H41" s="1170">
        <v>95</v>
      </c>
      <c r="I41" s="1344">
        <v>25.263157894736842</v>
      </c>
      <c r="J41" s="1169">
        <v>2507</v>
      </c>
      <c r="K41" s="1170">
        <v>2395</v>
      </c>
      <c r="L41" s="1344">
        <v>4.676409185803758</v>
      </c>
      <c r="M41" s="1172" t="s">
        <v>814</v>
      </c>
      <c r="N41" s="1173">
        <v>2852</v>
      </c>
      <c r="O41" s="1170">
        <v>2634</v>
      </c>
      <c r="P41" s="1344">
        <v>8.276385725132878</v>
      </c>
      <c r="Q41" s="1174" t="s">
        <v>814</v>
      </c>
    </row>
    <row r="42" spans="2:17" ht="8.25" customHeight="1">
      <c r="B42" s="1134" t="s">
        <v>814</v>
      </c>
      <c r="C42" s="733" t="s">
        <v>814</v>
      </c>
      <c r="D42" s="1175" t="s">
        <v>814</v>
      </c>
      <c r="E42" s="1175" t="s">
        <v>814</v>
      </c>
      <c r="F42" s="1345" t="s">
        <v>814</v>
      </c>
      <c r="G42" s="1175" t="s">
        <v>814</v>
      </c>
      <c r="H42" s="1175" t="s">
        <v>814</v>
      </c>
      <c r="I42" s="1345" t="s">
        <v>814</v>
      </c>
      <c r="J42" s="1175" t="s">
        <v>814</v>
      </c>
      <c r="K42" s="1175" t="s">
        <v>814</v>
      </c>
      <c r="L42" s="1345" t="s">
        <v>814</v>
      </c>
      <c r="M42" s="1175" t="s">
        <v>814</v>
      </c>
      <c r="N42" s="1176" t="s">
        <v>814</v>
      </c>
      <c r="O42" s="1175" t="s">
        <v>814</v>
      </c>
      <c r="P42" s="1345" t="s">
        <v>814</v>
      </c>
      <c r="Q42" s="1177" t="s">
        <v>814</v>
      </c>
    </row>
    <row r="43" spans="2:17" ht="8.25" customHeight="1">
      <c r="B43" s="726" t="s">
        <v>814</v>
      </c>
      <c r="C43" s="727" t="s">
        <v>861</v>
      </c>
      <c r="D43" s="1147">
        <v>38</v>
      </c>
      <c r="E43" s="1196">
        <v>1278</v>
      </c>
      <c r="F43" s="1352">
        <v>-97.0266040688576</v>
      </c>
      <c r="G43" s="1147" t="s">
        <v>817</v>
      </c>
      <c r="H43" s="1196" t="s">
        <v>817</v>
      </c>
      <c r="I43" s="1351" t="s">
        <v>817</v>
      </c>
      <c r="J43" s="1147">
        <v>38</v>
      </c>
      <c r="K43" s="1196">
        <v>1278</v>
      </c>
      <c r="L43" s="1352">
        <v>-97.0266040688576</v>
      </c>
      <c r="M43" s="728" t="s">
        <v>814</v>
      </c>
      <c r="N43" s="1150">
        <v>38</v>
      </c>
      <c r="O43" s="1196">
        <v>1278</v>
      </c>
      <c r="P43" s="1352">
        <v>-97.0266040688576</v>
      </c>
      <c r="Q43" s="729" t="s">
        <v>814</v>
      </c>
    </row>
    <row r="44" spans="2:17" ht="8.25" customHeight="1">
      <c r="B44" s="726" t="s">
        <v>814</v>
      </c>
      <c r="C44" s="727" t="s">
        <v>814</v>
      </c>
      <c r="D44" s="731" t="s">
        <v>814</v>
      </c>
      <c r="E44" s="728" t="s">
        <v>814</v>
      </c>
      <c r="F44" s="1347" t="s">
        <v>814</v>
      </c>
      <c r="G44" s="731" t="s">
        <v>814</v>
      </c>
      <c r="H44" s="728" t="s">
        <v>814</v>
      </c>
      <c r="I44" s="1347" t="s">
        <v>814</v>
      </c>
      <c r="J44" s="731" t="s">
        <v>814</v>
      </c>
      <c r="K44" s="728" t="s">
        <v>814</v>
      </c>
      <c r="L44" s="1347" t="s">
        <v>814</v>
      </c>
      <c r="M44" s="728" t="s">
        <v>814</v>
      </c>
      <c r="N44" s="730" t="s">
        <v>814</v>
      </c>
      <c r="O44" s="728" t="s">
        <v>814</v>
      </c>
      <c r="P44" s="1347" t="s">
        <v>814</v>
      </c>
      <c r="Q44" s="729" t="s">
        <v>814</v>
      </c>
    </row>
    <row r="45" spans="2:17" ht="8.25" customHeight="1">
      <c r="B45" s="726" t="s">
        <v>814</v>
      </c>
      <c r="C45" s="727" t="s">
        <v>862</v>
      </c>
      <c r="D45" s="1147">
        <v>15</v>
      </c>
      <c r="E45" s="1196">
        <v>312</v>
      </c>
      <c r="F45" s="1352">
        <v>-95.1923076923077</v>
      </c>
      <c r="G45" s="1147" t="s">
        <v>817</v>
      </c>
      <c r="H45" s="1147" t="s">
        <v>817</v>
      </c>
      <c r="I45" s="1351" t="s">
        <v>817</v>
      </c>
      <c r="J45" s="1147">
        <v>15</v>
      </c>
      <c r="K45" s="1196">
        <v>312</v>
      </c>
      <c r="L45" s="1352">
        <v>-95.1923076923077</v>
      </c>
      <c r="M45" s="728" t="s">
        <v>814</v>
      </c>
      <c r="N45" s="1150">
        <v>15</v>
      </c>
      <c r="O45" s="1196">
        <v>312</v>
      </c>
      <c r="P45" s="1352">
        <v>-95.1923076923077</v>
      </c>
      <c r="Q45" s="729" t="s">
        <v>814</v>
      </c>
    </row>
    <row r="46" spans="2:17" ht="8.25" customHeight="1">
      <c r="B46" s="726" t="s">
        <v>814</v>
      </c>
      <c r="C46" s="727" t="s">
        <v>814</v>
      </c>
      <c r="D46" s="731" t="s">
        <v>814</v>
      </c>
      <c r="E46" s="728" t="s">
        <v>814</v>
      </c>
      <c r="F46" s="1347" t="s">
        <v>814</v>
      </c>
      <c r="G46" s="731" t="s">
        <v>814</v>
      </c>
      <c r="H46" s="728" t="s">
        <v>814</v>
      </c>
      <c r="I46" s="1347" t="s">
        <v>814</v>
      </c>
      <c r="J46" s="731" t="s">
        <v>814</v>
      </c>
      <c r="K46" s="728" t="s">
        <v>814</v>
      </c>
      <c r="L46" s="1347" t="s">
        <v>814</v>
      </c>
      <c r="M46" s="728" t="s">
        <v>814</v>
      </c>
      <c r="N46" s="730" t="s">
        <v>814</v>
      </c>
      <c r="O46" s="728" t="s">
        <v>814</v>
      </c>
      <c r="P46" s="1347" t="s">
        <v>814</v>
      </c>
      <c r="Q46" s="729" t="s">
        <v>814</v>
      </c>
    </row>
    <row r="47" spans="2:17" ht="8.25" customHeight="1">
      <c r="B47" s="1145" t="s">
        <v>814</v>
      </c>
      <c r="C47" s="1146" t="s">
        <v>250</v>
      </c>
      <c r="D47" s="1169">
        <v>2441</v>
      </c>
      <c r="E47" s="1170">
        <v>3890</v>
      </c>
      <c r="F47" s="1346">
        <v>-37.24935732647815</v>
      </c>
      <c r="G47" s="1169">
        <v>119</v>
      </c>
      <c r="H47" s="1170">
        <v>95</v>
      </c>
      <c r="I47" s="1344">
        <v>25.263157894736842</v>
      </c>
      <c r="J47" s="1169">
        <v>2560</v>
      </c>
      <c r="K47" s="1170">
        <v>3985</v>
      </c>
      <c r="L47" s="1346">
        <v>-35.75909661229611</v>
      </c>
      <c r="M47" s="1172" t="s">
        <v>814</v>
      </c>
      <c r="N47" s="1173">
        <v>2905</v>
      </c>
      <c r="O47" s="1170">
        <v>4224</v>
      </c>
      <c r="P47" s="1346">
        <v>-31.226325757575758</v>
      </c>
      <c r="Q47" s="1174" t="s">
        <v>814</v>
      </c>
    </row>
    <row r="48" spans="2:17" ht="8.25" customHeight="1">
      <c r="B48" s="1134" t="s">
        <v>814</v>
      </c>
      <c r="C48" s="733" t="s">
        <v>814</v>
      </c>
      <c r="D48" s="1175" t="s">
        <v>814</v>
      </c>
      <c r="E48" s="1175" t="s">
        <v>814</v>
      </c>
      <c r="F48" s="1345" t="s">
        <v>814</v>
      </c>
      <c r="G48" s="1175" t="s">
        <v>814</v>
      </c>
      <c r="H48" s="1175" t="s">
        <v>814</v>
      </c>
      <c r="I48" s="1345" t="s">
        <v>814</v>
      </c>
      <c r="J48" s="1175" t="s">
        <v>814</v>
      </c>
      <c r="K48" s="1175" t="s">
        <v>814</v>
      </c>
      <c r="L48" s="1345" t="s">
        <v>814</v>
      </c>
      <c r="M48" s="1175" t="s">
        <v>814</v>
      </c>
      <c r="N48" s="1176" t="s">
        <v>814</v>
      </c>
      <c r="O48" s="1175" t="s">
        <v>814</v>
      </c>
      <c r="P48" s="1345" t="s">
        <v>814</v>
      </c>
      <c r="Q48" s="1177" t="s">
        <v>814</v>
      </c>
    </row>
    <row r="49" spans="2:17" ht="13.5" customHeight="1">
      <c r="B49" s="1134" t="s">
        <v>814</v>
      </c>
      <c r="C49" s="1135" t="s">
        <v>863</v>
      </c>
      <c r="D49" s="1135" t="s">
        <v>814</v>
      </c>
      <c r="E49" s="1135" t="s">
        <v>814</v>
      </c>
      <c r="F49" s="1348" t="s">
        <v>814</v>
      </c>
      <c r="G49" s="1135" t="s">
        <v>814</v>
      </c>
      <c r="H49" s="1135" t="s">
        <v>814</v>
      </c>
      <c r="I49" s="1348" t="s">
        <v>814</v>
      </c>
      <c r="J49" s="1135" t="s">
        <v>814</v>
      </c>
      <c r="K49" s="1135" t="s">
        <v>814</v>
      </c>
      <c r="L49" s="1348" t="s">
        <v>814</v>
      </c>
      <c r="M49" s="1135" t="s">
        <v>814</v>
      </c>
      <c r="N49" s="1134" t="s">
        <v>814</v>
      </c>
      <c r="O49" s="1135" t="s">
        <v>814</v>
      </c>
      <c r="P49" s="1348" t="s">
        <v>814</v>
      </c>
      <c r="Q49" s="1178" t="s">
        <v>814</v>
      </c>
    </row>
    <row r="50" spans="2:17" ht="8.25" customHeight="1">
      <c r="B50" s="726" t="s">
        <v>814</v>
      </c>
      <c r="C50" s="727" t="s">
        <v>864</v>
      </c>
      <c r="D50" s="1147">
        <v>1151</v>
      </c>
      <c r="E50" s="1196">
        <v>993</v>
      </c>
      <c r="F50" s="1351">
        <v>15.911379657603222</v>
      </c>
      <c r="G50" s="1147">
        <v>106</v>
      </c>
      <c r="H50" s="1196">
        <v>81</v>
      </c>
      <c r="I50" s="1351">
        <v>30.864197530864196</v>
      </c>
      <c r="J50" s="1147">
        <v>1257</v>
      </c>
      <c r="K50" s="1196">
        <v>1074</v>
      </c>
      <c r="L50" s="1351">
        <v>17.039106145251395</v>
      </c>
      <c r="M50" s="728" t="s">
        <v>814</v>
      </c>
      <c r="N50" s="1150">
        <v>1567</v>
      </c>
      <c r="O50" s="1196">
        <v>1288</v>
      </c>
      <c r="P50" s="1351">
        <v>21.661490683229815</v>
      </c>
      <c r="Q50" s="729" t="s">
        <v>814</v>
      </c>
    </row>
    <row r="51" spans="2:17" ht="8.25" customHeight="1">
      <c r="B51" s="726" t="s">
        <v>814</v>
      </c>
      <c r="C51" s="727" t="s">
        <v>865</v>
      </c>
      <c r="D51" s="1147">
        <v>1108</v>
      </c>
      <c r="E51" s="1196">
        <v>1146</v>
      </c>
      <c r="F51" s="1352">
        <v>-3.315881326352531</v>
      </c>
      <c r="G51" s="1147">
        <v>13</v>
      </c>
      <c r="H51" s="1196">
        <v>14</v>
      </c>
      <c r="I51" s="1352">
        <v>-7.142857142857142</v>
      </c>
      <c r="J51" s="1147">
        <v>1121</v>
      </c>
      <c r="K51" s="1196">
        <v>1160</v>
      </c>
      <c r="L51" s="1352">
        <v>-3.362068965517241</v>
      </c>
      <c r="M51" s="728" t="s">
        <v>814</v>
      </c>
      <c r="N51" s="1150">
        <v>1156</v>
      </c>
      <c r="O51" s="1196">
        <v>1185</v>
      </c>
      <c r="P51" s="1352">
        <v>-2.447257383966245</v>
      </c>
      <c r="Q51" s="729" t="s">
        <v>814</v>
      </c>
    </row>
    <row r="52" spans="2:17" ht="8.25" customHeight="1">
      <c r="B52" s="726" t="s">
        <v>814</v>
      </c>
      <c r="C52" s="727" t="s">
        <v>866</v>
      </c>
      <c r="D52" s="1147">
        <v>53</v>
      </c>
      <c r="E52" s="1196">
        <v>1590</v>
      </c>
      <c r="F52" s="1352">
        <v>-96.66666666666667</v>
      </c>
      <c r="G52" s="1147" t="s">
        <v>817</v>
      </c>
      <c r="H52" s="1147" t="s">
        <v>817</v>
      </c>
      <c r="I52" s="1351" t="s">
        <v>817</v>
      </c>
      <c r="J52" s="1147">
        <v>53</v>
      </c>
      <c r="K52" s="1196">
        <v>1590</v>
      </c>
      <c r="L52" s="1352">
        <v>-96.66666666666667</v>
      </c>
      <c r="M52" s="728" t="s">
        <v>814</v>
      </c>
      <c r="N52" s="1150">
        <v>53</v>
      </c>
      <c r="O52" s="1196">
        <v>1590</v>
      </c>
      <c r="P52" s="1352">
        <v>-96.66666666666667</v>
      </c>
      <c r="Q52" s="729" t="s">
        <v>814</v>
      </c>
    </row>
    <row r="53" spans="2:17" ht="9" customHeight="1">
      <c r="B53" s="732" t="s">
        <v>814</v>
      </c>
      <c r="C53" s="733" t="s">
        <v>247</v>
      </c>
      <c r="D53" s="1166">
        <v>2312</v>
      </c>
      <c r="E53" s="1167">
        <v>3729</v>
      </c>
      <c r="F53" s="1340">
        <v>-37.99946366318048</v>
      </c>
      <c r="G53" s="1166">
        <v>119</v>
      </c>
      <c r="H53" s="1167">
        <v>95</v>
      </c>
      <c r="I53" s="1342">
        <v>25.263157894736842</v>
      </c>
      <c r="J53" s="1166">
        <v>2431</v>
      </c>
      <c r="K53" s="1167">
        <v>3824</v>
      </c>
      <c r="L53" s="1340">
        <v>-36.42782426778243</v>
      </c>
      <c r="M53" s="1154" t="s">
        <v>814</v>
      </c>
      <c r="N53" s="1168">
        <v>2776</v>
      </c>
      <c r="O53" s="1167">
        <v>4063</v>
      </c>
      <c r="P53" s="1340">
        <v>-31.676101402904255</v>
      </c>
      <c r="Q53" s="1156" t="s">
        <v>814</v>
      </c>
    </row>
    <row r="54" spans="2:17" ht="8.25" customHeight="1">
      <c r="B54" s="726" t="s">
        <v>814</v>
      </c>
      <c r="C54" s="733" t="s">
        <v>814</v>
      </c>
      <c r="D54" s="731" t="s">
        <v>814</v>
      </c>
      <c r="E54" s="728" t="s">
        <v>814</v>
      </c>
      <c r="F54" s="1347" t="s">
        <v>814</v>
      </c>
      <c r="G54" s="731" t="s">
        <v>814</v>
      </c>
      <c r="H54" s="728" t="s">
        <v>814</v>
      </c>
      <c r="I54" s="1347" t="s">
        <v>814</v>
      </c>
      <c r="J54" s="731" t="s">
        <v>814</v>
      </c>
      <c r="K54" s="728" t="s">
        <v>814</v>
      </c>
      <c r="L54" s="1347" t="s">
        <v>814</v>
      </c>
      <c r="M54" s="728" t="s">
        <v>814</v>
      </c>
      <c r="N54" s="730" t="s">
        <v>814</v>
      </c>
      <c r="O54" s="728" t="s">
        <v>814</v>
      </c>
      <c r="P54" s="1347" t="s">
        <v>814</v>
      </c>
      <c r="Q54" s="729" t="s">
        <v>814</v>
      </c>
    </row>
    <row r="55" spans="2:17" ht="8.25" customHeight="1">
      <c r="B55" s="726" t="s">
        <v>814</v>
      </c>
      <c r="C55" s="727" t="s">
        <v>248</v>
      </c>
      <c r="D55" s="1197">
        <v>129</v>
      </c>
      <c r="E55" s="1198">
        <v>161</v>
      </c>
      <c r="F55" s="1339">
        <v>-19.875776397515526</v>
      </c>
      <c r="G55" s="1197" t="s">
        <v>817</v>
      </c>
      <c r="H55" s="1197" t="s">
        <v>817</v>
      </c>
      <c r="I55" s="1341" t="s">
        <v>817</v>
      </c>
      <c r="J55" s="1197">
        <v>129</v>
      </c>
      <c r="K55" s="1198">
        <v>161</v>
      </c>
      <c r="L55" s="1339">
        <v>-19.875776397515526</v>
      </c>
      <c r="M55" s="1179" t="s">
        <v>814</v>
      </c>
      <c r="N55" s="1199">
        <v>129</v>
      </c>
      <c r="O55" s="1198">
        <v>161</v>
      </c>
      <c r="P55" s="1339">
        <v>-19.875776397515526</v>
      </c>
      <c r="Q55" s="1180" t="s">
        <v>814</v>
      </c>
    </row>
    <row r="56" spans="2:17" ht="8.25" customHeight="1">
      <c r="B56" s="1134" t="s">
        <v>814</v>
      </c>
      <c r="C56" s="1135" t="s">
        <v>814</v>
      </c>
      <c r="D56" s="1137" t="s">
        <v>814</v>
      </c>
      <c r="E56" s="1137" t="s">
        <v>814</v>
      </c>
      <c r="F56" s="1343" t="s">
        <v>814</v>
      </c>
      <c r="G56" s="1137" t="s">
        <v>814</v>
      </c>
      <c r="H56" s="1137" t="s">
        <v>814</v>
      </c>
      <c r="I56" s="1343" t="s">
        <v>814</v>
      </c>
      <c r="J56" s="1137" t="s">
        <v>814</v>
      </c>
      <c r="K56" s="1137" t="s">
        <v>814</v>
      </c>
      <c r="L56" s="1343" t="s">
        <v>814</v>
      </c>
      <c r="M56" s="1137" t="s">
        <v>814</v>
      </c>
      <c r="N56" s="1165" t="s">
        <v>814</v>
      </c>
      <c r="O56" s="1137" t="s">
        <v>814</v>
      </c>
      <c r="P56" s="1343" t="s">
        <v>814</v>
      </c>
      <c r="Q56" s="1139" t="s">
        <v>814</v>
      </c>
    </row>
    <row r="57" spans="2:17" ht="8.25" customHeight="1">
      <c r="B57" s="1145" t="s">
        <v>814</v>
      </c>
      <c r="C57" s="1146" t="s">
        <v>250</v>
      </c>
      <c r="D57" s="1169">
        <v>2441</v>
      </c>
      <c r="E57" s="1170">
        <v>3890</v>
      </c>
      <c r="F57" s="1346">
        <v>-37.24935732647815</v>
      </c>
      <c r="G57" s="1169">
        <v>119</v>
      </c>
      <c r="H57" s="1170">
        <v>95</v>
      </c>
      <c r="I57" s="1344">
        <v>25.263157894736842</v>
      </c>
      <c r="J57" s="1169">
        <v>2560</v>
      </c>
      <c r="K57" s="1170">
        <v>3985</v>
      </c>
      <c r="L57" s="1346">
        <v>-35.75909661229611</v>
      </c>
      <c r="M57" s="1172" t="s">
        <v>814</v>
      </c>
      <c r="N57" s="1173">
        <v>2905</v>
      </c>
      <c r="O57" s="1170">
        <v>4224</v>
      </c>
      <c r="P57" s="1346">
        <v>-31.226325757575758</v>
      </c>
      <c r="Q57" s="1174" t="s">
        <v>814</v>
      </c>
    </row>
    <row r="58" spans="2:17" ht="8.25" customHeight="1">
      <c r="B58" s="1134" t="s">
        <v>814</v>
      </c>
      <c r="C58" s="733" t="s">
        <v>814</v>
      </c>
      <c r="D58" s="1175" t="s">
        <v>814</v>
      </c>
      <c r="E58" s="1175" t="s">
        <v>814</v>
      </c>
      <c r="F58" s="1345" t="s">
        <v>814</v>
      </c>
      <c r="G58" s="1175" t="s">
        <v>814</v>
      </c>
      <c r="H58" s="1175" t="s">
        <v>814</v>
      </c>
      <c r="I58" s="1345" t="s">
        <v>814</v>
      </c>
      <c r="J58" s="1175" t="s">
        <v>814</v>
      </c>
      <c r="K58" s="1175" t="s">
        <v>814</v>
      </c>
      <c r="L58" s="1345" t="s">
        <v>814</v>
      </c>
      <c r="M58" s="1175" t="s">
        <v>814</v>
      </c>
      <c r="N58" s="1176" t="s">
        <v>814</v>
      </c>
      <c r="O58" s="1175" t="s">
        <v>814</v>
      </c>
      <c r="P58" s="1345" t="s">
        <v>814</v>
      </c>
      <c r="Q58" s="1177" t="s">
        <v>814</v>
      </c>
    </row>
    <row r="59" spans="2:17" ht="15" customHeight="1">
      <c r="B59" s="1145" t="s">
        <v>814</v>
      </c>
      <c r="C59" s="1146" t="s">
        <v>227</v>
      </c>
      <c r="D59" s="1146" t="s">
        <v>814</v>
      </c>
      <c r="E59" s="1146" t="s">
        <v>814</v>
      </c>
      <c r="F59" s="1349" t="s">
        <v>814</v>
      </c>
      <c r="G59" s="1146" t="s">
        <v>814</v>
      </c>
      <c r="H59" s="1146" t="s">
        <v>814</v>
      </c>
      <c r="I59" s="1349" t="s">
        <v>814</v>
      </c>
      <c r="J59" s="1146" t="s">
        <v>814</v>
      </c>
      <c r="K59" s="1146" t="s">
        <v>814</v>
      </c>
      <c r="L59" s="1349" t="s">
        <v>814</v>
      </c>
      <c r="M59" s="1146" t="s">
        <v>814</v>
      </c>
      <c r="N59" s="1145" t="s">
        <v>814</v>
      </c>
      <c r="O59" s="1146" t="s">
        <v>814</v>
      </c>
      <c r="P59" s="1349" t="s">
        <v>814</v>
      </c>
      <c r="Q59" s="1181" t="s">
        <v>814</v>
      </c>
    </row>
    <row r="60" spans="2:17" ht="9" customHeight="1">
      <c r="B60" s="726" t="s">
        <v>814</v>
      </c>
      <c r="C60" s="727" t="s">
        <v>251</v>
      </c>
      <c r="D60" s="1147">
        <v>291</v>
      </c>
      <c r="E60" s="1196">
        <v>284</v>
      </c>
      <c r="F60" s="1351">
        <v>2.464788732394366</v>
      </c>
      <c r="G60" s="1147" t="s">
        <v>817</v>
      </c>
      <c r="H60" s="1196" t="s">
        <v>817</v>
      </c>
      <c r="I60" s="1351" t="s">
        <v>817</v>
      </c>
      <c r="J60" s="1147">
        <v>291</v>
      </c>
      <c r="K60" s="1196">
        <v>284</v>
      </c>
      <c r="L60" s="1351">
        <v>2.464788732394366</v>
      </c>
      <c r="M60" s="728" t="s">
        <v>814</v>
      </c>
      <c r="N60" s="1150">
        <v>291</v>
      </c>
      <c r="O60" s="1196">
        <v>284</v>
      </c>
      <c r="P60" s="1351">
        <v>2.464788732394366</v>
      </c>
      <c r="Q60" s="729" t="s">
        <v>814</v>
      </c>
    </row>
    <row r="61" spans="2:17" ht="9" customHeight="1">
      <c r="B61" s="726" t="s">
        <v>814</v>
      </c>
      <c r="C61" s="727" t="s">
        <v>252</v>
      </c>
      <c r="D61" s="1147">
        <v>220</v>
      </c>
      <c r="E61" s="1196">
        <v>266</v>
      </c>
      <c r="F61" s="1352">
        <v>-17.293233082706767</v>
      </c>
      <c r="G61" s="1147" t="s">
        <v>817</v>
      </c>
      <c r="H61" s="1196" t="s">
        <v>817</v>
      </c>
      <c r="I61" s="1351" t="s">
        <v>817</v>
      </c>
      <c r="J61" s="1147">
        <v>220</v>
      </c>
      <c r="K61" s="1196">
        <v>266</v>
      </c>
      <c r="L61" s="1352">
        <v>-17.293233082706767</v>
      </c>
      <c r="M61" s="728" t="s">
        <v>814</v>
      </c>
      <c r="N61" s="1150">
        <v>220</v>
      </c>
      <c r="O61" s="1196">
        <v>266</v>
      </c>
      <c r="P61" s="1352">
        <v>-17.293233082706767</v>
      </c>
      <c r="Q61" s="729" t="s">
        <v>814</v>
      </c>
    </row>
    <row r="62" spans="2:17" ht="9" customHeight="1">
      <c r="B62" s="726" t="s">
        <v>814</v>
      </c>
      <c r="C62" s="727" t="s">
        <v>253</v>
      </c>
      <c r="D62" s="1147">
        <v>2243</v>
      </c>
      <c r="E62" s="1196">
        <v>1715</v>
      </c>
      <c r="F62" s="1351">
        <v>30.787172011661806</v>
      </c>
      <c r="G62" s="1147" t="s">
        <v>817</v>
      </c>
      <c r="H62" s="1196" t="s">
        <v>817</v>
      </c>
      <c r="I62" s="1351" t="s">
        <v>817</v>
      </c>
      <c r="J62" s="1147">
        <v>2243</v>
      </c>
      <c r="K62" s="1196">
        <v>1715</v>
      </c>
      <c r="L62" s="1351">
        <v>30.787172011661806</v>
      </c>
      <c r="M62" s="728" t="s">
        <v>814</v>
      </c>
      <c r="N62" s="1150">
        <v>2243</v>
      </c>
      <c r="O62" s="1196">
        <v>1715</v>
      </c>
      <c r="P62" s="1351">
        <v>30.787172011661806</v>
      </c>
      <c r="Q62" s="729" t="s">
        <v>814</v>
      </c>
    </row>
    <row r="63" spans="2:17" ht="9" customHeight="1">
      <c r="B63" s="726" t="s">
        <v>814</v>
      </c>
      <c r="C63" s="727" t="s">
        <v>947</v>
      </c>
      <c r="D63" s="1147">
        <v>3</v>
      </c>
      <c r="E63" s="1196">
        <v>4</v>
      </c>
      <c r="F63" s="1352">
        <v>-25</v>
      </c>
      <c r="G63" s="1147">
        <v>9</v>
      </c>
      <c r="H63" s="1196">
        <v>8</v>
      </c>
      <c r="I63" s="1351">
        <v>12.5</v>
      </c>
      <c r="J63" s="1147">
        <v>12</v>
      </c>
      <c r="K63" s="1196">
        <v>12</v>
      </c>
      <c r="L63" s="1351">
        <v>0</v>
      </c>
      <c r="M63" s="728" t="s">
        <v>814</v>
      </c>
      <c r="N63" s="1150">
        <v>68</v>
      </c>
      <c r="O63" s="1196">
        <v>61</v>
      </c>
      <c r="P63" s="1351">
        <v>11.475409836065573</v>
      </c>
      <c r="Q63" s="729" t="s">
        <v>814</v>
      </c>
    </row>
    <row r="64" spans="2:17" ht="9" customHeight="1">
      <c r="B64" s="1145" t="s">
        <v>814</v>
      </c>
      <c r="C64" s="1146" t="s">
        <v>254</v>
      </c>
      <c r="D64" s="1166">
        <v>2757</v>
      </c>
      <c r="E64" s="1167">
        <v>2269</v>
      </c>
      <c r="F64" s="1342">
        <v>21.50727192595857</v>
      </c>
      <c r="G64" s="1166">
        <v>9</v>
      </c>
      <c r="H64" s="1166">
        <v>8</v>
      </c>
      <c r="I64" s="1342">
        <v>12.5</v>
      </c>
      <c r="J64" s="1166">
        <v>2766</v>
      </c>
      <c r="K64" s="1167">
        <v>2277</v>
      </c>
      <c r="L64" s="1342">
        <v>21.47562582345191</v>
      </c>
      <c r="M64" s="1182" t="s">
        <v>814</v>
      </c>
      <c r="N64" s="1168">
        <v>2822</v>
      </c>
      <c r="O64" s="1167">
        <v>2326</v>
      </c>
      <c r="P64" s="1342">
        <v>21.324161650902838</v>
      </c>
      <c r="Q64" s="1183" t="s">
        <v>814</v>
      </c>
    </row>
    <row r="65" spans="2:17" ht="9" customHeight="1">
      <c r="B65" s="726" t="s">
        <v>814</v>
      </c>
      <c r="C65" s="727" t="s">
        <v>44</v>
      </c>
      <c r="D65" s="1147">
        <v>133</v>
      </c>
      <c r="E65" s="1196">
        <v>282</v>
      </c>
      <c r="F65" s="1352">
        <v>-52.836879432624116</v>
      </c>
      <c r="G65" s="1147" t="s">
        <v>817</v>
      </c>
      <c r="H65" s="1196" t="s">
        <v>817</v>
      </c>
      <c r="I65" s="1351" t="s">
        <v>817</v>
      </c>
      <c r="J65" s="1147">
        <v>133</v>
      </c>
      <c r="K65" s="1196">
        <v>282</v>
      </c>
      <c r="L65" s="1352">
        <v>-52.836879432624116</v>
      </c>
      <c r="M65" s="728" t="s">
        <v>814</v>
      </c>
      <c r="N65" s="1150">
        <v>133</v>
      </c>
      <c r="O65" s="1196">
        <v>282</v>
      </c>
      <c r="P65" s="1352">
        <v>-52.836879432624116</v>
      </c>
      <c r="Q65" s="729" t="s">
        <v>814</v>
      </c>
    </row>
    <row r="66" spans="2:17" ht="9" customHeight="1">
      <c r="B66" s="726" t="s">
        <v>814</v>
      </c>
      <c r="C66" s="727" t="s">
        <v>45</v>
      </c>
      <c r="D66" s="1147">
        <v>535</v>
      </c>
      <c r="E66" s="1196">
        <v>307</v>
      </c>
      <c r="F66" s="1351">
        <v>74.2671009771987</v>
      </c>
      <c r="G66" s="1147" t="s">
        <v>817</v>
      </c>
      <c r="H66" s="1196" t="s">
        <v>817</v>
      </c>
      <c r="I66" s="1351" t="s">
        <v>817</v>
      </c>
      <c r="J66" s="1147">
        <v>535</v>
      </c>
      <c r="K66" s="1196">
        <v>307</v>
      </c>
      <c r="L66" s="1351">
        <v>74.2671009771987</v>
      </c>
      <c r="M66" s="728" t="s">
        <v>814</v>
      </c>
      <c r="N66" s="1150">
        <v>535</v>
      </c>
      <c r="O66" s="1196">
        <v>307</v>
      </c>
      <c r="P66" s="1351">
        <v>74.2671009771987</v>
      </c>
      <c r="Q66" s="729" t="s">
        <v>814</v>
      </c>
    </row>
    <row r="67" spans="2:17" ht="9" customHeight="1">
      <c r="B67" s="1176" t="s">
        <v>814</v>
      </c>
      <c r="C67" s="1146" t="s">
        <v>46</v>
      </c>
      <c r="D67" s="1184">
        <v>3425</v>
      </c>
      <c r="E67" s="1185">
        <v>2858</v>
      </c>
      <c r="F67" s="1353">
        <v>19.839048285514345</v>
      </c>
      <c r="G67" s="1184">
        <v>9</v>
      </c>
      <c r="H67" s="1185">
        <v>8</v>
      </c>
      <c r="I67" s="1353">
        <v>12.5</v>
      </c>
      <c r="J67" s="1184">
        <v>3434</v>
      </c>
      <c r="K67" s="1185">
        <v>2866</v>
      </c>
      <c r="L67" s="1353">
        <v>19.818562456385205</v>
      </c>
      <c r="M67" s="741" t="s">
        <v>814</v>
      </c>
      <c r="N67" s="1186">
        <v>3490</v>
      </c>
      <c r="O67" s="1185">
        <v>2915</v>
      </c>
      <c r="P67" s="1353">
        <v>19.725557461406517</v>
      </c>
      <c r="Q67" s="1187" t="s">
        <v>814</v>
      </c>
    </row>
    <row r="68" spans="2:17" ht="15" customHeight="1">
      <c r="B68" s="1176" t="s">
        <v>814</v>
      </c>
      <c r="C68" s="1188" t="s">
        <v>814</v>
      </c>
      <c r="D68" s="1127" t="s">
        <v>814</v>
      </c>
      <c r="E68" s="1189" t="s">
        <v>814</v>
      </c>
      <c r="F68" s="1189" t="s">
        <v>814</v>
      </c>
      <c r="G68" s="1127" t="s">
        <v>814</v>
      </c>
      <c r="H68" s="1189" t="s">
        <v>814</v>
      </c>
      <c r="I68" s="1189" t="s">
        <v>814</v>
      </c>
      <c r="J68" s="1127" t="s">
        <v>814</v>
      </c>
      <c r="K68" s="1189" t="s">
        <v>814</v>
      </c>
      <c r="L68" s="1189" t="s">
        <v>814</v>
      </c>
      <c r="M68" s="1189" t="s">
        <v>814</v>
      </c>
      <c r="N68" s="1190" t="s">
        <v>814</v>
      </c>
      <c r="O68" s="1189" t="s">
        <v>814</v>
      </c>
      <c r="P68" s="1189" t="s">
        <v>814</v>
      </c>
      <c r="Q68" s="1191" t="s">
        <v>814</v>
      </c>
    </row>
    <row r="69" spans="2:17" ht="15" customHeight="1">
      <c r="B69" s="1145" t="s">
        <v>814</v>
      </c>
      <c r="C69" s="1146" t="s">
        <v>228</v>
      </c>
      <c r="D69" s="1146" t="s">
        <v>814</v>
      </c>
      <c r="E69" s="1146" t="s">
        <v>814</v>
      </c>
      <c r="F69" s="1146" t="s">
        <v>814</v>
      </c>
      <c r="G69" s="1146" t="s">
        <v>814</v>
      </c>
      <c r="H69" s="1146" t="s">
        <v>814</v>
      </c>
      <c r="I69" s="1146" t="s">
        <v>814</v>
      </c>
      <c r="J69" s="1146" t="s">
        <v>814</v>
      </c>
      <c r="K69" s="1146" t="s">
        <v>814</v>
      </c>
      <c r="L69" s="1146" t="s">
        <v>814</v>
      </c>
      <c r="M69" s="1146" t="s">
        <v>814</v>
      </c>
      <c r="N69" s="1145" t="s">
        <v>814</v>
      </c>
      <c r="O69" s="1146" t="s">
        <v>814</v>
      </c>
      <c r="P69" s="1146" t="s">
        <v>814</v>
      </c>
      <c r="Q69" s="1181" t="s">
        <v>814</v>
      </c>
    </row>
    <row r="70" spans="2:17" ht="9" customHeight="1">
      <c r="B70" s="726" t="s">
        <v>814</v>
      </c>
      <c r="C70" s="727" t="s">
        <v>1012</v>
      </c>
      <c r="D70" s="1147">
        <v>19</v>
      </c>
      <c r="E70" s="1196">
        <v>16</v>
      </c>
      <c r="F70" s="1351">
        <v>18.75</v>
      </c>
      <c r="G70" s="1147">
        <v>20</v>
      </c>
      <c r="H70" s="1196">
        <v>12</v>
      </c>
      <c r="I70" s="1351">
        <v>66.66666666666666</v>
      </c>
      <c r="J70" s="1147">
        <v>39</v>
      </c>
      <c r="K70" s="1196">
        <v>28</v>
      </c>
      <c r="L70" s="1351">
        <v>39.285714285714285</v>
      </c>
      <c r="M70" s="728" t="s">
        <v>814</v>
      </c>
      <c r="N70" s="1150">
        <v>112</v>
      </c>
      <c r="O70" s="1196">
        <v>83</v>
      </c>
      <c r="P70" s="1351">
        <v>34.93975903614458</v>
      </c>
      <c r="Q70" s="729" t="s">
        <v>814</v>
      </c>
    </row>
    <row r="71" spans="2:17" ht="9" customHeight="1">
      <c r="B71" s="726" t="s">
        <v>814</v>
      </c>
      <c r="C71" s="727" t="s">
        <v>1010</v>
      </c>
      <c r="D71" s="1147">
        <v>199</v>
      </c>
      <c r="E71" s="1196">
        <v>125</v>
      </c>
      <c r="F71" s="1351">
        <v>59.2</v>
      </c>
      <c r="G71" s="1147">
        <v>54</v>
      </c>
      <c r="H71" s="1196">
        <v>38</v>
      </c>
      <c r="I71" s="1351">
        <v>42.10526315789473</v>
      </c>
      <c r="J71" s="1147">
        <v>253</v>
      </c>
      <c r="K71" s="1196">
        <v>163</v>
      </c>
      <c r="L71" s="1351">
        <v>55.21472392638037</v>
      </c>
      <c r="M71" s="728" t="s">
        <v>814</v>
      </c>
      <c r="N71" s="1150">
        <v>493</v>
      </c>
      <c r="O71" s="1196">
        <v>325</v>
      </c>
      <c r="P71" s="1351">
        <v>51.69230769230769</v>
      </c>
      <c r="Q71" s="729" t="s">
        <v>814</v>
      </c>
    </row>
    <row r="72" spans="2:17" ht="9" customHeight="1">
      <c r="B72" s="726" t="s">
        <v>814</v>
      </c>
      <c r="C72" s="727" t="s">
        <v>238</v>
      </c>
      <c r="D72" s="1147">
        <v>16</v>
      </c>
      <c r="E72" s="1196">
        <v>10</v>
      </c>
      <c r="F72" s="1351">
        <v>60</v>
      </c>
      <c r="G72" s="1147">
        <v>81</v>
      </c>
      <c r="H72" s="1196">
        <v>53</v>
      </c>
      <c r="I72" s="1351">
        <v>52.83018867924528</v>
      </c>
      <c r="J72" s="1147">
        <v>97</v>
      </c>
      <c r="K72" s="1196">
        <v>63</v>
      </c>
      <c r="L72" s="1351">
        <v>53.96825396825397</v>
      </c>
      <c r="M72" s="728" t="s">
        <v>814</v>
      </c>
      <c r="N72" s="1150">
        <v>340</v>
      </c>
      <c r="O72" s="1196">
        <v>169</v>
      </c>
      <c r="P72" s="1351">
        <v>101.18343195266273</v>
      </c>
      <c r="Q72" s="729" t="s">
        <v>814</v>
      </c>
    </row>
    <row r="73" spans="2:17" ht="9" customHeight="1">
      <c r="B73" s="726" t="s">
        <v>814</v>
      </c>
      <c r="C73" s="727" t="s">
        <v>1014</v>
      </c>
      <c r="D73" s="1147">
        <v>35</v>
      </c>
      <c r="E73" s="1196">
        <v>10</v>
      </c>
      <c r="F73" s="1351">
        <v>250</v>
      </c>
      <c r="G73" s="1147">
        <v>43</v>
      </c>
      <c r="H73" s="1196">
        <v>29</v>
      </c>
      <c r="I73" s="1351">
        <v>48.275862068965516</v>
      </c>
      <c r="J73" s="1147">
        <v>78</v>
      </c>
      <c r="K73" s="1196">
        <v>39</v>
      </c>
      <c r="L73" s="1351">
        <v>100</v>
      </c>
      <c r="M73" s="728" t="s">
        <v>814</v>
      </c>
      <c r="N73" s="1150">
        <v>178</v>
      </c>
      <c r="O73" s="1196">
        <v>108</v>
      </c>
      <c r="P73" s="1351">
        <v>64.81481481481481</v>
      </c>
      <c r="Q73" s="729" t="s">
        <v>814</v>
      </c>
    </row>
    <row r="74" spans="2:17" ht="9" customHeight="1">
      <c r="B74" s="726" t="s">
        <v>814</v>
      </c>
      <c r="C74" s="727" t="s">
        <v>1015</v>
      </c>
      <c r="D74" s="1147">
        <v>52</v>
      </c>
      <c r="E74" s="1196">
        <v>20</v>
      </c>
      <c r="F74" s="1351">
        <v>160</v>
      </c>
      <c r="G74" s="1147">
        <v>11</v>
      </c>
      <c r="H74" s="1196">
        <v>1</v>
      </c>
      <c r="I74" s="1351">
        <v>1000</v>
      </c>
      <c r="J74" s="1147">
        <v>63</v>
      </c>
      <c r="K74" s="1196">
        <v>21</v>
      </c>
      <c r="L74" s="1351">
        <v>200</v>
      </c>
      <c r="M74" s="728" t="s">
        <v>814</v>
      </c>
      <c r="N74" s="1150">
        <v>97</v>
      </c>
      <c r="O74" s="1196">
        <v>26</v>
      </c>
      <c r="P74" s="1351">
        <v>273.0769230769231</v>
      </c>
      <c r="Q74" s="729" t="s">
        <v>814</v>
      </c>
    </row>
    <row r="75" spans="2:17" ht="9" customHeight="1">
      <c r="B75" s="726" t="s">
        <v>814</v>
      </c>
      <c r="C75" s="727" t="s">
        <v>1016</v>
      </c>
      <c r="D75" s="1147">
        <v>72</v>
      </c>
      <c r="E75" s="1196">
        <v>54</v>
      </c>
      <c r="F75" s="1351">
        <v>33.33333333333333</v>
      </c>
      <c r="G75" s="1147">
        <v>113</v>
      </c>
      <c r="H75" s="1196">
        <v>97</v>
      </c>
      <c r="I75" s="1351">
        <v>16.49484536082474</v>
      </c>
      <c r="J75" s="1147">
        <v>185</v>
      </c>
      <c r="K75" s="1196">
        <v>151</v>
      </c>
      <c r="L75" s="1351">
        <v>22.516556291390728</v>
      </c>
      <c r="M75" s="728" t="s">
        <v>814</v>
      </c>
      <c r="N75" s="1150">
        <v>608</v>
      </c>
      <c r="O75" s="1196">
        <v>461</v>
      </c>
      <c r="P75" s="1351">
        <v>31.887201735357916</v>
      </c>
      <c r="Q75" s="729" t="s">
        <v>814</v>
      </c>
    </row>
    <row r="76" spans="2:17" ht="9" customHeight="1">
      <c r="B76" s="726" t="s">
        <v>814</v>
      </c>
      <c r="C76" s="727" t="s">
        <v>1017</v>
      </c>
      <c r="D76" s="1147">
        <v>9</v>
      </c>
      <c r="E76" s="1196">
        <v>2</v>
      </c>
      <c r="F76" s="1351">
        <v>350</v>
      </c>
      <c r="G76" s="1147">
        <v>32</v>
      </c>
      <c r="H76" s="1196">
        <v>30</v>
      </c>
      <c r="I76" s="1351">
        <v>6.666666666666667</v>
      </c>
      <c r="J76" s="1147">
        <v>41</v>
      </c>
      <c r="K76" s="1196">
        <v>32</v>
      </c>
      <c r="L76" s="1351">
        <v>28.125</v>
      </c>
      <c r="M76" s="728" t="s">
        <v>814</v>
      </c>
      <c r="N76" s="1150">
        <v>186</v>
      </c>
      <c r="O76" s="1196">
        <v>179</v>
      </c>
      <c r="P76" s="1351">
        <v>3.910614525139665</v>
      </c>
      <c r="Q76" s="729" t="s">
        <v>814</v>
      </c>
    </row>
    <row r="77" spans="2:17" ht="9" customHeight="1">
      <c r="B77" s="726" t="s">
        <v>814</v>
      </c>
      <c r="C77" s="727" t="s">
        <v>1019</v>
      </c>
      <c r="D77" s="1147">
        <v>306</v>
      </c>
      <c r="E77" s="1196">
        <v>196</v>
      </c>
      <c r="F77" s="1351">
        <v>56.12244897959183</v>
      </c>
      <c r="G77" s="1147">
        <v>30</v>
      </c>
      <c r="H77" s="1196">
        <v>28</v>
      </c>
      <c r="I77" s="1351">
        <v>7.142857142857142</v>
      </c>
      <c r="J77" s="1147">
        <v>336</v>
      </c>
      <c r="K77" s="1196">
        <v>224</v>
      </c>
      <c r="L77" s="1351">
        <v>50</v>
      </c>
      <c r="M77" s="728" t="s">
        <v>814</v>
      </c>
      <c r="N77" s="1150">
        <v>484</v>
      </c>
      <c r="O77" s="1196">
        <v>373</v>
      </c>
      <c r="P77" s="1351">
        <v>29.75871313672922</v>
      </c>
      <c r="Q77" s="729" t="s">
        <v>814</v>
      </c>
    </row>
    <row r="78" spans="2:17" ht="9" customHeight="1">
      <c r="B78" s="726" t="s">
        <v>814</v>
      </c>
      <c r="C78" s="727" t="s">
        <v>1011</v>
      </c>
      <c r="D78" s="1147">
        <v>63</v>
      </c>
      <c r="E78" s="1196">
        <v>41</v>
      </c>
      <c r="F78" s="1351">
        <v>53.65853658536586</v>
      </c>
      <c r="G78" s="1147">
        <v>136</v>
      </c>
      <c r="H78" s="1196">
        <v>66</v>
      </c>
      <c r="I78" s="1351">
        <v>106.06060606060606</v>
      </c>
      <c r="J78" s="1147">
        <v>199</v>
      </c>
      <c r="K78" s="1196">
        <v>107</v>
      </c>
      <c r="L78" s="1351">
        <v>85.98130841121495</v>
      </c>
      <c r="M78" s="728" t="s">
        <v>814</v>
      </c>
      <c r="N78" s="1150">
        <v>711</v>
      </c>
      <c r="O78" s="1196">
        <v>373</v>
      </c>
      <c r="P78" s="1351">
        <v>90.61662198391421</v>
      </c>
      <c r="Q78" s="729" t="s">
        <v>814</v>
      </c>
    </row>
    <row r="79" spans="2:17" ht="9" customHeight="1">
      <c r="B79" s="726" t="s">
        <v>814</v>
      </c>
      <c r="C79" s="727" t="s">
        <v>230</v>
      </c>
      <c r="D79" s="1147">
        <v>13</v>
      </c>
      <c r="E79" s="1196">
        <v>6</v>
      </c>
      <c r="F79" s="1351">
        <v>116.66666666666667</v>
      </c>
      <c r="G79" s="1147">
        <v>21</v>
      </c>
      <c r="H79" s="1196">
        <v>16</v>
      </c>
      <c r="I79" s="1351">
        <v>31.25</v>
      </c>
      <c r="J79" s="1147">
        <v>34</v>
      </c>
      <c r="K79" s="1196">
        <v>22</v>
      </c>
      <c r="L79" s="1351">
        <v>54.54545454545454</v>
      </c>
      <c r="M79" s="728" t="s">
        <v>814</v>
      </c>
      <c r="N79" s="1150">
        <v>77</v>
      </c>
      <c r="O79" s="1196">
        <v>64</v>
      </c>
      <c r="P79" s="1351">
        <v>20.3125</v>
      </c>
      <c r="Q79" s="729" t="s">
        <v>814</v>
      </c>
    </row>
    <row r="80" spans="2:17" ht="9" customHeight="1">
      <c r="B80" s="1145" t="s">
        <v>814</v>
      </c>
      <c r="C80" s="1146" t="s">
        <v>47</v>
      </c>
      <c r="D80" s="1169">
        <v>784</v>
      </c>
      <c r="E80" s="1170">
        <v>480</v>
      </c>
      <c r="F80" s="1344">
        <v>63.33333333333333</v>
      </c>
      <c r="G80" s="1169">
        <v>541</v>
      </c>
      <c r="H80" s="1170">
        <v>370</v>
      </c>
      <c r="I80" s="1344">
        <v>46.21621621621622</v>
      </c>
      <c r="J80" s="1169">
        <v>1325</v>
      </c>
      <c r="K80" s="1170">
        <v>850</v>
      </c>
      <c r="L80" s="1344">
        <v>55.88235294117647</v>
      </c>
      <c r="M80" s="1172" t="s">
        <v>814</v>
      </c>
      <c r="N80" s="1173">
        <v>3286</v>
      </c>
      <c r="O80" s="1170">
        <v>2161</v>
      </c>
      <c r="P80" s="1344">
        <v>52.05923183711245</v>
      </c>
      <c r="Q80" s="1174" t="s">
        <v>814</v>
      </c>
    </row>
    <row r="81" spans="2:17" ht="5.25" customHeight="1">
      <c r="B81" s="1145" t="s">
        <v>814</v>
      </c>
      <c r="C81" s="1146" t="s">
        <v>814</v>
      </c>
      <c r="D81" s="1192" t="s">
        <v>814</v>
      </c>
      <c r="E81" s="1154" t="s">
        <v>814</v>
      </c>
      <c r="F81" s="1342" t="s">
        <v>814</v>
      </c>
      <c r="G81" s="1192" t="s">
        <v>814</v>
      </c>
      <c r="H81" s="1154" t="s">
        <v>814</v>
      </c>
      <c r="I81" s="1342" t="s">
        <v>814</v>
      </c>
      <c r="J81" s="1192" t="s">
        <v>814</v>
      </c>
      <c r="K81" s="1154" t="s">
        <v>814</v>
      </c>
      <c r="L81" s="1342" t="s">
        <v>814</v>
      </c>
      <c r="M81" s="1154" t="s">
        <v>814</v>
      </c>
      <c r="N81" s="1193" t="s">
        <v>814</v>
      </c>
      <c r="O81" s="1154" t="s">
        <v>814</v>
      </c>
      <c r="P81" s="1342" t="s">
        <v>814</v>
      </c>
      <c r="Q81" s="1156" t="s">
        <v>814</v>
      </c>
    </row>
    <row r="82" spans="2:17" ht="19.5" customHeight="1">
      <c r="B82" s="732" t="s">
        <v>814</v>
      </c>
      <c r="C82" s="733" t="s">
        <v>437</v>
      </c>
      <c r="D82" s="1169">
        <v>6650</v>
      </c>
      <c r="E82" s="1170">
        <v>7228</v>
      </c>
      <c r="F82" s="1346">
        <v>-7.996679579413392</v>
      </c>
      <c r="G82" s="1169">
        <v>669</v>
      </c>
      <c r="H82" s="1170">
        <v>473</v>
      </c>
      <c r="I82" s="1344">
        <v>41.43763213530655</v>
      </c>
      <c r="J82" s="1169">
        <v>7319</v>
      </c>
      <c r="K82" s="1170">
        <v>7701</v>
      </c>
      <c r="L82" s="1346">
        <v>-4.960394753928061</v>
      </c>
      <c r="M82" s="1172" t="s">
        <v>814</v>
      </c>
      <c r="N82" s="1173">
        <v>9681</v>
      </c>
      <c r="O82" s="1170">
        <v>9300</v>
      </c>
      <c r="P82" s="1344">
        <v>4.096774193548387</v>
      </c>
      <c r="Q82" s="1174" t="s">
        <v>814</v>
      </c>
    </row>
    <row r="83" spans="2:17" ht="5.25" customHeight="1">
      <c r="B83" s="742" t="s">
        <v>814</v>
      </c>
      <c r="C83" s="734" t="s">
        <v>814</v>
      </c>
      <c r="D83" s="1194" t="s">
        <v>814</v>
      </c>
      <c r="E83" s="1172" t="s">
        <v>814</v>
      </c>
      <c r="F83" s="1172" t="s">
        <v>814</v>
      </c>
      <c r="G83" s="1194" t="s">
        <v>814</v>
      </c>
      <c r="H83" s="1172" t="s">
        <v>814</v>
      </c>
      <c r="I83" s="1172" t="s">
        <v>814</v>
      </c>
      <c r="J83" s="1194" t="s">
        <v>814</v>
      </c>
      <c r="K83" s="1172" t="s">
        <v>814</v>
      </c>
      <c r="L83" s="1172" t="s">
        <v>814</v>
      </c>
      <c r="M83" s="1172" t="s">
        <v>814</v>
      </c>
      <c r="N83" s="1195" t="s">
        <v>814</v>
      </c>
      <c r="O83" s="1172" t="s">
        <v>814</v>
      </c>
      <c r="P83" s="1172" t="s">
        <v>814</v>
      </c>
      <c r="Q83" s="1174" t="s">
        <v>814</v>
      </c>
    </row>
  </sheetData>
  <mergeCells count="8">
    <mergeCell ref="B2:Q2"/>
    <mergeCell ref="B3:Q3"/>
    <mergeCell ref="C15:Q15"/>
    <mergeCell ref="N16:Q16"/>
    <mergeCell ref="B4:Q4"/>
    <mergeCell ref="D5:F5"/>
    <mergeCell ref="L5:M5"/>
    <mergeCell ref="N5:Q5"/>
  </mergeCells>
  <printOptions horizontalCentered="1"/>
  <pageMargins left="0.31496062992125984" right="0.31496062992125984" top="0.5905511811023623" bottom="0.1968503937007874" header="0.3937007874015748" footer="0.1968503937007874"/>
  <pageSetup fitToHeight="1" fitToWidth="1"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sheetPr>
    <pageSetUpPr fitToPage="1"/>
  </sheetPr>
  <dimension ref="B2:Q83"/>
  <sheetViews>
    <sheetView showGridLines="0" zoomScaleSheetLayoutView="100" workbookViewId="0" topLeftCell="C1">
      <selection activeCell="F7" sqref="F7"/>
    </sheetView>
  </sheetViews>
  <sheetFormatPr defaultColWidth="9.00390625" defaultRowHeight="14.25"/>
  <cols>
    <col min="1" max="1" width="6.25390625" style="718" customWidth="1"/>
    <col min="2" max="2" width="1.75390625" style="718" customWidth="1"/>
    <col min="3" max="3" width="26.125" style="718" customWidth="1"/>
    <col min="4" max="9" width="7.25390625" style="718" customWidth="1"/>
    <col min="10" max="11" width="8.125" style="718" customWidth="1"/>
    <col min="12" max="12" width="7.25390625" style="718" customWidth="1"/>
    <col min="13" max="13" width="1.75390625" style="718" customWidth="1"/>
    <col min="14" max="15" width="8.125" style="718" customWidth="1"/>
    <col min="16" max="16" width="7.25390625" style="718" customWidth="1"/>
    <col min="17" max="17" width="1.75390625" style="718" customWidth="1"/>
    <col min="18" max="16384" width="8.75390625" style="718" customWidth="1"/>
  </cols>
  <sheetData>
    <row r="1" ht="32.25" customHeight="1"/>
    <row r="2" spans="2:17" ht="13.5" customHeight="1">
      <c r="B2" s="1732" t="s">
        <v>879</v>
      </c>
      <c r="C2" s="1733"/>
      <c r="D2" s="1733"/>
      <c r="E2" s="1733"/>
      <c r="F2" s="1733"/>
      <c r="G2" s="1733"/>
      <c r="H2" s="1733"/>
      <c r="I2" s="1733"/>
      <c r="J2" s="1733"/>
      <c r="K2" s="1733"/>
      <c r="L2" s="1733"/>
      <c r="M2" s="1733"/>
      <c r="N2" s="1733"/>
      <c r="O2" s="1733"/>
      <c r="P2" s="1733"/>
      <c r="Q2" s="1733"/>
    </row>
    <row r="3" spans="2:17" ht="22.5" customHeight="1">
      <c r="B3" s="1734" t="s">
        <v>292</v>
      </c>
      <c r="C3" s="1735"/>
      <c r="D3" s="1735"/>
      <c r="E3" s="1735"/>
      <c r="F3" s="1735"/>
      <c r="G3" s="1735"/>
      <c r="H3" s="1735"/>
      <c r="I3" s="1735"/>
      <c r="J3" s="1735"/>
      <c r="K3" s="1735"/>
      <c r="L3" s="1735"/>
      <c r="M3" s="1735"/>
      <c r="N3" s="1735"/>
      <c r="O3" s="1735"/>
      <c r="P3" s="1735"/>
      <c r="Q3" s="1736"/>
    </row>
    <row r="4" spans="2:17" ht="18" customHeight="1">
      <c r="B4" s="1742" t="s">
        <v>182</v>
      </c>
      <c r="C4" s="1743"/>
      <c r="D4" s="1743"/>
      <c r="E4" s="1743"/>
      <c r="F4" s="1743"/>
      <c r="G4" s="1743"/>
      <c r="H4" s="1743"/>
      <c r="I4" s="1743"/>
      <c r="J4" s="1743"/>
      <c r="K4" s="1743"/>
      <c r="L4" s="1743"/>
      <c r="M4" s="1743"/>
      <c r="N4" s="1743"/>
      <c r="O4" s="1743"/>
      <c r="P4" s="1743"/>
      <c r="Q4" s="1743"/>
    </row>
    <row r="5" spans="2:17" ht="17.25" customHeight="1">
      <c r="B5" s="1129" t="s">
        <v>814</v>
      </c>
      <c r="C5" s="1130" t="s">
        <v>814</v>
      </c>
      <c r="D5" s="1744" t="s">
        <v>605</v>
      </c>
      <c r="E5" s="1740"/>
      <c r="F5" s="1740"/>
      <c r="G5" s="1130" t="s">
        <v>814</v>
      </c>
      <c r="H5" s="1132" t="s">
        <v>233</v>
      </c>
      <c r="I5" s="1133" t="s">
        <v>814</v>
      </c>
      <c r="J5" s="1130" t="s">
        <v>814</v>
      </c>
      <c r="K5" s="1131" t="s">
        <v>234</v>
      </c>
      <c r="L5" s="1745" t="s">
        <v>814</v>
      </c>
      <c r="M5" s="1740"/>
      <c r="N5" s="1739" t="s">
        <v>402</v>
      </c>
      <c r="O5" s="1740"/>
      <c r="P5" s="1740"/>
      <c r="Q5" s="1741"/>
    </row>
    <row r="6" spans="2:17" ht="9" customHeight="1">
      <c r="B6" s="1134" t="s">
        <v>814</v>
      </c>
      <c r="C6" s="1135" t="s">
        <v>814</v>
      </c>
      <c r="D6" s="719" t="s">
        <v>814</v>
      </c>
      <c r="E6" s="719" t="s">
        <v>814</v>
      </c>
      <c r="F6" s="719" t="s">
        <v>814</v>
      </c>
      <c r="G6" s="719" t="s">
        <v>814</v>
      </c>
      <c r="H6" s="719" t="s">
        <v>814</v>
      </c>
      <c r="I6" s="719" t="s">
        <v>814</v>
      </c>
      <c r="J6" s="719" t="s">
        <v>814</v>
      </c>
      <c r="K6" s="719" t="s">
        <v>814</v>
      </c>
      <c r="L6" s="719" t="s">
        <v>814</v>
      </c>
      <c r="M6" s="719" t="s">
        <v>814</v>
      </c>
      <c r="N6" s="720" t="s">
        <v>814</v>
      </c>
      <c r="O6" s="719" t="s">
        <v>814</v>
      </c>
      <c r="P6" s="719" t="s">
        <v>814</v>
      </c>
      <c r="Q6" s="721" t="s">
        <v>814</v>
      </c>
    </row>
    <row r="7" spans="2:17" ht="9" customHeight="1">
      <c r="B7" s="1134" t="s">
        <v>814</v>
      </c>
      <c r="C7" s="1135" t="s">
        <v>814</v>
      </c>
      <c r="D7" s="719" t="s">
        <v>814</v>
      </c>
      <c r="E7" s="719" t="s">
        <v>814</v>
      </c>
      <c r="F7" s="719" t="s">
        <v>814</v>
      </c>
      <c r="G7" s="719" t="s">
        <v>814</v>
      </c>
      <c r="H7" s="719" t="s">
        <v>814</v>
      </c>
      <c r="I7" s="719" t="s">
        <v>814</v>
      </c>
      <c r="J7" s="719" t="s">
        <v>814</v>
      </c>
      <c r="K7" s="719" t="s">
        <v>814</v>
      </c>
      <c r="L7" s="719" t="s">
        <v>814</v>
      </c>
      <c r="M7" s="719" t="s">
        <v>814</v>
      </c>
      <c r="N7" s="720" t="s">
        <v>814</v>
      </c>
      <c r="O7" s="719" t="s">
        <v>814</v>
      </c>
      <c r="P7" s="719" t="s">
        <v>814</v>
      </c>
      <c r="Q7" s="721" t="s">
        <v>814</v>
      </c>
    </row>
    <row r="8" spans="2:17" ht="9" customHeight="1">
      <c r="B8" s="1134" t="s">
        <v>814</v>
      </c>
      <c r="C8" s="1135" t="s">
        <v>814</v>
      </c>
      <c r="D8" s="1136" t="s">
        <v>816</v>
      </c>
      <c r="E8" s="1437" t="s">
        <v>183</v>
      </c>
      <c r="F8" s="1437" t="s">
        <v>184</v>
      </c>
      <c r="G8" s="1136" t="s">
        <v>816</v>
      </c>
      <c r="H8" s="1437" t="s">
        <v>183</v>
      </c>
      <c r="I8" s="1437" t="s">
        <v>184</v>
      </c>
      <c r="J8" s="1136" t="s">
        <v>816</v>
      </c>
      <c r="K8" s="1437" t="s">
        <v>183</v>
      </c>
      <c r="L8" s="1437" t="s">
        <v>184</v>
      </c>
      <c r="M8" s="1137" t="s">
        <v>814</v>
      </c>
      <c r="N8" s="1138" t="s">
        <v>816</v>
      </c>
      <c r="O8" s="1437" t="s">
        <v>183</v>
      </c>
      <c r="P8" s="1437" t="s">
        <v>184</v>
      </c>
      <c r="Q8" s="1139" t="s">
        <v>814</v>
      </c>
    </row>
    <row r="9" spans="2:17" ht="9" customHeight="1">
      <c r="B9" s="1140" t="s">
        <v>814</v>
      </c>
      <c r="C9" s="1141" t="s">
        <v>814</v>
      </c>
      <c r="D9" s="1136" t="s">
        <v>1048</v>
      </c>
      <c r="E9" s="1437" t="s">
        <v>1048</v>
      </c>
      <c r="F9" s="1437" t="s">
        <v>814</v>
      </c>
      <c r="G9" s="1136" t="s">
        <v>1048</v>
      </c>
      <c r="H9" s="1437" t="s">
        <v>1048</v>
      </c>
      <c r="I9" s="1437" t="s">
        <v>814</v>
      </c>
      <c r="J9" s="1136" t="s">
        <v>1048</v>
      </c>
      <c r="K9" s="1437" t="s">
        <v>1048</v>
      </c>
      <c r="L9" s="1437" t="s">
        <v>814</v>
      </c>
      <c r="M9" s="1136" t="s">
        <v>814</v>
      </c>
      <c r="N9" s="1138" t="s">
        <v>1048</v>
      </c>
      <c r="O9" s="1437" t="s">
        <v>1048</v>
      </c>
      <c r="P9" s="1437" t="s">
        <v>814</v>
      </c>
      <c r="Q9" s="1142" t="s">
        <v>814</v>
      </c>
    </row>
    <row r="10" spans="2:17" ht="9" customHeight="1">
      <c r="B10" s="1129" t="s">
        <v>814</v>
      </c>
      <c r="C10" s="1130" t="s">
        <v>814</v>
      </c>
      <c r="D10" s="1132" t="s">
        <v>814</v>
      </c>
      <c r="E10" s="1132" t="s">
        <v>814</v>
      </c>
      <c r="F10" s="1132" t="s">
        <v>814</v>
      </c>
      <c r="G10" s="1132" t="s">
        <v>814</v>
      </c>
      <c r="H10" s="1132" t="s">
        <v>814</v>
      </c>
      <c r="I10" s="1132" t="s">
        <v>814</v>
      </c>
      <c r="J10" s="1132" t="s">
        <v>814</v>
      </c>
      <c r="K10" s="1132" t="s">
        <v>814</v>
      </c>
      <c r="L10" s="1132" t="s">
        <v>814</v>
      </c>
      <c r="M10" s="1132" t="s">
        <v>814</v>
      </c>
      <c r="N10" s="1143" t="s">
        <v>814</v>
      </c>
      <c r="O10" s="1132" t="s">
        <v>814</v>
      </c>
      <c r="P10" s="1132" t="s">
        <v>814</v>
      </c>
      <c r="Q10" s="1144" t="s">
        <v>814</v>
      </c>
    </row>
    <row r="11" spans="2:17" ht="9" customHeight="1">
      <c r="B11" s="1145" t="s">
        <v>814</v>
      </c>
      <c r="C11" s="1146" t="s">
        <v>436</v>
      </c>
      <c r="D11" s="1147">
        <v>2560</v>
      </c>
      <c r="E11" s="1196">
        <v>3985</v>
      </c>
      <c r="F11" s="1339">
        <v>-35.75909661229611</v>
      </c>
      <c r="G11" s="1147">
        <v>3434</v>
      </c>
      <c r="H11" s="1196">
        <v>3154</v>
      </c>
      <c r="I11" s="1341">
        <v>8.877615726062144</v>
      </c>
      <c r="J11" s="1147">
        <v>1325</v>
      </c>
      <c r="K11" s="1196">
        <v>915</v>
      </c>
      <c r="L11" s="1341">
        <v>44.80874316939891</v>
      </c>
      <c r="M11" s="1149" t="s">
        <v>814</v>
      </c>
      <c r="N11" s="1150">
        <v>7319</v>
      </c>
      <c r="O11" s="1196">
        <v>8054</v>
      </c>
      <c r="P11" s="1339">
        <v>-9.12590017382667</v>
      </c>
      <c r="Q11" s="1151" t="s">
        <v>814</v>
      </c>
    </row>
    <row r="12" spans="2:17" ht="9" customHeight="1">
      <c r="B12" s="1145" t="s">
        <v>814</v>
      </c>
      <c r="C12" s="1146" t="s">
        <v>235</v>
      </c>
      <c r="D12" s="1197">
        <v>7519</v>
      </c>
      <c r="E12" s="1198">
        <v>6795</v>
      </c>
      <c r="F12" s="1341">
        <v>10.654893303899925</v>
      </c>
      <c r="G12" s="1197">
        <v>19</v>
      </c>
      <c r="H12" s="1198" t="s">
        <v>817</v>
      </c>
      <c r="I12" s="1341" t="s">
        <v>817</v>
      </c>
      <c r="J12" s="1197">
        <v>17471</v>
      </c>
      <c r="K12" s="1198">
        <v>10027</v>
      </c>
      <c r="L12" s="1341">
        <v>74.23955320634288</v>
      </c>
      <c r="M12" s="1149" t="s">
        <v>814</v>
      </c>
      <c r="N12" s="1199">
        <v>25009</v>
      </c>
      <c r="O12" s="1198">
        <v>16822</v>
      </c>
      <c r="P12" s="1341">
        <v>48.66841041493283</v>
      </c>
      <c r="Q12" s="1151" t="s">
        <v>814</v>
      </c>
    </row>
    <row r="13" spans="2:17" ht="9" customHeight="1">
      <c r="B13" s="1145" t="s">
        <v>814</v>
      </c>
      <c r="C13" s="1146" t="s">
        <v>814</v>
      </c>
      <c r="D13" s="1152">
        <v>10079</v>
      </c>
      <c r="E13" s="1200">
        <v>10780</v>
      </c>
      <c r="F13" s="1340">
        <v>-6.502782931354361</v>
      </c>
      <c r="G13" s="1152">
        <v>3453</v>
      </c>
      <c r="H13" s="1200">
        <v>3154</v>
      </c>
      <c r="I13" s="1342">
        <v>9.48002536461636</v>
      </c>
      <c r="J13" s="1152">
        <v>18796</v>
      </c>
      <c r="K13" s="1200">
        <v>10942</v>
      </c>
      <c r="L13" s="1342">
        <v>71.77846828733321</v>
      </c>
      <c r="M13" s="1154" t="s">
        <v>814</v>
      </c>
      <c r="N13" s="1155">
        <v>32328</v>
      </c>
      <c r="O13" s="1200">
        <v>24876</v>
      </c>
      <c r="P13" s="1342">
        <v>29.956584659913172</v>
      </c>
      <c r="Q13" s="1156" t="s">
        <v>814</v>
      </c>
    </row>
    <row r="14" spans="2:17" ht="6" customHeight="1">
      <c r="B14" s="1157" t="s">
        <v>814</v>
      </c>
      <c r="C14" s="1158" t="s">
        <v>814</v>
      </c>
      <c r="D14" s="1159" t="s">
        <v>814</v>
      </c>
      <c r="E14" s="1159" t="s">
        <v>814</v>
      </c>
      <c r="F14" s="1159" t="s">
        <v>814</v>
      </c>
      <c r="G14" s="1159" t="s">
        <v>814</v>
      </c>
      <c r="H14" s="1159" t="s">
        <v>814</v>
      </c>
      <c r="I14" s="1159" t="s">
        <v>814</v>
      </c>
      <c r="J14" s="1159" t="s">
        <v>814</v>
      </c>
      <c r="K14" s="1159" t="s">
        <v>814</v>
      </c>
      <c r="L14" s="1159" t="s">
        <v>814</v>
      </c>
      <c r="M14" s="1159" t="s">
        <v>814</v>
      </c>
      <c r="N14" s="1160" t="s">
        <v>814</v>
      </c>
      <c r="O14" s="1159" t="s">
        <v>814</v>
      </c>
      <c r="P14" s="1159" t="s">
        <v>814</v>
      </c>
      <c r="Q14" s="1161" t="s">
        <v>814</v>
      </c>
    </row>
    <row r="15" spans="2:17" ht="18" customHeight="1">
      <c r="B15" s="725" t="s">
        <v>814</v>
      </c>
      <c r="C15" s="1737" t="s">
        <v>438</v>
      </c>
      <c r="D15" s="1738"/>
      <c r="E15" s="1738"/>
      <c r="F15" s="1738"/>
      <c r="G15" s="1738"/>
      <c r="H15" s="1738"/>
      <c r="I15" s="1738"/>
      <c r="J15" s="1738"/>
      <c r="K15" s="1738"/>
      <c r="L15" s="1738"/>
      <c r="M15" s="1738"/>
      <c r="N15" s="1738"/>
      <c r="O15" s="1738"/>
      <c r="P15" s="1738"/>
      <c r="Q15" s="1738"/>
    </row>
    <row r="16" spans="2:17" ht="15.75" customHeight="1">
      <c r="B16" s="1129" t="s">
        <v>814</v>
      </c>
      <c r="C16" s="1130" t="s">
        <v>814</v>
      </c>
      <c r="D16" s="1130" t="s">
        <v>814</v>
      </c>
      <c r="E16" s="1131" t="s">
        <v>396</v>
      </c>
      <c r="F16" s="1130" t="s">
        <v>814</v>
      </c>
      <c r="G16" s="1130" t="s">
        <v>814</v>
      </c>
      <c r="H16" s="1131" t="s">
        <v>397</v>
      </c>
      <c r="I16" s="1130" t="s">
        <v>814</v>
      </c>
      <c r="J16" s="1130" t="s">
        <v>814</v>
      </c>
      <c r="K16" s="1131" t="s">
        <v>402</v>
      </c>
      <c r="L16" s="1130" t="s">
        <v>814</v>
      </c>
      <c r="M16" s="1130" t="s">
        <v>814</v>
      </c>
      <c r="N16" s="1739" t="s">
        <v>64</v>
      </c>
      <c r="O16" s="1740"/>
      <c r="P16" s="1740"/>
      <c r="Q16" s="1741"/>
    </row>
    <row r="17" spans="2:17" ht="8.25" customHeight="1">
      <c r="B17" s="1134" t="s">
        <v>814</v>
      </c>
      <c r="C17" s="1135" t="s">
        <v>814</v>
      </c>
      <c r="D17" s="719" t="s">
        <v>814</v>
      </c>
      <c r="E17" s="719" t="s">
        <v>814</v>
      </c>
      <c r="F17" s="719" t="s">
        <v>814</v>
      </c>
      <c r="G17" s="719" t="s">
        <v>814</v>
      </c>
      <c r="H17" s="719" t="s">
        <v>814</v>
      </c>
      <c r="I17" s="719" t="s">
        <v>814</v>
      </c>
      <c r="J17" s="719" t="s">
        <v>814</v>
      </c>
      <c r="K17" s="719" t="s">
        <v>814</v>
      </c>
      <c r="L17" s="719" t="s">
        <v>814</v>
      </c>
      <c r="M17" s="719" t="s">
        <v>814</v>
      </c>
      <c r="N17" s="720" t="s">
        <v>814</v>
      </c>
      <c r="O17" s="719" t="s">
        <v>814</v>
      </c>
      <c r="P17" s="719" t="s">
        <v>814</v>
      </c>
      <c r="Q17" s="721" t="s">
        <v>814</v>
      </c>
    </row>
    <row r="18" spans="2:17" ht="9.75" customHeight="1">
      <c r="B18" s="1134" t="s">
        <v>814</v>
      </c>
      <c r="C18" s="1135" t="s">
        <v>814</v>
      </c>
      <c r="D18" s="1136" t="s">
        <v>816</v>
      </c>
      <c r="E18" s="1437" t="s">
        <v>183</v>
      </c>
      <c r="F18" s="1437" t="s">
        <v>184</v>
      </c>
      <c r="G18" s="1136" t="s">
        <v>816</v>
      </c>
      <c r="H18" s="1437" t="s">
        <v>183</v>
      </c>
      <c r="I18" s="1437" t="s">
        <v>184</v>
      </c>
      <c r="J18" s="1136" t="s">
        <v>816</v>
      </c>
      <c r="K18" s="1437" t="s">
        <v>183</v>
      </c>
      <c r="L18" s="1437" t="s">
        <v>184</v>
      </c>
      <c r="M18" s="1137" t="s">
        <v>814</v>
      </c>
      <c r="N18" s="1138" t="s">
        <v>816</v>
      </c>
      <c r="O18" s="1437" t="s">
        <v>183</v>
      </c>
      <c r="P18" s="1437" t="s">
        <v>184</v>
      </c>
      <c r="Q18" s="1139" t="s">
        <v>814</v>
      </c>
    </row>
    <row r="19" spans="2:17" ht="9.75" customHeight="1">
      <c r="B19" s="1140" t="s">
        <v>814</v>
      </c>
      <c r="C19" s="1141" t="s">
        <v>814</v>
      </c>
      <c r="D19" s="1162" t="s">
        <v>1048</v>
      </c>
      <c r="E19" s="1441" t="s">
        <v>1048</v>
      </c>
      <c r="F19" s="1441" t="s">
        <v>814</v>
      </c>
      <c r="G19" s="1162" t="s">
        <v>1048</v>
      </c>
      <c r="H19" s="1441" t="s">
        <v>1048</v>
      </c>
      <c r="I19" s="1441" t="s">
        <v>814</v>
      </c>
      <c r="J19" s="1162" t="s">
        <v>1048</v>
      </c>
      <c r="K19" s="1441" t="s">
        <v>1048</v>
      </c>
      <c r="L19" s="1441" t="s">
        <v>814</v>
      </c>
      <c r="M19" s="1162" t="s">
        <v>814</v>
      </c>
      <c r="N19" s="1163" t="s">
        <v>1048</v>
      </c>
      <c r="O19" s="1441" t="s">
        <v>1048</v>
      </c>
      <c r="P19" s="1441" t="s">
        <v>814</v>
      </c>
      <c r="Q19" s="1164" t="s">
        <v>814</v>
      </c>
    </row>
    <row r="20" spans="2:17" ht="11.25" customHeight="1">
      <c r="B20" s="1134" t="s">
        <v>814</v>
      </c>
      <c r="C20" s="1135" t="s">
        <v>633</v>
      </c>
      <c r="D20" s="1137" t="s">
        <v>814</v>
      </c>
      <c r="E20" s="1137" t="s">
        <v>814</v>
      </c>
      <c r="F20" s="1137" t="s">
        <v>814</v>
      </c>
      <c r="G20" s="1137" t="s">
        <v>814</v>
      </c>
      <c r="H20" s="1137" t="s">
        <v>814</v>
      </c>
      <c r="I20" s="1137" t="s">
        <v>814</v>
      </c>
      <c r="J20" s="1137" t="s">
        <v>814</v>
      </c>
      <c r="K20" s="1137" t="s">
        <v>814</v>
      </c>
      <c r="L20" s="1137" t="s">
        <v>814</v>
      </c>
      <c r="M20" s="1137" t="s">
        <v>814</v>
      </c>
      <c r="N20" s="1165" t="s">
        <v>814</v>
      </c>
      <c r="O20" s="1137" t="s">
        <v>814</v>
      </c>
      <c r="P20" s="1137" t="s">
        <v>814</v>
      </c>
      <c r="Q20" s="1139" t="s">
        <v>814</v>
      </c>
    </row>
    <row r="21" spans="2:17" ht="11.25" customHeight="1">
      <c r="B21" s="1134" t="s">
        <v>814</v>
      </c>
      <c r="C21" s="1135" t="s">
        <v>818</v>
      </c>
      <c r="D21" s="1137" t="s">
        <v>814</v>
      </c>
      <c r="E21" s="1137" t="s">
        <v>814</v>
      </c>
      <c r="F21" s="1137" t="s">
        <v>814</v>
      </c>
      <c r="G21" s="1137" t="s">
        <v>814</v>
      </c>
      <c r="H21" s="1137" t="s">
        <v>814</v>
      </c>
      <c r="I21" s="1137" t="s">
        <v>814</v>
      </c>
      <c r="J21" s="1137" t="s">
        <v>814</v>
      </c>
      <c r="K21" s="1137" t="s">
        <v>814</v>
      </c>
      <c r="L21" s="1137" t="s">
        <v>814</v>
      </c>
      <c r="M21" s="1137" t="s">
        <v>814</v>
      </c>
      <c r="N21" s="1165" t="s">
        <v>814</v>
      </c>
      <c r="O21" s="1137" t="s">
        <v>814</v>
      </c>
      <c r="P21" s="1137" t="s">
        <v>814</v>
      </c>
      <c r="Q21" s="1139" t="s">
        <v>814</v>
      </c>
    </row>
    <row r="22" spans="2:17" ht="9.75" customHeight="1">
      <c r="B22" s="726" t="s">
        <v>814</v>
      </c>
      <c r="C22" s="727" t="s">
        <v>848</v>
      </c>
      <c r="D22" s="1147">
        <v>687</v>
      </c>
      <c r="E22" s="1196">
        <v>615</v>
      </c>
      <c r="F22" s="1351">
        <v>11.707317073170733</v>
      </c>
      <c r="G22" s="1147" t="s">
        <v>817</v>
      </c>
      <c r="H22" s="1196" t="s">
        <v>817</v>
      </c>
      <c r="I22" s="1351" t="s">
        <v>817</v>
      </c>
      <c r="J22" s="1147">
        <v>687</v>
      </c>
      <c r="K22" s="1196">
        <v>615</v>
      </c>
      <c r="L22" s="1351">
        <v>11.707317073170733</v>
      </c>
      <c r="M22" s="728" t="s">
        <v>814</v>
      </c>
      <c r="N22" s="1150">
        <v>687</v>
      </c>
      <c r="O22" s="1196">
        <v>615</v>
      </c>
      <c r="P22" s="1351">
        <v>11.707317073170733</v>
      </c>
      <c r="Q22" s="729" t="s">
        <v>814</v>
      </c>
    </row>
    <row r="23" spans="2:17" ht="9.75" customHeight="1">
      <c r="B23" s="726" t="s">
        <v>814</v>
      </c>
      <c r="C23" s="727" t="s">
        <v>849</v>
      </c>
      <c r="D23" s="1147">
        <v>431</v>
      </c>
      <c r="E23" s="1196">
        <v>273</v>
      </c>
      <c r="F23" s="1351">
        <v>57.87545787545788</v>
      </c>
      <c r="G23" s="1147" t="s">
        <v>817</v>
      </c>
      <c r="H23" s="1196" t="s">
        <v>817</v>
      </c>
      <c r="I23" s="1351" t="s">
        <v>817</v>
      </c>
      <c r="J23" s="1147">
        <v>431</v>
      </c>
      <c r="K23" s="1196">
        <v>273</v>
      </c>
      <c r="L23" s="1351">
        <v>57.87545787545788</v>
      </c>
      <c r="M23" s="728" t="s">
        <v>814</v>
      </c>
      <c r="N23" s="1150">
        <v>431</v>
      </c>
      <c r="O23" s="1196">
        <v>273</v>
      </c>
      <c r="P23" s="1351">
        <v>57.87545787545788</v>
      </c>
      <c r="Q23" s="729" t="s">
        <v>814</v>
      </c>
    </row>
    <row r="24" spans="2:17" ht="9.75" customHeight="1">
      <c r="B24" s="726" t="s">
        <v>814</v>
      </c>
      <c r="C24" s="727" t="s">
        <v>850</v>
      </c>
      <c r="D24" s="1147">
        <v>282</v>
      </c>
      <c r="E24" s="1196">
        <v>247</v>
      </c>
      <c r="F24" s="1351">
        <v>14.17004048582996</v>
      </c>
      <c r="G24" s="1147" t="s">
        <v>817</v>
      </c>
      <c r="H24" s="1196" t="s">
        <v>817</v>
      </c>
      <c r="I24" s="1351" t="s">
        <v>817</v>
      </c>
      <c r="J24" s="1147">
        <v>282</v>
      </c>
      <c r="K24" s="1196">
        <v>247</v>
      </c>
      <c r="L24" s="1351">
        <v>14.17004048582996</v>
      </c>
      <c r="M24" s="728" t="s">
        <v>814</v>
      </c>
      <c r="N24" s="1150">
        <v>282</v>
      </c>
      <c r="O24" s="1196">
        <v>247</v>
      </c>
      <c r="P24" s="1351">
        <v>14.17004048582996</v>
      </c>
      <c r="Q24" s="729" t="s">
        <v>814</v>
      </c>
    </row>
    <row r="25" spans="2:17" ht="9" customHeight="1">
      <c r="B25" s="732" t="s">
        <v>814</v>
      </c>
      <c r="C25" s="733" t="s">
        <v>851</v>
      </c>
      <c r="D25" s="1166">
        <v>1400</v>
      </c>
      <c r="E25" s="1167">
        <v>1135</v>
      </c>
      <c r="F25" s="1342">
        <v>23.348017621145374</v>
      </c>
      <c r="G25" s="1166" t="s">
        <v>817</v>
      </c>
      <c r="H25" s="1167" t="s">
        <v>817</v>
      </c>
      <c r="I25" s="1342" t="s">
        <v>817</v>
      </c>
      <c r="J25" s="1166">
        <v>1400</v>
      </c>
      <c r="K25" s="1167">
        <v>1135</v>
      </c>
      <c r="L25" s="1342">
        <v>23.348017621145374</v>
      </c>
      <c r="M25" s="1154" t="s">
        <v>814</v>
      </c>
      <c r="N25" s="1168">
        <v>1400</v>
      </c>
      <c r="O25" s="1167">
        <v>1135</v>
      </c>
      <c r="P25" s="1342">
        <v>23.348017621145374</v>
      </c>
      <c r="Q25" s="1156" t="s">
        <v>814</v>
      </c>
    </row>
    <row r="26" spans="2:17" ht="9.75" customHeight="1">
      <c r="B26" s="1134" t="s">
        <v>814</v>
      </c>
      <c r="C26" s="1135" t="s">
        <v>814</v>
      </c>
      <c r="D26" s="1137" t="s">
        <v>814</v>
      </c>
      <c r="E26" s="1137" t="s">
        <v>814</v>
      </c>
      <c r="F26" s="1343" t="s">
        <v>814</v>
      </c>
      <c r="G26" s="1137" t="s">
        <v>814</v>
      </c>
      <c r="H26" s="1137" t="s">
        <v>814</v>
      </c>
      <c r="I26" s="1343" t="s">
        <v>814</v>
      </c>
      <c r="J26" s="1137" t="s">
        <v>814</v>
      </c>
      <c r="K26" s="1137" t="s">
        <v>814</v>
      </c>
      <c r="L26" s="1343" t="s">
        <v>814</v>
      </c>
      <c r="M26" s="1137" t="s">
        <v>814</v>
      </c>
      <c r="N26" s="1165" t="s">
        <v>814</v>
      </c>
      <c r="O26" s="1137" t="s">
        <v>814</v>
      </c>
      <c r="P26" s="1343" t="s">
        <v>814</v>
      </c>
      <c r="Q26" s="1139" t="s">
        <v>814</v>
      </c>
    </row>
    <row r="27" spans="2:17" ht="9.75" customHeight="1">
      <c r="B27" s="726" t="s">
        <v>814</v>
      </c>
      <c r="C27" s="727" t="s">
        <v>852</v>
      </c>
      <c r="D27" s="1147">
        <v>67</v>
      </c>
      <c r="E27" s="1196">
        <v>30</v>
      </c>
      <c r="F27" s="1351">
        <v>123.33333333333334</v>
      </c>
      <c r="G27" s="1147" t="s">
        <v>817</v>
      </c>
      <c r="H27" s="1196" t="s">
        <v>817</v>
      </c>
      <c r="I27" s="1351" t="s">
        <v>817</v>
      </c>
      <c r="J27" s="1147">
        <v>67</v>
      </c>
      <c r="K27" s="1196">
        <v>30</v>
      </c>
      <c r="L27" s="1351">
        <v>123.33333333333334</v>
      </c>
      <c r="M27" s="728" t="s">
        <v>814</v>
      </c>
      <c r="N27" s="1150">
        <v>67</v>
      </c>
      <c r="O27" s="1196">
        <v>30</v>
      </c>
      <c r="P27" s="1351">
        <v>123.33333333333334</v>
      </c>
      <c r="Q27" s="729" t="s">
        <v>814</v>
      </c>
    </row>
    <row r="28" spans="2:17" ht="9.75" customHeight="1">
      <c r="B28" s="726" t="s">
        <v>814</v>
      </c>
      <c r="C28" s="727" t="s">
        <v>439</v>
      </c>
      <c r="D28" s="1147">
        <v>18</v>
      </c>
      <c r="E28" s="1196">
        <v>10</v>
      </c>
      <c r="F28" s="1351">
        <v>80</v>
      </c>
      <c r="G28" s="1147" t="s">
        <v>817</v>
      </c>
      <c r="H28" s="1147" t="s">
        <v>817</v>
      </c>
      <c r="I28" s="1351" t="s">
        <v>817</v>
      </c>
      <c r="J28" s="1147">
        <v>18</v>
      </c>
      <c r="K28" s="1196">
        <v>10</v>
      </c>
      <c r="L28" s="1351">
        <v>80</v>
      </c>
      <c r="M28" s="728" t="s">
        <v>814</v>
      </c>
      <c r="N28" s="1150">
        <v>20</v>
      </c>
      <c r="O28" s="1196">
        <v>10</v>
      </c>
      <c r="P28" s="1351">
        <v>100</v>
      </c>
      <c r="Q28" s="729" t="s">
        <v>814</v>
      </c>
    </row>
    <row r="29" spans="2:17" ht="9.75" customHeight="1">
      <c r="B29" s="726" t="s">
        <v>814</v>
      </c>
      <c r="C29" s="727" t="s">
        <v>249</v>
      </c>
      <c r="D29" s="1147">
        <v>107</v>
      </c>
      <c r="E29" s="1196">
        <v>35</v>
      </c>
      <c r="F29" s="1351">
        <v>205.7142857142857</v>
      </c>
      <c r="G29" s="1147">
        <v>42</v>
      </c>
      <c r="H29" s="1196">
        <v>32</v>
      </c>
      <c r="I29" s="1351">
        <v>31.25</v>
      </c>
      <c r="J29" s="1147">
        <v>149</v>
      </c>
      <c r="K29" s="1196">
        <v>67</v>
      </c>
      <c r="L29" s="1351">
        <v>122.38805970149254</v>
      </c>
      <c r="M29" s="728" t="s">
        <v>814</v>
      </c>
      <c r="N29" s="1150">
        <v>296</v>
      </c>
      <c r="O29" s="1196">
        <v>124</v>
      </c>
      <c r="P29" s="1351">
        <v>138.70967741935485</v>
      </c>
      <c r="Q29" s="729" t="s">
        <v>814</v>
      </c>
    </row>
    <row r="30" spans="2:17" ht="9.75" customHeight="1">
      <c r="B30" s="726" t="s">
        <v>814</v>
      </c>
      <c r="C30" s="727" t="s">
        <v>853</v>
      </c>
      <c r="D30" s="1147">
        <v>138</v>
      </c>
      <c r="E30" s="1196">
        <v>213</v>
      </c>
      <c r="F30" s="1352">
        <v>-35.2112676056338</v>
      </c>
      <c r="G30" s="1147" t="s">
        <v>817</v>
      </c>
      <c r="H30" s="1147" t="s">
        <v>817</v>
      </c>
      <c r="I30" s="1147" t="s">
        <v>817</v>
      </c>
      <c r="J30" s="1147">
        <v>138</v>
      </c>
      <c r="K30" s="1196">
        <v>213</v>
      </c>
      <c r="L30" s="1352">
        <v>-35.2112676056338</v>
      </c>
      <c r="M30" s="728" t="s">
        <v>814</v>
      </c>
      <c r="N30" s="1150">
        <v>138</v>
      </c>
      <c r="O30" s="1196">
        <v>213</v>
      </c>
      <c r="P30" s="1352">
        <v>-35.2112676056338</v>
      </c>
      <c r="Q30" s="729" t="s">
        <v>814</v>
      </c>
    </row>
    <row r="31" spans="2:17" ht="9.75" customHeight="1">
      <c r="B31" s="726" t="s">
        <v>814</v>
      </c>
      <c r="C31" s="727" t="s">
        <v>854</v>
      </c>
      <c r="D31" s="1147">
        <v>114</v>
      </c>
      <c r="E31" s="1196">
        <v>54</v>
      </c>
      <c r="F31" s="1351">
        <v>111.11111111111111</v>
      </c>
      <c r="G31" s="1147" t="s">
        <v>817</v>
      </c>
      <c r="H31" s="1147" t="s">
        <v>817</v>
      </c>
      <c r="I31" s="1351" t="s">
        <v>817</v>
      </c>
      <c r="J31" s="1147">
        <v>114</v>
      </c>
      <c r="K31" s="1196">
        <v>54</v>
      </c>
      <c r="L31" s="1351">
        <v>111.11111111111111</v>
      </c>
      <c r="M31" s="728" t="s">
        <v>814</v>
      </c>
      <c r="N31" s="1150">
        <v>114</v>
      </c>
      <c r="O31" s="1196">
        <v>54</v>
      </c>
      <c r="P31" s="1351">
        <v>111.11111111111111</v>
      </c>
      <c r="Q31" s="729" t="s">
        <v>814</v>
      </c>
    </row>
    <row r="32" spans="2:17" ht="9.75" customHeight="1">
      <c r="B32" s="726" t="s">
        <v>814</v>
      </c>
      <c r="C32" s="727" t="s">
        <v>855</v>
      </c>
      <c r="D32" s="1147" t="s">
        <v>817</v>
      </c>
      <c r="E32" s="1196">
        <v>2</v>
      </c>
      <c r="F32" s="1351" t="s">
        <v>817</v>
      </c>
      <c r="G32" s="1147">
        <v>2</v>
      </c>
      <c r="H32" s="1196">
        <v>6</v>
      </c>
      <c r="I32" s="1352">
        <v>-66.66666666666666</v>
      </c>
      <c r="J32" s="1147">
        <v>2</v>
      </c>
      <c r="K32" s="1196">
        <v>8</v>
      </c>
      <c r="L32" s="1352">
        <v>-75</v>
      </c>
      <c r="M32" s="728" t="s">
        <v>814</v>
      </c>
      <c r="N32" s="1150">
        <v>14</v>
      </c>
      <c r="O32" s="1196">
        <v>21</v>
      </c>
      <c r="P32" s="1352">
        <v>-33.33333333333333</v>
      </c>
      <c r="Q32" s="729" t="s">
        <v>814</v>
      </c>
    </row>
    <row r="33" spans="2:17" ht="9.75" customHeight="1">
      <c r="B33" s="726" t="s">
        <v>814</v>
      </c>
      <c r="C33" s="727" t="s">
        <v>856</v>
      </c>
      <c r="D33" s="1147">
        <v>205</v>
      </c>
      <c r="E33" s="1196">
        <v>361</v>
      </c>
      <c r="F33" s="1352">
        <v>-43.21329639889196</v>
      </c>
      <c r="G33" s="1147">
        <v>2</v>
      </c>
      <c r="H33" s="1351" t="s">
        <v>817</v>
      </c>
      <c r="I33" s="1351" t="s">
        <v>817</v>
      </c>
      <c r="J33" s="1147">
        <v>207</v>
      </c>
      <c r="K33" s="1196">
        <v>361</v>
      </c>
      <c r="L33" s="1352">
        <v>-42.65927977839335</v>
      </c>
      <c r="M33" s="728" t="s">
        <v>814</v>
      </c>
      <c r="N33" s="1150">
        <v>215</v>
      </c>
      <c r="O33" s="1196">
        <v>361</v>
      </c>
      <c r="P33" s="1352">
        <v>-40.443213296398895</v>
      </c>
      <c r="Q33" s="729" t="s">
        <v>814</v>
      </c>
    </row>
    <row r="34" spans="2:17" ht="8.25" customHeight="1">
      <c r="B34" s="1145" t="s">
        <v>814</v>
      </c>
      <c r="C34" s="1146" t="s">
        <v>857</v>
      </c>
      <c r="D34" s="1169">
        <v>2049</v>
      </c>
      <c r="E34" s="1170">
        <v>1840</v>
      </c>
      <c r="F34" s="1344">
        <v>11.358695652173912</v>
      </c>
      <c r="G34" s="1169">
        <v>46</v>
      </c>
      <c r="H34" s="1170">
        <v>38</v>
      </c>
      <c r="I34" s="1344">
        <v>21.052631578947366</v>
      </c>
      <c r="J34" s="1169">
        <v>2095</v>
      </c>
      <c r="K34" s="1170">
        <v>1878</v>
      </c>
      <c r="L34" s="1344">
        <v>11.554845580404686</v>
      </c>
      <c r="M34" s="1172" t="s">
        <v>814</v>
      </c>
      <c r="N34" s="1173">
        <v>2264</v>
      </c>
      <c r="O34" s="1170">
        <v>1948</v>
      </c>
      <c r="P34" s="1344">
        <v>16.2217659137577</v>
      </c>
      <c r="Q34" s="1174" t="s">
        <v>814</v>
      </c>
    </row>
    <row r="35" spans="2:17" ht="8.25" customHeight="1">
      <c r="B35" s="1134" t="s">
        <v>814</v>
      </c>
      <c r="C35" s="733" t="s">
        <v>814</v>
      </c>
      <c r="D35" s="1175" t="s">
        <v>814</v>
      </c>
      <c r="E35" s="1175" t="s">
        <v>814</v>
      </c>
      <c r="F35" s="1345" t="s">
        <v>814</v>
      </c>
      <c r="G35" s="1175" t="s">
        <v>814</v>
      </c>
      <c r="H35" s="1175" t="s">
        <v>814</v>
      </c>
      <c r="I35" s="1345" t="s">
        <v>814</v>
      </c>
      <c r="J35" s="1175" t="s">
        <v>814</v>
      </c>
      <c r="K35" s="1175" t="s">
        <v>814</v>
      </c>
      <c r="L35" s="1345" t="s">
        <v>814</v>
      </c>
      <c r="M35" s="1175" t="s">
        <v>814</v>
      </c>
      <c r="N35" s="1176" t="s">
        <v>814</v>
      </c>
      <c r="O35" s="1175" t="s">
        <v>814</v>
      </c>
      <c r="P35" s="1345" t="s">
        <v>814</v>
      </c>
      <c r="Q35" s="1177" t="s">
        <v>814</v>
      </c>
    </row>
    <row r="36" spans="2:17" ht="9" customHeight="1">
      <c r="B36" s="726" t="s">
        <v>814</v>
      </c>
      <c r="C36" s="727" t="s">
        <v>249</v>
      </c>
      <c r="D36" s="722">
        <v>110</v>
      </c>
      <c r="E36" s="723">
        <v>165</v>
      </c>
      <c r="F36" s="1352">
        <v>-33.33333333333333</v>
      </c>
      <c r="G36" s="722">
        <v>60</v>
      </c>
      <c r="H36" s="723">
        <v>44</v>
      </c>
      <c r="I36" s="1351">
        <v>36.36363636363637</v>
      </c>
      <c r="J36" s="722">
        <v>170</v>
      </c>
      <c r="K36" s="723">
        <v>209</v>
      </c>
      <c r="L36" s="1352">
        <v>-18.660287081339714</v>
      </c>
      <c r="M36" s="728" t="s">
        <v>814</v>
      </c>
      <c r="N36" s="724">
        <v>314</v>
      </c>
      <c r="O36" s="723">
        <v>350</v>
      </c>
      <c r="P36" s="1352">
        <v>-10.285714285714285</v>
      </c>
      <c r="Q36" s="729" t="s">
        <v>814</v>
      </c>
    </row>
    <row r="37" spans="2:17" ht="9" customHeight="1">
      <c r="B37" s="726" t="s">
        <v>814</v>
      </c>
      <c r="C37" s="727" t="s">
        <v>858</v>
      </c>
      <c r="D37" s="722">
        <v>100</v>
      </c>
      <c r="E37" s="723">
        <v>134</v>
      </c>
      <c r="F37" s="1352">
        <v>-25.37313432835821</v>
      </c>
      <c r="G37" s="722">
        <v>13</v>
      </c>
      <c r="H37" s="723">
        <v>13</v>
      </c>
      <c r="I37" s="1351">
        <v>0</v>
      </c>
      <c r="J37" s="722">
        <v>113</v>
      </c>
      <c r="K37" s="723">
        <v>147</v>
      </c>
      <c r="L37" s="1352">
        <v>-23.12925170068027</v>
      </c>
      <c r="M37" s="728" t="s">
        <v>814</v>
      </c>
      <c r="N37" s="724">
        <v>145</v>
      </c>
      <c r="O37" s="723">
        <v>175</v>
      </c>
      <c r="P37" s="1352">
        <v>-17.142857142857142</v>
      </c>
      <c r="Q37" s="729" t="s">
        <v>814</v>
      </c>
    </row>
    <row r="38" spans="2:17" ht="9" customHeight="1">
      <c r="B38" s="726" t="s">
        <v>814</v>
      </c>
      <c r="C38" s="727" t="s">
        <v>248</v>
      </c>
      <c r="D38" s="722">
        <v>129</v>
      </c>
      <c r="E38" s="723">
        <v>161</v>
      </c>
      <c r="F38" s="1352">
        <v>-19.875776397515526</v>
      </c>
      <c r="G38" s="722" t="s">
        <v>817</v>
      </c>
      <c r="H38" s="723" t="s">
        <v>817</v>
      </c>
      <c r="I38" s="1351" t="s">
        <v>817</v>
      </c>
      <c r="J38" s="722">
        <v>129</v>
      </c>
      <c r="K38" s="723">
        <v>161</v>
      </c>
      <c r="L38" s="1352">
        <v>-19.875776397515526</v>
      </c>
      <c r="M38" s="728" t="s">
        <v>814</v>
      </c>
      <c r="N38" s="724">
        <v>129</v>
      </c>
      <c r="O38" s="723">
        <v>161</v>
      </c>
      <c r="P38" s="1352">
        <v>-19.875776397515526</v>
      </c>
      <c r="Q38" s="729" t="s">
        <v>814</v>
      </c>
    </row>
    <row r="39" spans="2:17" ht="9" customHeight="1">
      <c r="B39" s="1145" t="s">
        <v>814</v>
      </c>
      <c r="C39" s="1146" t="s">
        <v>859</v>
      </c>
      <c r="D39" s="1239">
        <v>339</v>
      </c>
      <c r="E39" s="1240">
        <v>460</v>
      </c>
      <c r="F39" s="1346">
        <v>-26.304347826086953</v>
      </c>
      <c r="G39" s="1239">
        <v>73</v>
      </c>
      <c r="H39" s="1240">
        <v>57</v>
      </c>
      <c r="I39" s="1344">
        <v>28.07017543859649</v>
      </c>
      <c r="J39" s="1239">
        <v>412</v>
      </c>
      <c r="K39" s="1240">
        <v>517</v>
      </c>
      <c r="L39" s="1346">
        <v>-20.309477756286267</v>
      </c>
      <c r="M39" s="1172" t="s">
        <v>814</v>
      </c>
      <c r="N39" s="1241">
        <v>588</v>
      </c>
      <c r="O39" s="1240">
        <v>686</v>
      </c>
      <c r="P39" s="1346">
        <v>-14.285714285714285</v>
      </c>
      <c r="Q39" s="1174" t="s">
        <v>814</v>
      </c>
    </row>
    <row r="40" spans="2:17" ht="8.25" customHeight="1">
      <c r="B40" s="726" t="s">
        <v>814</v>
      </c>
      <c r="C40" s="733" t="s">
        <v>814</v>
      </c>
      <c r="D40" s="731" t="s">
        <v>814</v>
      </c>
      <c r="E40" s="728" t="s">
        <v>814</v>
      </c>
      <c r="F40" s="728" t="s">
        <v>814</v>
      </c>
      <c r="G40" s="731" t="s">
        <v>814</v>
      </c>
      <c r="H40" s="728" t="s">
        <v>814</v>
      </c>
      <c r="I40" s="1347" t="s">
        <v>814</v>
      </c>
      <c r="J40" s="731" t="s">
        <v>814</v>
      </c>
      <c r="K40" s="728" t="s">
        <v>814</v>
      </c>
      <c r="L40" s="1347" t="s">
        <v>814</v>
      </c>
      <c r="M40" s="728" t="s">
        <v>814</v>
      </c>
      <c r="N40" s="730" t="s">
        <v>814</v>
      </c>
      <c r="O40" s="728" t="s">
        <v>814</v>
      </c>
      <c r="P40" s="1347" t="s">
        <v>814</v>
      </c>
      <c r="Q40" s="729" t="s">
        <v>814</v>
      </c>
    </row>
    <row r="41" spans="2:17" ht="8.25" customHeight="1">
      <c r="B41" s="1145" t="s">
        <v>814</v>
      </c>
      <c r="C41" s="1146" t="s">
        <v>860</v>
      </c>
      <c r="D41" s="1169">
        <v>2388</v>
      </c>
      <c r="E41" s="1170">
        <v>2300</v>
      </c>
      <c r="F41" s="1171">
        <v>3.826086956521739</v>
      </c>
      <c r="G41" s="1169">
        <v>119</v>
      </c>
      <c r="H41" s="1170">
        <v>95</v>
      </c>
      <c r="I41" s="1344">
        <v>25.263157894736842</v>
      </c>
      <c r="J41" s="1169">
        <v>2507</v>
      </c>
      <c r="K41" s="1170">
        <v>2395</v>
      </c>
      <c r="L41" s="1344">
        <v>4.676409185803758</v>
      </c>
      <c r="M41" s="1172" t="s">
        <v>814</v>
      </c>
      <c r="N41" s="1173">
        <v>2852</v>
      </c>
      <c r="O41" s="1170">
        <v>2634</v>
      </c>
      <c r="P41" s="1344">
        <v>8.276385725132878</v>
      </c>
      <c r="Q41" s="1174" t="s">
        <v>814</v>
      </c>
    </row>
    <row r="42" spans="2:17" ht="8.25" customHeight="1">
      <c r="B42" s="1134" t="s">
        <v>814</v>
      </c>
      <c r="C42" s="733" t="s">
        <v>814</v>
      </c>
      <c r="D42" s="1175" t="s">
        <v>814</v>
      </c>
      <c r="E42" s="1175" t="s">
        <v>814</v>
      </c>
      <c r="F42" s="1175" t="s">
        <v>814</v>
      </c>
      <c r="G42" s="1175" t="s">
        <v>814</v>
      </c>
      <c r="H42" s="1175" t="s">
        <v>814</v>
      </c>
      <c r="I42" s="1175" t="s">
        <v>814</v>
      </c>
      <c r="J42" s="1175" t="s">
        <v>814</v>
      </c>
      <c r="K42" s="1175" t="s">
        <v>814</v>
      </c>
      <c r="L42" s="1175" t="s">
        <v>814</v>
      </c>
      <c r="M42" s="1175" t="s">
        <v>814</v>
      </c>
      <c r="N42" s="1176" t="s">
        <v>814</v>
      </c>
      <c r="O42" s="1175" t="s">
        <v>814</v>
      </c>
      <c r="P42" s="1175" t="s">
        <v>814</v>
      </c>
      <c r="Q42" s="1177" t="s">
        <v>814</v>
      </c>
    </row>
    <row r="43" spans="2:17" ht="8.25" customHeight="1">
      <c r="B43" s="726" t="s">
        <v>814</v>
      </c>
      <c r="C43" s="727" t="s">
        <v>861</v>
      </c>
      <c r="D43" s="1147">
        <v>38</v>
      </c>
      <c r="E43" s="1196">
        <v>1278</v>
      </c>
      <c r="F43" s="1352">
        <v>-97.0266040688576</v>
      </c>
      <c r="G43" s="1147" t="s">
        <v>817</v>
      </c>
      <c r="H43" s="1196" t="s">
        <v>817</v>
      </c>
      <c r="I43" s="1351" t="s">
        <v>817</v>
      </c>
      <c r="J43" s="1147">
        <v>38</v>
      </c>
      <c r="K43" s="1196">
        <v>1278</v>
      </c>
      <c r="L43" s="1352">
        <v>-97.0266040688576</v>
      </c>
      <c r="M43" s="728" t="s">
        <v>814</v>
      </c>
      <c r="N43" s="1150">
        <v>38</v>
      </c>
      <c r="O43" s="1196">
        <v>1278</v>
      </c>
      <c r="P43" s="1352">
        <v>-97.0266040688576</v>
      </c>
      <c r="Q43" s="729" t="s">
        <v>814</v>
      </c>
    </row>
    <row r="44" spans="2:17" ht="8.25" customHeight="1">
      <c r="B44" s="726" t="s">
        <v>814</v>
      </c>
      <c r="C44" s="727" t="s">
        <v>814</v>
      </c>
      <c r="D44" s="731" t="s">
        <v>814</v>
      </c>
      <c r="E44" s="728" t="s">
        <v>814</v>
      </c>
      <c r="F44" s="1347" t="s">
        <v>814</v>
      </c>
      <c r="G44" s="731" t="s">
        <v>814</v>
      </c>
      <c r="H44" s="728" t="s">
        <v>814</v>
      </c>
      <c r="I44" s="1347" t="s">
        <v>814</v>
      </c>
      <c r="J44" s="731" t="s">
        <v>814</v>
      </c>
      <c r="K44" s="728" t="s">
        <v>814</v>
      </c>
      <c r="L44" s="1347" t="s">
        <v>814</v>
      </c>
      <c r="M44" s="728" t="s">
        <v>814</v>
      </c>
      <c r="N44" s="730" t="s">
        <v>814</v>
      </c>
      <c r="O44" s="728" t="s">
        <v>814</v>
      </c>
      <c r="P44" s="1347" t="s">
        <v>814</v>
      </c>
      <c r="Q44" s="729" t="s">
        <v>814</v>
      </c>
    </row>
    <row r="45" spans="2:17" ht="8.25" customHeight="1">
      <c r="B45" s="726" t="s">
        <v>814</v>
      </c>
      <c r="C45" s="727" t="s">
        <v>862</v>
      </c>
      <c r="D45" s="1147">
        <v>15</v>
      </c>
      <c r="E45" s="1196">
        <v>312</v>
      </c>
      <c r="F45" s="1352">
        <v>-95.1923076923077</v>
      </c>
      <c r="G45" s="1147" t="s">
        <v>817</v>
      </c>
      <c r="H45" s="1147" t="s">
        <v>817</v>
      </c>
      <c r="I45" s="1351" t="s">
        <v>817</v>
      </c>
      <c r="J45" s="1147">
        <v>15</v>
      </c>
      <c r="K45" s="1196">
        <v>312</v>
      </c>
      <c r="L45" s="1352">
        <v>-95.1923076923077</v>
      </c>
      <c r="M45" s="728" t="s">
        <v>814</v>
      </c>
      <c r="N45" s="1150">
        <v>15</v>
      </c>
      <c r="O45" s="1196">
        <v>312</v>
      </c>
      <c r="P45" s="1352">
        <v>-95.1923076923077</v>
      </c>
      <c r="Q45" s="729" t="s">
        <v>814</v>
      </c>
    </row>
    <row r="46" spans="2:17" ht="8.25" customHeight="1">
      <c r="B46" s="726" t="s">
        <v>814</v>
      </c>
      <c r="C46" s="727" t="s">
        <v>814</v>
      </c>
      <c r="D46" s="731" t="s">
        <v>814</v>
      </c>
      <c r="E46" s="728" t="s">
        <v>814</v>
      </c>
      <c r="F46" s="1347" t="s">
        <v>814</v>
      </c>
      <c r="G46" s="731" t="s">
        <v>814</v>
      </c>
      <c r="H46" s="728" t="s">
        <v>814</v>
      </c>
      <c r="I46" s="1347" t="s">
        <v>814</v>
      </c>
      <c r="J46" s="731" t="s">
        <v>814</v>
      </c>
      <c r="K46" s="728" t="s">
        <v>814</v>
      </c>
      <c r="L46" s="1347" t="s">
        <v>814</v>
      </c>
      <c r="M46" s="728" t="s">
        <v>814</v>
      </c>
      <c r="N46" s="730" t="s">
        <v>814</v>
      </c>
      <c r="O46" s="728" t="s">
        <v>814</v>
      </c>
      <c r="P46" s="1347" t="s">
        <v>814</v>
      </c>
      <c r="Q46" s="729" t="s">
        <v>814</v>
      </c>
    </row>
    <row r="47" spans="2:17" ht="8.25" customHeight="1">
      <c r="B47" s="1145" t="s">
        <v>814</v>
      </c>
      <c r="C47" s="1146" t="s">
        <v>250</v>
      </c>
      <c r="D47" s="1169">
        <v>2441</v>
      </c>
      <c r="E47" s="1170">
        <v>3890</v>
      </c>
      <c r="F47" s="1346">
        <v>-37.24935732647815</v>
      </c>
      <c r="G47" s="1169">
        <v>119</v>
      </c>
      <c r="H47" s="1170">
        <v>95</v>
      </c>
      <c r="I47" s="1344">
        <v>25.263157894736842</v>
      </c>
      <c r="J47" s="1169">
        <v>2560</v>
      </c>
      <c r="K47" s="1170">
        <v>3985</v>
      </c>
      <c r="L47" s="1346">
        <v>-35.75909661229611</v>
      </c>
      <c r="M47" s="1172" t="s">
        <v>814</v>
      </c>
      <c r="N47" s="1173">
        <v>2905</v>
      </c>
      <c r="O47" s="1170">
        <v>4224</v>
      </c>
      <c r="P47" s="1346">
        <v>-31.226325757575758</v>
      </c>
      <c r="Q47" s="1174" t="s">
        <v>814</v>
      </c>
    </row>
    <row r="48" spans="2:17" ht="8.25" customHeight="1">
      <c r="B48" s="1134" t="s">
        <v>814</v>
      </c>
      <c r="C48" s="733" t="s">
        <v>814</v>
      </c>
      <c r="D48" s="1175" t="s">
        <v>814</v>
      </c>
      <c r="E48" s="1175" t="s">
        <v>814</v>
      </c>
      <c r="F48" s="1345" t="s">
        <v>814</v>
      </c>
      <c r="G48" s="1175" t="s">
        <v>814</v>
      </c>
      <c r="H48" s="1175" t="s">
        <v>814</v>
      </c>
      <c r="I48" s="1345" t="s">
        <v>814</v>
      </c>
      <c r="J48" s="1175" t="s">
        <v>814</v>
      </c>
      <c r="K48" s="1175" t="s">
        <v>814</v>
      </c>
      <c r="L48" s="1345" t="s">
        <v>814</v>
      </c>
      <c r="M48" s="1175" t="s">
        <v>814</v>
      </c>
      <c r="N48" s="1176" t="s">
        <v>814</v>
      </c>
      <c r="O48" s="1175" t="s">
        <v>814</v>
      </c>
      <c r="P48" s="1345" t="s">
        <v>814</v>
      </c>
      <c r="Q48" s="1177" t="s">
        <v>814</v>
      </c>
    </row>
    <row r="49" spans="2:17" ht="13.5" customHeight="1">
      <c r="B49" s="1134" t="s">
        <v>814</v>
      </c>
      <c r="C49" s="1135" t="s">
        <v>863</v>
      </c>
      <c r="D49" s="1135" t="s">
        <v>814</v>
      </c>
      <c r="E49" s="1135" t="s">
        <v>814</v>
      </c>
      <c r="F49" s="1348" t="s">
        <v>814</v>
      </c>
      <c r="G49" s="1135" t="s">
        <v>814</v>
      </c>
      <c r="H49" s="1135" t="s">
        <v>814</v>
      </c>
      <c r="I49" s="1348" t="s">
        <v>814</v>
      </c>
      <c r="J49" s="1135" t="s">
        <v>814</v>
      </c>
      <c r="K49" s="1135" t="s">
        <v>814</v>
      </c>
      <c r="L49" s="1348" t="s">
        <v>814</v>
      </c>
      <c r="M49" s="1135" t="s">
        <v>814</v>
      </c>
      <c r="N49" s="1134" t="s">
        <v>814</v>
      </c>
      <c r="O49" s="1135" t="s">
        <v>814</v>
      </c>
      <c r="P49" s="1348" t="s">
        <v>814</v>
      </c>
      <c r="Q49" s="1178" t="s">
        <v>814</v>
      </c>
    </row>
    <row r="50" spans="2:17" ht="9" customHeight="1">
      <c r="B50" s="726" t="s">
        <v>814</v>
      </c>
      <c r="C50" s="727" t="s">
        <v>864</v>
      </c>
      <c r="D50" s="1147">
        <v>1151</v>
      </c>
      <c r="E50" s="1196">
        <v>993</v>
      </c>
      <c r="F50" s="1351">
        <v>15.911379657603222</v>
      </c>
      <c r="G50" s="1147">
        <v>106</v>
      </c>
      <c r="H50" s="1196">
        <v>81</v>
      </c>
      <c r="I50" s="1351">
        <v>30.864197530864196</v>
      </c>
      <c r="J50" s="1147">
        <v>1257</v>
      </c>
      <c r="K50" s="1196">
        <v>1074</v>
      </c>
      <c r="L50" s="1351">
        <v>17.039106145251395</v>
      </c>
      <c r="M50" s="728" t="s">
        <v>814</v>
      </c>
      <c r="N50" s="1150">
        <v>1567</v>
      </c>
      <c r="O50" s="1196">
        <v>1288</v>
      </c>
      <c r="P50" s="1351">
        <v>21.661490683229815</v>
      </c>
      <c r="Q50" s="729" t="s">
        <v>814</v>
      </c>
    </row>
    <row r="51" spans="2:17" ht="9" customHeight="1">
      <c r="B51" s="726" t="s">
        <v>814</v>
      </c>
      <c r="C51" s="727" t="s">
        <v>865</v>
      </c>
      <c r="D51" s="1147">
        <v>1108</v>
      </c>
      <c r="E51" s="1196">
        <v>1146</v>
      </c>
      <c r="F51" s="1352">
        <v>-3.315881326352531</v>
      </c>
      <c r="G51" s="1147">
        <v>13</v>
      </c>
      <c r="H51" s="1196">
        <v>14</v>
      </c>
      <c r="I51" s="1352">
        <v>-7.142857142857142</v>
      </c>
      <c r="J51" s="1147">
        <v>1121</v>
      </c>
      <c r="K51" s="1196">
        <v>1160</v>
      </c>
      <c r="L51" s="1352">
        <v>-3.362068965517241</v>
      </c>
      <c r="M51" s="728" t="s">
        <v>814</v>
      </c>
      <c r="N51" s="1150">
        <v>1156</v>
      </c>
      <c r="O51" s="1196">
        <v>1185</v>
      </c>
      <c r="P51" s="1352">
        <v>-2.447257383966245</v>
      </c>
      <c r="Q51" s="729" t="s">
        <v>814</v>
      </c>
    </row>
    <row r="52" spans="2:17" ht="9" customHeight="1">
      <c r="B52" s="726" t="s">
        <v>814</v>
      </c>
      <c r="C52" s="727" t="s">
        <v>866</v>
      </c>
      <c r="D52" s="1147">
        <v>53</v>
      </c>
      <c r="E52" s="1196">
        <v>1590</v>
      </c>
      <c r="F52" s="1352">
        <v>-96.66666666666667</v>
      </c>
      <c r="G52" s="1147" t="s">
        <v>817</v>
      </c>
      <c r="H52" s="1147" t="s">
        <v>817</v>
      </c>
      <c r="I52" s="1351" t="s">
        <v>817</v>
      </c>
      <c r="J52" s="1147">
        <v>53</v>
      </c>
      <c r="K52" s="1196">
        <v>1590</v>
      </c>
      <c r="L52" s="1352">
        <v>-96.66666666666667</v>
      </c>
      <c r="M52" s="728" t="s">
        <v>814</v>
      </c>
      <c r="N52" s="1150">
        <v>53</v>
      </c>
      <c r="O52" s="1196">
        <v>1590</v>
      </c>
      <c r="P52" s="1352">
        <v>-96.66666666666667</v>
      </c>
      <c r="Q52" s="729" t="s">
        <v>814</v>
      </c>
    </row>
    <row r="53" spans="2:17" ht="9" customHeight="1">
      <c r="B53" s="732" t="s">
        <v>814</v>
      </c>
      <c r="C53" s="733" t="s">
        <v>247</v>
      </c>
      <c r="D53" s="1166">
        <v>2312</v>
      </c>
      <c r="E53" s="1167">
        <v>3729</v>
      </c>
      <c r="F53" s="1340">
        <v>-37.99946366318048</v>
      </c>
      <c r="G53" s="1166">
        <v>119</v>
      </c>
      <c r="H53" s="1167">
        <v>95</v>
      </c>
      <c r="I53" s="1342">
        <v>25.263157894736842</v>
      </c>
      <c r="J53" s="1166">
        <v>2431</v>
      </c>
      <c r="K53" s="1167">
        <v>3824</v>
      </c>
      <c r="L53" s="1340">
        <v>-36.42782426778243</v>
      </c>
      <c r="M53" s="1154" t="s">
        <v>814</v>
      </c>
      <c r="N53" s="1168">
        <v>2776</v>
      </c>
      <c r="O53" s="1167">
        <v>4063</v>
      </c>
      <c r="P53" s="1340">
        <v>-31.676101402904255</v>
      </c>
      <c r="Q53" s="1156" t="s">
        <v>814</v>
      </c>
    </row>
    <row r="54" spans="2:17" ht="8.25" customHeight="1">
      <c r="B54" s="726" t="s">
        <v>814</v>
      </c>
      <c r="C54" s="733" t="s">
        <v>814</v>
      </c>
      <c r="D54" s="731" t="s">
        <v>814</v>
      </c>
      <c r="E54" s="728" t="s">
        <v>814</v>
      </c>
      <c r="F54" s="1347" t="s">
        <v>814</v>
      </c>
      <c r="G54" s="731" t="s">
        <v>814</v>
      </c>
      <c r="H54" s="728" t="s">
        <v>814</v>
      </c>
      <c r="I54" s="1347" t="s">
        <v>814</v>
      </c>
      <c r="J54" s="731" t="s">
        <v>814</v>
      </c>
      <c r="K54" s="728" t="s">
        <v>814</v>
      </c>
      <c r="L54" s="1347" t="s">
        <v>814</v>
      </c>
      <c r="M54" s="728" t="s">
        <v>814</v>
      </c>
      <c r="N54" s="730" t="s">
        <v>814</v>
      </c>
      <c r="O54" s="728" t="s">
        <v>814</v>
      </c>
      <c r="P54" s="1347" t="s">
        <v>814</v>
      </c>
      <c r="Q54" s="729" t="s">
        <v>814</v>
      </c>
    </row>
    <row r="55" spans="2:17" ht="8.25" customHeight="1">
      <c r="B55" s="726" t="s">
        <v>814</v>
      </c>
      <c r="C55" s="727" t="s">
        <v>248</v>
      </c>
      <c r="D55" s="1147">
        <v>129</v>
      </c>
      <c r="E55" s="1196">
        <v>161</v>
      </c>
      <c r="F55" s="1352">
        <v>-19.875776397515526</v>
      </c>
      <c r="G55" s="1147" t="s">
        <v>817</v>
      </c>
      <c r="H55" s="1196" t="s">
        <v>817</v>
      </c>
      <c r="I55" s="1351" t="s">
        <v>817</v>
      </c>
      <c r="J55" s="1147">
        <v>129</v>
      </c>
      <c r="K55" s="1196">
        <v>161</v>
      </c>
      <c r="L55" s="1352">
        <v>-19.875776397515526</v>
      </c>
      <c r="M55" s="728" t="s">
        <v>814</v>
      </c>
      <c r="N55" s="1150">
        <v>129</v>
      </c>
      <c r="O55" s="1196">
        <v>161</v>
      </c>
      <c r="P55" s="1352">
        <v>-19.875776397515526</v>
      </c>
      <c r="Q55" s="1180" t="s">
        <v>814</v>
      </c>
    </row>
    <row r="56" spans="2:17" ht="8.25" customHeight="1">
      <c r="B56" s="1134" t="s">
        <v>814</v>
      </c>
      <c r="C56" s="1135" t="s">
        <v>814</v>
      </c>
      <c r="D56" s="1137" t="s">
        <v>814</v>
      </c>
      <c r="E56" s="1137" t="s">
        <v>814</v>
      </c>
      <c r="F56" s="1343" t="s">
        <v>814</v>
      </c>
      <c r="G56" s="1137" t="s">
        <v>814</v>
      </c>
      <c r="H56" s="1137" t="s">
        <v>814</v>
      </c>
      <c r="I56" s="1343" t="s">
        <v>814</v>
      </c>
      <c r="J56" s="1137" t="s">
        <v>814</v>
      </c>
      <c r="K56" s="1137" t="s">
        <v>814</v>
      </c>
      <c r="L56" s="1343" t="s">
        <v>814</v>
      </c>
      <c r="M56" s="1137" t="s">
        <v>814</v>
      </c>
      <c r="N56" s="1165" t="s">
        <v>814</v>
      </c>
      <c r="O56" s="1137" t="s">
        <v>814</v>
      </c>
      <c r="P56" s="1343" t="s">
        <v>814</v>
      </c>
      <c r="Q56" s="1139" t="s">
        <v>814</v>
      </c>
    </row>
    <row r="57" spans="2:17" ht="8.25" customHeight="1">
      <c r="B57" s="1145" t="s">
        <v>814</v>
      </c>
      <c r="C57" s="1146" t="s">
        <v>250</v>
      </c>
      <c r="D57" s="1169">
        <v>2441</v>
      </c>
      <c r="E57" s="1170">
        <v>3890</v>
      </c>
      <c r="F57" s="1346">
        <v>-37.24935732647815</v>
      </c>
      <c r="G57" s="1169">
        <v>119</v>
      </c>
      <c r="H57" s="1170">
        <v>95</v>
      </c>
      <c r="I57" s="1344">
        <v>25.263157894736842</v>
      </c>
      <c r="J57" s="1169">
        <v>2560</v>
      </c>
      <c r="K57" s="1170">
        <v>3985</v>
      </c>
      <c r="L57" s="1346">
        <v>-35.75909661229611</v>
      </c>
      <c r="M57" s="1172" t="s">
        <v>814</v>
      </c>
      <c r="N57" s="1173">
        <v>2905</v>
      </c>
      <c r="O57" s="1170">
        <v>4224</v>
      </c>
      <c r="P57" s="1346">
        <v>-31.226325757575758</v>
      </c>
      <c r="Q57" s="1174" t="s">
        <v>814</v>
      </c>
    </row>
    <row r="58" spans="2:17" ht="8.25" customHeight="1">
      <c r="B58" s="1134" t="s">
        <v>814</v>
      </c>
      <c r="C58" s="733" t="s">
        <v>814</v>
      </c>
      <c r="D58" s="1175" t="s">
        <v>814</v>
      </c>
      <c r="E58" s="1175" t="s">
        <v>814</v>
      </c>
      <c r="F58" s="1345" t="s">
        <v>814</v>
      </c>
      <c r="G58" s="1175" t="s">
        <v>814</v>
      </c>
      <c r="H58" s="1175" t="s">
        <v>814</v>
      </c>
      <c r="I58" s="1345" t="s">
        <v>814</v>
      </c>
      <c r="J58" s="1175" t="s">
        <v>814</v>
      </c>
      <c r="K58" s="1175" t="s">
        <v>814</v>
      </c>
      <c r="L58" s="1345" t="s">
        <v>814</v>
      </c>
      <c r="M58" s="1175" t="s">
        <v>814</v>
      </c>
      <c r="N58" s="1176" t="s">
        <v>814</v>
      </c>
      <c r="O58" s="1175" t="s">
        <v>814</v>
      </c>
      <c r="P58" s="1345" t="s">
        <v>814</v>
      </c>
      <c r="Q58" s="1177" t="s">
        <v>814</v>
      </c>
    </row>
    <row r="59" spans="2:17" ht="15" customHeight="1">
      <c r="B59" s="1145" t="s">
        <v>814</v>
      </c>
      <c r="C59" s="1146" t="s">
        <v>245</v>
      </c>
      <c r="D59" s="1146" t="s">
        <v>814</v>
      </c>
      <c r="E59" s="1146" t="s">
        <v>814</v>
      </c>
      <c r="F59" s="1349" t="s">
        <v>814</v>
      </c>
      <c r="G59" s="1146" t="s">
        <v>814</v>
      </c>
      <c r="H59" s="1146" t="s">
        <v>814</v>
      </c>
      <c r="I59" s="1349" t="s">
        <v>814</v>
      </c>
      <c r="J59" s="1146" t="s">
        <v>814</v>
      </c>
      <c r="K59" s="1146" t="s">
        <v>814</v>
      </c>
      <c r="L59" s="1349" t="s">
        <v>814</v>
      </c>
      <c r="M59" s="1146" t="s">
        <v>814</v>
      </c>
      <c r="N59" s="1145" t="s">
        <v>814</v>
      </c>
      <c r="O59" s="1146" t="s">
        <v>814</v>
      </c>
      <c r="P59" s="1349" t="s">
        <v>814</v>
      </c>
      <c r="Q59" s="1181" t="s">
        <v>814</v>
      </c>
    </row>
    <row r="60" spans="2:17" ht="9" customHeight="1">
      <c r="B60" s="726" t="s">
        <v>814</v>
      </c>
      <c r="C60" s="727" t="s">
        <v>251</v>
      </c>
      <c r="D60" s="1147">
        <v>291</v>
      </c>
      <c r="E60" s="1196">
        <v>313</v>
      </c>
      <c r="F60" s="1352">
        <v>-7.0287539936102235</v>
      </c>
      <c r="G60" s="1147" t="s">
        <v>817</v>
      </c>
      <c r="H60" s="1439" t="s">
        <v>817</v>
      </c>
      <c r="I60" s="1351" t="s">
        <v>817</v>
      </c>
      <c r="J60" s="1147">
        <v>291</v>
      </c>
      <c r="K60" s="1196">
        <v>313</v>
      </c>
      <c r="L60" s="1352">
        <v>-7.0287539936102235</v>
      </c>
      <c r="M60" s="728" t="s">
        <v>814</v>
      </c>
      <c r="N60" s="1150">
        <v>291</v>
      </c>
      <c r="O60" s="1196">
        <v>313</v>
      </c>
      <c r="P60" s="1352">
        <v>-7.0287539936102235</v>
      </c>
      <c r="Q60" s="729" t="s">
        <v>814</v>
      </c>
    </row>
    <row r="61" spans="2:17" ht="9" customHeight="1">
      <c r="B61" s="726" t="s">
        <v>814</v>
      </c>
      <c r="C61" s="727" t="s">
        <v>252</v>
      </c>
      <c r="D61" s="1147">
        <v>220</v>
      </c>
      <c r="E61" s="1196">
        <v>293</v>
      </c>
      <c r="F61" s="1352">
        <v>-24.914675767918087</v>
      </c>
      <c r="G61" s="1147" t="s">
        <v>817</v>
      </c>
      <c r="H61" s="1439" t="s">
        <v>817</v>
      </c>
      <c r="I61" s="1351" t="s">
        <v>817</v>
      </c>
      <c r="J61" s="1147">
        <v>220</v>
      </c>
      <c r="K61" s="1196">
        <v>293</v>
      </c>
      <c r="L61" s="1352">
        <v>-24.914675767918087</v>
      </c>
      <c r="M61" s="728" t="s">
        <v>814</v>
      </c>
      <c r="N61" s="1150">
        <v>220</v>
      </c>
      <c r="O61" s="1196">
        <v>293</v>
      </c>
      <c r="P61" s="1352">
        <v>-24.914675767918087</v>
      </c>
      <c r="Q61" s="729" t="s">
        <v>814</v>
      </c>
    </row>
    <row r="62" spans="2:17" ht="9" customHeight="1">
      <c r="B62" s="726" t="s">
        <v>814</v>
      </c>
      <c r="C62" s="727" t="s">
        <v>253</v>
      </c>
      <c r="D62" s="1147">
        <v>2243</v>
      </c>
      <c r="E62" s="1196">
        <v>1888</v>
      </c>
      <c r="F62" s="1351">
        <v>18.802966101694913</v>
      </c>
      <c r="G62" s="1147" t="s">
        <v>817</v>
      </c>
      <c r="H62" s="1439" t="s">
        <v>817</v>
      </c>
      <c r="I62" s="1351" t="s">
        <v>817</v>
      </c>
      <c r="J62" s="1147">
        <v>2243</v>
      </c>
      <c r="K62" s="1196">
        <v>1888</v>
      </c>
      <c r="L62" s="1351">
        <v>18.802966101694913</v>
      </c>
      <c r="M62" s="728" t="s">
        <v>814</v>
      </c>
      <c r="N62" s="1150">
        <v>2243</v>
      </c>
      <c r="O62" s="1196">
        <v>1888</v>
      </c>
      <c r="P62" s="1351">
        <v>18.802966101694913</v>
      </c>
      <c r="Q62" s="729" t="s">
        <v>814</v>
      </c>
    </row>
    <row r="63" spans="2:17" ht="9" customHeight="1">
      <c r="B63" s="726" t="s">
        <v>814</v>
      </c>
      <c r="C63" s="727" t="s">
        <v>947</v>
      </c>
      <c r="D63" s="1147">
        <v>3</v>
      </c>
      <c r="E63" s="1196">
        <v>4</v>
      </c>
      <c r="F63" s="1352">
        <v>-25</v>
      </c>
      <c r="G63" s="1147">
        <v>9</v>
      </c>
      <c r="H63" s="1439">
        <v>8</v>
      </c>
      <c r="I63" s="1351">
        <v>12.5</v>
      </c>
      <c r="J63" s="1147">
        <v>12</v>
      </c>
      <c r="K63" s="1196">
        <v>12</v>
      </c>
      <c r="L63" s="1351">
        <v>0</v>
      </c>
      <c r="M63" s="728" t="s">
        <v>814</v>
      </c>
      <c r="N63" s="1150">
        <v>68</v>
      </c>
      <c r="O63" s="1196">
        <v>67</v>
      </c>
      <c r="P63" s="1351">
        <v>1.4925373134328357</v>
      </c>
      <c r="Q63" s="729" t="s">
        <v>814</v>
      </c>
    </row>
    <row r="64" spans="2:17" ht="9" customHeight="1">
      <c r="B64" s="1145" t="s">
        <v>814</v>
      </c>
      <c r="C64" s="1146" t="s">
        <v>254</v>
      </c>
      <c r="D64" s="1166">
        <v>2757</v>
      </c>
      <c r="E64" s="1167">
        <v>2498</v>
      </c>
      <c r="F64" s="1342">
        <v>10.368294635708567</v>
      </c>
      <c r="G64" s="1166">
        <v>9</v>
      </c>
      <c r="H64" s="1443">
        <v>8</v>
      </c>
      <c r="I64" s="1342">
        <v>12.5</v>
      </c>
      <c r="J64" s="1166">
        <v>2766</v>
      </c>
      <c r="K64" s="1167">
        <v>2506</v>
      </c>
      <c r="L64" s="1342">
        <v>10.37509976057462</v>
      </c>
      <c r="M64" s="1182" t="s">
        <v>814</v>
      </c>
      <c r="N64" s="1168">
        <v>2822</v>
      </c>
      <c r="O64" s="1167">
        <v>2561</v>
      </c>
      <c r="P64" s="1342">
        <v>10.191331511128466</v>
      </c>
      <c r="Q64" s="1183" t="s">
        <v>814</v>
      </c>
    </row>
    <row r="65" spans="2:17" ht="9" customHeight="1">
      <c r="B65" s="726" t="s">
        <v>814</v>
      </c>
      <c r="C65" s="727" t="s">
        <v>44</v>
      </c>
      <c r="D65" s="1147">
        <v>133</v>
      </c>
      <c r="E65" s="1196">
        <v>310</v>
      </c>
      <c r="F65" s="1352">
        <v>-57.096774193548384</v>
      </c>
      <c r="G65" s="1147" t="s">
        <v>817</v>
      </c>
      <c r="H65" s="1439" t="s">
        <v>817</v>
      </c>
      <c r="I65" s="1351" t="s">
        <v>817</v>
      </c>
      <c r="J65" s="1147">
        <v>133</v>
      </c>
      <c r="K65" s="1196">
        <v>310</v>
      </c>
      <c r="L65" s="1352">
        <v>-57.096774193548384</v>
      </c>
      <c r="M65" s="728" t="s">
        <v>814</v>
      </c>
      <c r="N65" s="1150">
        <v>133</v>
      </c>
      <c r="O65" s="1196">
        <v>310</v>
      </c>
      <c r="P65" s="1352">
        <v>-57.096774193548384</v>
      </c>
      <c r="Q65" s="729" t="s">
        <v>814</v>
      </c>
    </row>
    <row r="66" spans="2:17" ht="9" customHeight="1">
      <c r="B66" s="726" t="s">
        <v>814</v>
      </c>
      <c r="C66" s="727" t="s">
        <v>45</v>
      </c>
      <c r="D66" s="1147">
        <v>535</v>
      </c>
      <c r="E66" s="1196">
        <v>338</v>
      </c>
      <c r="F66" s="1351">
        <v>58.28402366863905</v>
      </c>
      <c r="G66" s="1147" t="s">
        <v>817</v>
      </c>
      <c r="H66" s="1439" t="s">
        <v>817</v>
      </c>
      <c r="I66" s="1351" t="s">
        <v>817</v>
      </c>
      <c r="J66" s="1147">
        <v>535</v>
      </c>
      <c r="K66" s="1196">
        <v>338</v>
      </c>
      <c r="L66" s="1351">
        <v>58.28402366863905</v>
      </c>
      <c r="M66" s="728" t="s">
        <v>814</v>
      </c>
      <c r="N66" s="1150">
        <v>535</v>
      </c>
      <c r="O66" s="1196">
        <v>338</v>
      </c>
      <c r="P66" s="1351">
        <v>58.28402366863905</v>
      </c>
      <c r="Q66" s="729" t="s">
        <v>814</v>
      </c>
    </row>
    <row r="67" spans="2:17" ht="9" customHeight="1">
      <c r="B67" s="1176" t="s">
        <v>814</v>
      </c>
      <c r="C67" s="1146" t="s">
        <v>46</v>
      </c>
      <c r="D67" s="1184">
        <v>3425</v>
      </c>
      <c r="E67" s="1185">
        <v>3146</v>
      </c>
      <c r="F67" s="1353">
        <v>8.868404322949777</v>
      </c>
      <c r="G67" s="1184">
        <v>9</v>
      </c>
      <c r="H67" s="1448">
        <v>8</v>
      </c>
      <c r="I67" s="1353">
        <v>12.5</v>
      </c>
      <c r="J67" s="1184">
        <v>3434</v>
      </c>
      <c r="K67" s="1185">
        <v>3154</v>
      </c>
      <c r="L67" s="1353">
        <v>8.877615726062144</v>
      </c>
      <c r="M67" s="741" t="s">
        <v>814</v>
      </c>
      <c r="N67" s="1186">
        <v>3490</v>
      </c>
      <c r="O67" s="1185">
        <v>3209</v>
      </c>
      <c r="P67" s="1353">
        <v>8.756622000623247</v>
      </c>
      <c r="Q67" s="1187" t="s">
        <v>814</v>
      </c>
    </row>
    <row r="68" spans="2:17" ht="15" customHeight="1">
      <c r="B68" s="1176" t="s">
        <v>814</v>
      </c>
      <c r="C68" s="1188" t="s">
        <v>814</v>
      </c>
      <c r="D68" s="1127" t="s">
        <v>814</v>
      </c>
      <c r="E68" s="1189" t="s">
        <v>814</v>
      </c>
      <c r="F68" s="1350" t="s">
        <v>814</v>
      </c>
      <c r="G68" s="1127" t="s">
        <v>814</v>
      </c>
      <c r="H68" s="1189" t="s">
        <v>814</v>
      </c>
      <c r="I68" s="1350" t="s">
        <v>814</v>
      </c>
      <c r="J68" s="1127" t="s">
        <v>814</v>
      </c>
      <c r="K68" s="1189" t="s">
        <v>814</v>
      </c>
      <c r="L68" s="1350" t="s">
        <v>814</v>
      </c>
      <c r="M68" s="1189" t="s">
        <v>814</v>
      </c>
      <c r="N68" s="1190" t="s">
        <v>814</v>
      </c>
      <c r="O68" s="1189" t="s">
        <v>814</v>
      </c>
      <c r="P68" s="1350" t="s">
        <v>814</v>
      </c>
      <c r="Q68" s="1191" t="s">
        <v>814</v>
      </c>
    </row>
    <row r="69" spans="2:17" ht="15" customHeight="1">
      <c r="B69" s="1145" t="s">
        <v>814</v>
      </c>
      <c r="C69" s="1146" t="s">
        <v>237</v>
      </c>
      <c r="D69" s="1146" t="s">
        <v>814</v>
      </c>
      <c r="E69" s="1146" t="s">
        <v>814</v>
      </c>
      <c r="F69" s="1349" t="s">
        <v>814</v>
      </c>
      <c r="G69" s="1146" t="s">
        <v>814</v>
      </c>
      <c r="H69" s="1146" t="s">
        <v>814</v>
      </c>
      <c r="I69" s="1349" t="s">
        <v>814</v>
      </c>
      <c r="J69" s="1146" t="s">
        <v>814</v>
      </c>
      <c r="K69" s="1146" t="s">
        <v>814</v>
      </c>
      <c r="L69" s="1349" t="s">
        <v>814</v>
      </c>
      <c r="M69" s="1146" t="s">
        <v>814</v>
      </c>
      <c r="N69" s="1145" t="s">
        <v>814</v>
      </c>
      <c r="O69" s="1146" t="s">
        <v>814</v>
      </c>
      <c r="P69" s="1349" t="s">
        <v>814</v>
      </c>
      <c r="Q69" s="1181" t="s">
        <v>814</v>
      </c>
    </row>
    <row r="70" spans="2:17" ht="9" customHeight="1">
      <c r="B70" s="726" t="s">
        <v>814</v>
      </c>
      <c r="C70" s="727" t="s">
        <v>1012</v>
      </c>
      <c r="D70" s="1147">
        <v>19</v>
      </c>
      <c r="E70" s="1196">
        <v>17</v>
      </c>
      <c r="F70" s="1351">
        <v>11.76470588235294</v>
      </c>
      <c r="G70" s="1147">
        <v>20</v>
      </c>
      <c r="H70" s="1196">
        <v>13</v>
      </c>
      <c r="I70" s="1351">
        <v>53.84615384615385</v>
      </c>
      <c r="J70" s="1147">
        <v>39</v>
      </c>
      <c r="K70" s="1196">
        <v>30</v>
      </c>
      <c r="L70" s="1351">
        <v>30</v>
      </c>
      <c r="M70" s="728" t="s">
        <v>814</v>
      </c>
      <c r="N70" s="1150">
        <v>112</v>
      </c>
      <c r="O70" s="1196">
        <v>88</v>
      </c>
      <c r="P70" s="1351">
        <v>27.27272727272727</v>
      </c>
      <c r="Q70" s="729" t="s">
        <v>814</v>
      </c>
    </row>
    <row r="71" spans="2:17" ht="9" customHeight="1">
      <c r="B71" s="726" t="s">
        <v>814</v>
      </c>
      <c r="C71" s="727" t="s">
        <v>1010</v>
      </c>
      <c r="D71" s="1147">
        <v>199</v>
      </c>
      <c r="E71" s="1196">
        <v>139</v>
      </c>
      <c r="F71" s="1351">
        <v>43.16546762589928</v>
      </c>
      <c r="G71" s="1147">
        <v>54</v>
      </c>
      <c r="H71" s="1196">
        <v>42</v>
      </c>
      <c r="I71" s="1351">
        <v>28.57142857142857</v>
      </c>
      <c r="J71" s="1147">
        <v>253</v>
      </c>
      <c r="K71" s="1196">
        <v>181</v>
      </c>
      <c r="L71" s="1351">
        <v>39.77900552486188</v>
      </c>
      <c r="M71" s="728" t="s">
        <v>814</v>
      </c>
      <c r="N71" s="1150">
        <v>493</v>
      </c>
      <c r="O71" s="1196">
        <v>360</v>
      </c>
      <c r="P71" s="1351">
        <v>36.94444444444444</v>
      </c>
      <c r="Q71" s="729" t="s">
        <v>814</v>
      </c>
    </row>
    <row r="72" spans="2:17" ht="9" customHeight="1">
      <c r="B72" s="726" t="s">
        <v>814</v>
      </c>
      <c r="C72" s="727" t="s">
        <v>238</v>
      </c>
      <c r="D72" s="1147">
        <v>16</v>
      </c>
      <c r="E72" s="1196">
        <v>11</v>
      </c>
      <c r="F72" s="1351">
        <v>45.45454545454545</v>
      </c>
      <c r="G72" s="1147">
        <v>81</v>
      </c>
      <c r="H72" s="1196">
        <v>55</v>
      </c>
      <c r="I72" s="1351">
        <v>47.27272727272727</v>
      </c>
      <c r="J72" s="1147">
        <v>97</v>
      </c>
      <c r="K72" s="1196">
        <v>66</v>
      </c>
      <c r="L72" s="1351">
        <v>46.96969696969697</v>
      </c>
      <c r="M72" s="728" t="s">
        <v>814</v>
      </c>
      <c r="N72" s="1150">
        <v>340</v>
      </c>
      <c r="O72" s="1196">
        <v>177</v>
      </c>
      <c r="P72" s="1351">
        <v>92.09039548022598</v>
      </c>
      <c r="Q72" s="729" t="s">
        <v>814</v>
      </c>
    </row>
    <row r="73" spans="2:17" ht="9" customHeight="1">
      <c r="B73" s="726" t="s">
        <v>814</v>
      </c>
      <c r="C73" s="727" t="s">
        <v>1014</v>
      </c>
      <c r="D73" s="1147">
        <v>35</v>
      </c>
      <c r="E73" s="1196">
        <v>11</v>
      </c>
      <c r="F73" s="1351">
        <v>218.18181818181816</v>
      </c>
      <c r="G73" s="1147">
        <v>43</v>
      </c>
      <c r="H73" s="1196">
        <v>31</v>
      </c>
      <c r="I73" s="1351">
        <v>38.70967741935484</v>
      </c>
      <c r="J73" s="1147">
        <v>78</v>
      </c>
      <c r="K73" s="1196">
        <v>42</v>
      </c>
      <c r="L73" s="1351">
        <v>85.71428571428571</v>
      </c>
      <c r="M73" s="728" t="s">
        <v>814</v>
      </c>
      <c r="N73" s="1150">
        <v>178</v>
      </c>
      <c r="O73" s="1196">
        <v>117</v>
      </c>
      <c r="P73" s="1351">
        <v>52.13675213675214</v>
      </c>
      <c r="Q73" s="729" t="s">
        <v>814</v>
      </c>
    </row>
    <row r="74" spans="2:17" ht="9" customHeight="1">
      <c r="B74" s="726" t="s">
        <v>814</v>
      </c>
      <c r="C74" s="727" t="s">
        <v>1015</v>
      </c>
      <c r="D74" s="1147">
        <v>52</v>
      </c>
      <c r="E74" s="1196">
        <v>23</v>
      </c>
      <c r="F74" s="1351">
        <v>126.08695652173914</v>
      </c>
      <c r="G74" s="1147">
        <v>11</v>
      </c>
      <c r="H74" s="1196">
        <v>1</v>
      </c>
      <c r="I74" s="1351">
        <v>1000</v>
      </c>
      <c r="J74" s="1147">
        <v>63</v>
      </c>
      <c r="K74" s="1196">
        <v>24</v>
      </c>
      <c r="L74" s="1351">
        <v>162.5</v>
      </c>
      <c r="M74" s="728" t="s">
        <v>814</v>
      </c>
      <c r="N74" s="1150">
        <v>97</v>
      </c>
      <c r="O74" s="1196">
        <v>30</v>
      </c>
      <c r="P74" s="1351">
        <v>223.33333333333334</v>
      </c>
      <c r="Q74" s="729" t="s">
        <v>814</v>
      </c>
    </row>
    <row r="75" spans="2:17" ht="9" customHeight="1">
      <c r="B75" s="726" t="s">
        <v>814</v>
      </c>
      <c r="C75" s="727" t="s">
        <v>1016</v>
      </c>
      <c r="D75" s="1147">
        <v>72</v>
      </c>
      <c r="E75" s="1196">
        <v>58</v>
      </c>
      <c r="F75" s="1351">
        <v>24.137931034482758</v>
      </c>
      <c r="G75" s="1147">
        <v>113</v>
      </c>
      <c r="H75" s="1196">
        <v>103</v>
      </c>
      <c r="I75" s="1351">
        <v>9.70873786407767</v>
      </c>
      <c r="J75" s="1147">
        <v>185</v>
      </c>
      <c r="K75" s="1196">
        <v>161</v>
      </c>
      <c r="L75" s="1351">
        <v>14.906832298136646</v>
      </c>
      <c r="M75" s="728" t="s">
        <v>814</v>
      </c>
      <c r="N75" s="1150">
        <v>608</v>
      </c>
      <c r="O75" s="1196">
        <v>492</v>
      </c>
      <c r="P75" s="1351">
        <v>23.577235772357724</v>
      </c>
      <c r="Q75" s="729" t="s">
        <v>814</v>
      </c>
    </row>
    <row r="76" spans="2:17" ht="9" customHeight="1">
      <c r="B76" s="726" t="s">
        <v>814</v>
      </c>
      <c r="C76" s="727" t="s">
        <v>1017</v>
      </c>
      <c r="D76" s="1147">
        <v>9</v>
      </c>
      <c r="E76" s="1196">
        <v>2</v>
      </c>
      <c r="F76" s="1351">
        <v>350</v>
      </c>
      <c r="G76" s="1147">
        <v>32</v>
      </c>
      <c r="H76" s="1196">
        <v>31</v>
      </c>
      <c r="I76" s="1351">
        <v>3.225806451612903</v>
      </c>
      <c r="J76" s="1147">
        <v>41</v>
      </c>
      <c r="K76" s="1196">
        <v>33</v>
      </c>
      <c r="L76" s="1351">
        <v>24.242424242424242</v>
      </c>
      <c r="M76" s="728" t="s">
        <v>814</v>
      </c>
      <c r="N76" s="1150">
        <v>186</v>
      </c>
      <c r="O76" s="1196">
        <v>185</v>
      </c>
      <c r="P76" s="1351">
        <v>0.5405405405405406</v>
      </c>
      <c r="Q76" s="729" t="s">
        <v>814</v>
      </c>
    </row>
    <row r="77" spans="2:17" ht="9" customHeight="1">
      <c r="B77" s="726" t="s">
        <v>814</v>
      </c>
      <c r="C77" s="727" t="s">
        <v>1019</v>
      </c>
      <c r="D77" s="1147">
        <v>306</v>
      </c>
      <c r="E77" s="1196">
        <v>205</v>
      </c>
      <c r="F77" s="1351">
        <v>49.26829268292683</v>
      </c>
      <c r="G77" s="1147">
        <v>30</v>
      </c>
      <c r="H77" s="1196">
        <v>29</v>
      </c>
      <c r="I77" s="1351">
        <v>3.4482758620689653</v>
      </c>
      <c r="J77" s="1147">
        <v>336</v>
      </c>
      <c r="K77" s="1196">
        <v>234</v>
      </c>
      <c r="L77" s="1351">
        <v>43.58974358974359</v>
      </c>
      <c r="M77" s="728" t="s">
        <v>814</v>
      </c>
      <c r="N77" s="1150">
        <v>484</v>
      </c>
      <c r="O77" s="1196">
        <v>391</v>
      </c>
      <c r="P77" s="1351">
        <v>23.785166240409207</v>
      </c>
      <c r="Q77" s="729" t="s">
        <v>814</v>
      </c>
    </row>
    <row r="78" spans="2:17" ht="9" customHeight="1">
      <c r="B78" s="726" t="s">
        <v>814</v>
      </c>
      <c r="C78" s="727" t="s">
        <v>1011</v>
      </c>
      <c r="D78" s="1147">
        <v>63</v>
      </c>
      <c r="E78" s="1196">
        <v>47</v>
      </c>
      <c r="F78" s="1351">
        <v>34.04255319148936</v>
      </c>
      <c r="G78" s="1147">
        <v>136</v>
      </c>
      <c r="H78" s="1196">
        <v>74</v>
      </c>
      <c r="I78" s="1351">
        <v>83.78378378378379</v>
      </c>
      <c r="J78" s="1147">
        <v>199</v>
      </c>
      <c r="K78" s="1196">
        <v>121</v>
      </c>
      <c r="L78" s="1351">
        <v>64.46280991735537</v>
      </c>
      <c r="M78" s="728" t="s">
        <v>814</v>
      </c>
      <c r="N78" s="1150">
        <v>711</v>
      </c>
      <c r="O78" s="1196">
        <v>421</v>
      </c>
      <c r="P78" s="1351">
        <v>68.88361045130641</v>
      </c>
      <c r="Q78" s="729" t="s">
        <v>814</v>
      </c>
    </row>
    <row r="79" spans="2:17" ht="9" customHeight="1">
      <c r="B79" s="726" t="s">
        <v>814</v>
      </c>
      <c r="C79" s="727" t="s">
        <v>239</v>
      </c>
      <c r="D79" s="1147">
        <v>13</v>
      </c>
      <c r="E79" s="1196">
        <v>6</v>
      </c>
      <c r="F79" s="1351">
        <v>116.66666666666667</v>
      </c>
      <c r="G79" s="1147">
        <v>21</v>
      </c>
      <c r="H79" s="1196">
        <v>17</v>
      </c>
      <c r="I79" s="1351">
        <v>23.52941176470588</v>
      </c>
      <c r="J79" s="1147">
        <v>34</v>
      </c>
      <c r="K79" s="1196">
        <v>23</v>
      </c>
      <c r="L79" s="1351">
        <v>47.82608695652174</v>
      </c>
      <c r="M79" s="728" t="s">
        <v>814</v>
      </c>
      <c r="N79" s="1150">
        <v>77</v>
      </c>
      <c r="O79" s="1196">
        <v>67</v>
      </c>
      <c r="P79" s="1351">
        <v>14.925373134328357</v>
      </c>
      <c r="Q79" s="729" t="s">
        <v>814</v>
      </c>
    </row>
    <row r="80" spans="2:17" ht="9" customHeight="1">
      <c r="B80" s="1145" t="s">
        <v>814</v>
      </c>
      <c r="C80" s="1146" t="s">
        <v>47</v>
      </c>
      <c r="D80" s="1169">
        <v>784</v>
      </c>
      <c r="E80" s="1170">
        <v>519</v>
      </c>
      <c r="F80" s="1344">
        <v>51.05973025048169</v>
      </c>
      <c r="G80" s="1169">
        <v>541</v>
      </c>
      <c r="H80" s="1170">
        <v>396</v>
      </c>
      <c r="I80" s="1344">
        <v>36.61616161616162</v>
      </c>
      <c r="J80" s="1169">
        <v>1325</v>
      </c>
      <c r="K80" s="1170">
        <v>915</v>
      </c>
      <c r="L80" s="1344">
        <v>44.80874316939891</v>
      </c>
      <c r="M80" s="1172" t="s">
        <v>814</v>
      </c>
      <c r="N80" s="1173">
        <v>3286</v>
      </c>
      <c r="O80" s="1170">
        <v>2328</v>
      </c>
      <c r="P80" s="1344">
        <v>41.15120274914089</v>
      </c>
      <c r="Q80" s="1174" t="s">
        <v>814</v>
      </c>
    </row>
    <row r="81" spans="2:17" ht="5.25" customHeight="1">
      <c r="B81" s="1145" t="s">
        <v>814</v>
      </c>
      <c r="C81" s="1146" t="s">
        <v>814</v>
      </c>
      <c r="D81" s="1192" t="s">
        <v>814</v>
      </c>
      <c r="E81" s="1154" t="s">
        <v>814</v>
      </c>
      <c r="F81" s="1342" t="s">
        <v>814</v>
      </c>
      <c r="G81" s="1192" t="s">
        <v>814</v>
      </c>
      <c r="H81" s="1154" t="s">
        <v>814</v>
      </c>
      <c r="I81" s="1342" t="s">
        <v>814</v>
      </c>
      <c r="J81" s="1192" t="s">
        <v>814</v>
      </c>
      <c r="K81" s="1154" t="s">
        <v>814</v>
      </c>
      <c r="L81" s="1342" t="s">
        <v>814</v>
      </c>
      <c r="M81" s="1154" t="s">
        <v>814</v>
      </c>
      <c r="N81" s="1193" t="s">
        <v>814</v>
      </c>
      <c r="O81" s="1154" t="s">
        <v>814</v>
      </c>
      <c r="P81" s="1342" t="s">
        <v>814</v>
      </c>
      <c r="Q81" s="1156" t="s">
        <v>814</v>
      </c>
    </row>
    <row r="82" spans="2:17" ht="19.5" customHeight="1">
      <c r="B82" s="732" t="s">
        <v>814</v>
      </c>
      <c r="C82" s="733" t="s">
        <v>437</v>
      </c>
      <c r="D82" s="1169">
        <v>6650</v>
      </c>
      <c r="E82" s="1170">
        <v>7555</v>
      </c>
      <c r="F82" s="1346">
        <v>-11.97882197220384</v>
      </c>
      <c r="G82" s="1169">
        <v>669</v>
      </c>
      <c r="H82" s="1170">
        <v>499</v>
      </c>
      <c r="I82" s="1344">
        <v>34.06813627254509</v>
      </c>
      <c r="J82" s="1169">
        <v>7319</v>
      </c>
      <c r="K82" s="1170">
        <v>8054</v>
      </c>
      <c r="L82" s="1346">
        <v>-9.12590017382667</v>
      </c>
      <c r="M82" s="1172" t="s">
        <v>814</v>
      </c>
      <c r="N82" s="1173">
        <v>9681</v>
      </c>
      <c r="O82" s="1170">
        <v>9761</v>
      </c>
      <c r="P82" s="1346">
        <v>-0.8195881569511321</v>
      </c>
      <c r="Q82" s="1174" t="s">
        <v>814</v>
      </c>
    </row>
    <row r="83" spans="2:17" ht="5.25" customHeight="1">
      <c r="B83" s="742" t="s">
        <v>814</v>
      </c>
      <c r="C83" s="734" t="s">
        <v>814</v>
      </c>
      <c r="D83" s="1194" t="s">
        <v>814</v>
      </c>
      <c r="E83" s="1172" t="s">
        <v>814</v>
      </c>
      <c r="F83" s="1172" t="s">
        <v>814</v>
      </c>
      <c r="G83" s="1194" t="s">
        <v>814</v>
      </c>
      <c r="H83" s="1172" t="s">
        <v>814</v>
      </c>
      <c r="I83" s="1172" t="s">
        <v>814</v>
      </c>
      <c r="J83" s="1194" t="s">
        <v>814</v>
      </c>
      <c r="K83" s="1172" t="s">
        <v>814</v>
      </c>
      <c r="L83" s="1172" t="s">
        <v>814</v>
      </c>
      <c r="M83" s="1172" t="s">
        <v>814</v>
      </c>
      <c r="N83" s="1195" t="s">
        <v>814</v>
      </c>
      <c r="O83" s="1172" t="s">
        <v>814</v>
      </c>
      <c r="P83" s="1172" t="s">
        <v>814</v>
      </c>
      <c r="Q83" s="1174" t="s">
        <v>814</v>
      </c>
    </row>
  </sheetData>
  <mergeCells count="8">
    <mergeCell ref="N16:Q16"/>
    <mergeCell ref="B2:Q2"/>
    <mergeCell ref="B3:Q3"/>
    <mergeCell ref="B4:Q4"/>
    <mergeCell ref="D5:F5"/>
    <mergeCell ref="L5:M5"/>
    <mergeCell ref="N5:Q5"/>
    <mergeCell ref="C15:Q15"/>
  </mergeCells>
  <printOptions horizontalCentered="1"/>
  <pageMargins left="0.31496062992125984" right="0.31496062992125984" top="0.5905511811023623" bottom="0.1968503937007874" header="0.5905511811023623" footer="0.1968503937007874"/>
  <pageSetup fitToHeight="1" fitToWidth="1"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sheetPr>
    <pageSetUpPr fitToPage="1"/>
  </sheetPr>
  <dimension ref="B1:Y100"/>
  <sheetViews>
    <sheetView showGridLines="0" zoomScaleSheetLayoutView="75" workbookViewId="0" topLeftCell="B1">
      <selection activeCell="M36" sqref="M36"/>
    </sheetView>
  </sheetViews>
  <sheetFormatPr defaultColWidth="9.00390625" defaultRowHeight="14.25"/>
  <cols>
    <col min="1" max="1" width="6.25390625" style="718" customWidth="1"/>
    <col min="2" max="2" width="1.75390625" style="718" customWidth="1"/>
    <col min="3" max="3" width="16.25390625" style="718" customWidth="1"/>
    <col min="4" max="4" width="7.25390625" style="718" customWidth="1"/>
    <col min="5" max="5" width="1.75390625" style="718" customWidth="1"/>
    <col min="6" max="6" width="7.25390625" style="718" customWidth="1"/>
    <col min="7" max="7" width="0.875" style="718" customWidth="1"/>
    <col min="8" max="8" width="1.75390625" style="718" customWidth="1"/>
    <col min="9" max="9" width="3.625" style="718" customWidth="1"/>
    <col min="10" max="11" width="7.25390625" style="718" customWidth="1"/>
    <col min="12" max="12" width="2.75390625" style="718" customWidth="1"/>
    <col min="13" max="13" width="3.625" style="718" customWidth="1"/>
    <col min="14" max="14" width="7.25390625" style="718" customWidth="1"/>
    <col min="15" max="15" width="8.125" style="718" customWidth="1"/>
    <col min="16" max="16" width="5.375" style="718" customWidth="1"/>
    <col min="17" max="17" width="1.75390625" style="718" customWidth="1"/>
    <col min="18" max="18" width="7.25390625" style="718" customWidth="1"/>
    <col min="19" max="19" width="1.75390625" style="718" customWidth="1"/>
    <col min="20" max="20" width="8.125" style="718" customWidth="1"/>
    <col min="21" max="21" width="2.75390625" style="718" customWidth="1"/>
    <col min="22" max="22" width="1.75390625" style="718" customWidth="1"/>
    <col min="23" max="23" width="2.75390625" style="718" customWidth="1"/>
    <col min="24" max="24" width="7.25390625" style="718" customWidth="1"/>
    <col min="25" max="25" width="1.75390625" style="718" customWidth="1"/>
    <col min="26" max="16384" width="8.75390625" style="718" customWidth="1"/>
  </cols>
  <sheetData>
    <row r="1" spans="9:14" ht="32.25" customHeight="1">
      <c r="I1" s="1509"/>
      <c r="J1" s="1837"/>
      <c r="K1" s="1786"/>
      <c r="L1" s="1786"/>
      <c r="M1" s="1786"/>
      <c r="N1" s="1509"/>
    </row>
    <row r="2" spans="2:25" ht="13.5" customHeight="1">
      <c r="B2" s="1732" t="s">
        <v>880</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row>
    <row r="3" spans="2:25" ht="22.5" customHeight="1">
      <c r="B3" s="1734" t="s">
        <v>872</v>
      </c>
      <c r="C3" s="1735"/>
      <c r="D3" s="1735"/>
      <c r="E3" s="1735"/>
      <c r="F3" s="1735"/>
      <c r="G3" s="1735"/>
      <c r="H3" s="1735"/>
      <c r="I3" s="1735"/>
      <c r="J3" s="1735"/>
      <c r="K3" s="1735"/>
      <c r="L3" s="1735"/>
      <c r="M3" s="1735"/>
      <c r="N3" s="1735"/>
      <c r="O3" s="1735"/>
      <c r="P3" s="1735"/>
      <c r="Q3" s="1735"/>
      <c r="R3" s="1735"/>
      <c r="S3" s="1735"/>
      <c r="T3" s="1735"/>
      <c r="U3" s="1735"/>
      <c r="V3" s="1735"/>
      <c r="W3" s="1735"/>
      <c r="X3" s="1735"/>
      <c r="Y3" s="1736"/>
    </row>
    <row r="4" spans="2:25" ht="22.5" customHeight="1">
      <c r="B4" s="1844" t="s">
        <v>438</v>
      </c>
      <c r="C4" s="1845"/>
      <c r="D4" s="1845"/>
      <c r="E4" s="1845"/>
      <c r="F4" s="1845"/>
      <c r="G4" s="1845"/>
      <c r="H4" s="1845"/>
      <c r="I4" s="1845"/>
      <c r="J4" s="1845"/>
      <c r="K4" s="1845"/>
      <c r="L4" s="1845"/>
      <c r="M4" s="1845"/>
      <c r="N4" s="1845"/>
      <c r="O4" s="1845"/>
      <c r="P4" s="1845"/>
      <c r="Q4" s="1845"/>
      <c r="R4" s="1845"/>
      <c r="S4" s="1845"/>
      <c r="T4" s="1845"/>
      <c r="U4" s="1845"/>
      <c r="V4" s="1845"/>
      <c r="W4" s="1845"/>
      <c r="X4" s="1845"/>
      <c r="Y4" s="1845"/>
    </row>
    <row r="5" spans="2:25" ht="13.5" customHeight="1">
      <c r="B5" s="1129" t="s">
        <v>814</v>
      </c>
      <c r="C5" s="1745" t="s">
        <v>814</v>
      </c>
      <c r="D5" s="1740"/>
      <c r="E5" s="1740"/>
      <c r="F5" s="1130" t="s">
        <v>814</v>
      </c>
      <c r="G5" s="1744" t="s">
        <v>396</v>
      </c>
      <c r="H5" s="1740"/>
      <c r="I5" s="1740"/>
      <c r="J5" s="1130" t="s">
        <v>814</v>
      </c>
      <c r="K5" s="1130" t="s">
        <v>814</v>
      </c>
      <c r="L5" s="1744" t="s">
        <v>397</v>
      </c>
      <c r="M5" s="1740"/>
      <c r="N5" s="1130" t="s">
        <v>814</v>
      </c>
      <c r="O5" s="1130" t="s">
        <v>814</v>
      </c>
      <c r="P5" s="1744" t="s">
        <v>402</v>
      </c>
      <c r="Q5" s="1740"/>
      <c r="R5" s="1130" t="s">
        <v>814</v>
      </c>
      <c r="S5" s="1130" t="s">
        <v>814</v>
      </c>
      <c r="T5" s="1751" t="s">
        <v>64</v>
      </c>
      <c r="U5" s="1740"/>
      <c r="V5" s="1740"/>
      <c r="W5" s="1740"/>
      <c r="X5" s="1881"/>
      <c r="Y5" s="1882"/>
    </row>
    <row r="6" spans="2:25" ht="9.75" customHeight="1">
      <c r="B6" s="1134" t="s">
        <v>814</v>
      </c>
      <c r="C6" s="1755" t="s">
        <v>814</v>
      </c>
      <c r="D6" s="1786"/>
      <c r="E6" s="1786"/>
      <c r="F6" s="719" t="s">
        <v>873</v>
      </c>
      <c r="G6" s="1840" t="s">
        <v>379</v>
      </c>
      <c r="H6" s="1841"/>
      <c r="I6" s="1841"/>
      <c r="J6" s="1451" t="s">
        <v>184</v>
      </c>
      <c r="K6" s="719" t="s">
        <v>873</v>
      </c>
      <c r="L6" s="1840" t="s">
        <v>379</v>
      </c>
      <c r="M6" s="1841"/>
      <c r="N6" s="1451" t="s">
        <v>184</v>
      </c>
      <c r="O6" s="719" t="s">
        <v>873</v>
      </c>
      <c r="P6" s="1840" t="s">
        <v>379</v>
      </c>
      <c r="Q6" s="1841"/>
      <c r="R6" s="1451" t="s">
        <v>184</v>
      </c>
      <c r="S6" s="739" t="s">
        <v>814</v>
      </c>
      <c r="T6" s="720" t="s">
        <v>873</v>
      </c>
      <c r="U6" s="1840" t="s">
        <v>379</v>
      </c>
      <c r="V6" s="1841"/>
      <c r="W6" s="1841"/>
      <c r="X6" s="1451" t="s">
        <v>184</v>
      </c>
      <c r="Y6" s="1139" t="s">
        <v>814</v>
      </c>
    </row>
    <row r="7" spans="2:25" ht="9.75" customHeight="1">
      <c r="B7" s="1140" t="s">
        <v>814</v>
      </c>
      <c r="C7" s="1858" t="s">
        <v>814</v>
      </c>
      <c r="D7" s="1785"/>
      <c r="E7" s="1785"/>
      <c r="F7" s="1162" t="s">
        <v>1048</v>
      </c>
      <c r="G7" s="1842" t="s">
        <v>1048</v>
      </c>
      <c r="H7" s="1843"/>
      <c r="I7" s="1843"/>
      <c r="J7" s="1441" t="s">
        <v>814</v>
      </c>
      <c r="K7" s="1162" t="s">
        <v>1048</v>
      </c>
      <c r="L7" s="1842" t="s">
        <v>1048</v>
      </c>
      <c r="M7" s="1843"/>
      <c r="N7" s="1441" t="s">
        <v>814</v>
      </c>
      <c r="O7" s="1162" t="s">
        <v>1048</v>
      </c>
      <c r="P7" s="1842" t="s">
        <v>1048</v>
      </c>
      <c r="Q7" s="1843"/>
      <c r="R7" s="1441" t="s">
        <v>814</v>
      </c>
      <c r="S7" s="1162" t="s">
        <v>814</v>
      </c>
      <c r="T7" s="1163" t="s">
        <v>1048</v>
      </c>
      <c r="U7" s="1842" t="s">
        <v>1048</v>
      </c>
      <c r="V7" s="1843"/>
      <c r="W7" s="1843"/>
      <c r="X7" s="1441" t="s">
        <v>814</v>
      </c>
      <c r="Y7" s="1164" t="s">
        <v>814</v>
      </c>
    </row>
    <row r="8" spans="2:25" ht="11.25" customHeight="1">
      <c r="B8" s="1134" t="s">
        <v>814</v>
      </c>
      <c r="C8" s="1755" t="s">
        <v>633</v>
      </c>
      <c r="D8" s="1786"/>
      <c r="E8" s="1786"/>
      <c r="F8" s="1137" t="s">
        <v>814</v>
      </c>
      <c r="G8" s="1837" t="s">
        <v>814</v>
      </c>
      <c r="H8" s="1786"/>
      <c r="I8" s="1786"/>
      <c r="J8" s="1137" t="s">
        <v>814</v>
      </c>
      <c r="K8" s="1137" t="s">
        <v>814</v>
      </c>
      <c r="L8" s="1837" t="s">
        <v>814</v>
      </c>
      <c r="M8" s="1786"/>
      <c r="N8" s="1137" t="s">
        <v>814</v>
      </c>
      <c r="O8" s="1137" t="s">
        <v>814</v>
      </c>
      <c r="P8" s="1837" t="s">
        <v>814</v>
      </c>
      <c r="Q8" s="1786"/>
      <c r="R8" s="1137" t="s">
        <v>814</v>
      </c>
      <c r="S8" s="1137" t="s">
        <v>814</v>
      </c>
      <c r="T8" s="1165" t="s">
        <v>814</v>
      </c>
      <c r="U8" s="1837" t="s">
        <v>814</v>
      </c>
      <c r="V8" s="1786"/>
      <c r="W8" s="1786"/>
      <c r="X8" s="1137" t="s">
        <v>814</v>
      </c>
      <c r="Y8" s="1139" t="s">
        <v>814</v>
      </c>
    </row>
    <row r="9" spans="2:25" ht="11.25" customHeight="1">
      <c r="B9" s="1134" t="s">
        <v>814</v>
      </c>
      <c r="C9" s="1755" t="s">
        <v>818</v>
      </c>
      <c r="D9" s="1786"/>
      <c r="E9" s="1786"/>
      <c r="F9" s="1137" t="s">
        <v>814</v>
      </c>
      <c r="G9" s="1837" t="s">
        <v>814</v>
      </c>
      <c r="H9" s="1786"/>
      <c r="I9" s="1786"/>
      <c r="J9" s="1137" t="s">
        <v>814</v>
      </c>
      <c r="K9" s="1137" t="s">
        <v>814</v>
      </c>
      <c r="L9" s="1837" t="s">
        <v>814</v>
      </c>
      <c r="M9" s="1786"/>
      <c r="N9" s="1137" t="s">
        <v>814</v>
      </c>
      <c r="O9" s="1137" t="s">
        <v>814</v>
      </c>
      <c r="P9" s="1837" t="s">
        <v>814</v>
      </c>
      <c r="Q9" s="1786"/>
      <c r="R9" s="1137" t="s">
        <v>814</v>
      </c>
      <c r="S9" s="1137" t="s">
        <v>814</v>
      </c>
      <c r="T9" s="1165" t="s">
        <v>814</v>
      </c>
      <c r="U9" s="1837" t="s">
        <v>814</v>
      </c>
      <c r="V9" s="1786"/>
      <c r="W9" s="1786"/>
      <c r="X9" s="1137" t="s">
        <v>814</v>
      </c>
      <c r="Y9" s="1139" t="s">
        <v>814</v>
      </c>
    </row>
    <row r="10" spans="2:25" ht="9.75" customHeight="1">
      <c r="B10" s="726" t="s">
        <v>814</v>
      </c>
      <c r="C10" s="1855" t="s">
        <v>848</v>
      </c>
      <c r="D10" s="1814"/>
      <c r="E10" s="1814"/>
      <c r="F10" s="1147">
        <v>362</v>
      </c>
      <c r="G10" s="1813">
        <v>361</v>
      </c>
      <c r="H10" s="1814"/>
      <c r="I10" s="1814"/>
      <c r="J10" s="1351">
        <v>0.2770083102493075</v>
      </c>
      <c r="K10" s="1351" t="s">
        <v>817</v>
      </c>
      <c r="L10" s="1351"/>
      <c r="M10" s="1351" t="s">
        <v>817</v>
      </c>
      <c r="N10" s="1351" t="s">
        <v>817</v>
      </c>
      <c r="O10" s="1147">
        <v>362</v>
      </c>
      <c r="P10" s="1813">
        <v>361</v>
      </c>
      <c r="Q10" s="1814"/>
      <c r="R10" s="1351">
        <v>0.2770083102493075</v>
      </c>
      <c r="S10" s="728" t="s">
        <v>814</v>
      </c>
      <c r="T10" s="1150">
        <v>362</v>
      </c>
      <c r="U10" s="1813">
        <v>361</v>
      </c>
      <c r="V10" s="1814"/>
      <c r="W10" s="1814"/>
      <c r="X10" s="1351">
        <v>0.2770083102493075</v>
      </c>
      <c r="Y10" s="729" t="s">
        <v>814</v>
      </c>
    </row>
    <row r="11" spans="2:25" ht="9.75" customHeight="1">
      <c r="B11" s="726" t="s">
        <v>814</v>
      </c>
      <c r="C11" s="1855" t="s">
        <v>849</v>
      </c>
      <c r="D11" s="1814"/>
      <c r="E11" s="1814"/>
      <c r="F11" s="1147">
        <v>226</v>
      </c>
      <c r="G11" s="1813">
        <v>170</v>
      </c>
      <c r="H11" s="1814"/>
      <c r="I11" s="1814"/>
      <c r="J11" s="1351">
        <v>32.94117647058823</v>
      </c>
      <c r="K11" s="1351" t="s">
        <v>817</v>
      </c>
      <c r="L11" s="1351"/>
      <c r="M11" s="1351" t="s">
        <v>817</v>
      </c>
      <c r="N11" s="1351" t="s">
        <v>817</v>
      </c>
      <c r="O11" s="1147">
        <v>226</v>
      </c>
      <c r="P11" s="1813">
        <v>170</v>
      </c>
      <c r="Q11" s="1814"/>
      <c r="R11" s="1351">
        <v>32.94117647058823</v>
      </c>
      <c r="S11" s="728" t="s">
        <v>814</v>
      </c>
      <c r="T11" s="1150">
        <v>226</v>
      </c>
      <c r="U11" s="1813">
        <v>170</v>
      </c>
      <c r="V11" s="1814"/>
      <c r="W11" s="1814"/>
      <c r="X11" s="1351">
        <v>32.94117647058823</v>
      </c>
      <c r="Y11" s="729" t="s">
        <v>814</v>
      </c>
    </row>
    <row r="12" spans="2:25" ht="9.75" customHeight="1">
      <c r="B12" s="726" t="s">
        <v>814</v>
      </c>
      <c r="C12" s="1855" t="s">
        <v>850</v>
      </c>
      <c r="D12" s="1814"/>
      <c r="E12" s="1814"/>
      <c r="F12" s="1147">
        <v>150</v>
      </c>
      <c r="G12" s="1813">
        <v>115</v>
      </c>
      <c r="H12" s="1814"/>
      <c r="I12" s="1814"/>
      <c r="J12" s="1351">
        <v>30.434782608695656</v>
      </c>
      <c r="K12" s="1584" t="s">
        <v>817</v>
      </c>
      <c r="L12" s="1584"/>
      <c r="M12" s="1584" t="s">
        <v>817</v>
      </c>
      <c r="N12" s="1351" t="s">
        <v>817</v>
      </c>
      <c r="O12" s="1147">
        <v>150</v>
      </c>
      <c r="P12" s="1813">
        <v>115</v>
      </c>
      <c r="Q12" s="1814"/>
      <c r="R12" s="1351">
        <v>30.434782608695656</v>
      </c>
      <c r="S12" s="728" t="s">
        <v>814</v>
      </c>
      <c r="T12" s="1150">
        <v>150</v>
      </c>
      <c r="U12" s="1813">
        <v>115</v>
      </c>
      <c r="V12" s="1814"/>
      <c r="W12" s="1814"/>
      <c r="X12" s="1351">
        <v>30.434782608695656</v>
      </c>
      <c r="Y12" s="729" t="s">
        <v>814</v>
      </c>
    </row>
    <row r="13" spans="2:25" ht="9" customHeight="1">
      <c r="B13" s="1145" t="s">
        <v>814</v>
      </c>
      <c r="C13" s="1791" t="s">
        <v>851</v>
      </c>
      <c r="D13" s="1788"/>
      <c r="E13" s="1788"/>
      <c r="F13" s="1166">
        <v>738</v>
      </c>
      <c r="G13" s="1825">
        <v>646</v>
      </c>
      <c r="H13" s="1810"/>
      <c r="I13" s="1810"/>
      <c r="J13" s="1342">
        <v>14.241486068111456</v>
      </c>
      <c r="K13" s="1351" t="s">
        <v>817</v>
      </c>
      <c r="L13" s="1351"/>
      <c r="M13" s="1351" t="s">
        <v>817</v>
      </c>
      <c r="N13" s="1342" t="s">
        <v>817</v>
      </c>
      <c r="O13" s="1166">
        <v>738</v>
      </c>
      <c r="P13" s="1825">
        <v>646</v>
      </c>
      <c r="Q13" s="1810"/>
      <c r="R13" s="1342">
        <v>14.241486068111456</v>
      </c>
      <c r="S13" s="1182" t="s">
        <v>814</v>
      </c>
      <c r="T13" s="1168">
        <v>738</v>
      </c>
      <c r="U13" s="1825">
        <v>646</v>
      </c>
      <c r="V13" s="1810"/>
      <c r="W13" s="1810"/>
      <c r="X13" s="1342">
        <v>14.241486068111456</v>
      </c>
      <c r="Y13" s="1183" t="s">
        <v>814</v>
      </c>
    </row>
    <row r="14" spans="2:25" ht="9.75" customHeight="1">
      <c r="B14" s="1134" t="s">
        <v>814</v>
      </c>
      <c r="C14" s="1755" t="s">
        <v>814</v>
      </c>
      <c r="D14" s="1786"/>
      <c r="E14" s="1786"/>
      <c r="F14" s="1137" t="s">
        <v>814</v>
      </c>
      <c r="G14" s="1837" t="s">
        <v>814</v>
      </c>
      <c r="H14" s="1786"/>
      <c r="I14" s="1786"/>
      <c r="J14" s="1343" t="s">
        <v>814</v>
      </c>
      <c r="K14" s="1137" t="s">
        <v>814</v>
      </c>
      <c r="L14" s="1837" t="s">
        <v>814</v>
      </c>
      <c r="M14" s="1786"/>
      <c r="N14" s="1343" t="s">
        <v>814</v>
      </c>
      <c r="O14" s="1137" t="s">
        <v>814</v>
      </c>
      <c r="P14" s="1837" t="s">
        <v>814</v>
      </c>
      <c r="Q14" s="1786"/>
      <c r="R14" s="1343" t="s">
        <v>814</v>
      </c>
      <c r="S14" s="1137" t="s">
        <v>814</v>
      </c>
      <c r="T14" s="1165" t="s">
        <v>814</v>
      </c>
      <c r="U14" s="1837" t="s">
        <v>814</v>
      </c>
      <c r="V14" s="1786"/>
      <c r="W14" s="1786"/>
      <c r="X14" s="1343" t="s">
        <v>814</v>
      </c>
      <c r="Y14" s="1139" t="s">
        <v>814</v>
      </c>
    </row>
    <row r="15" spans="2:25" ht="9.75" customHeight="1">
      <c r="B15" s="726" t="s">
        <v>814</v>
      </c>
      <c r="C15" s="1855" t="s">
        <v>852</v>
      </c>
      <c r="D15" s="1814"/>
      <c r="E15" s="1814"/>
      <c r="F15" s="1147">
        <v>33</v>
      </c>
      <c r="G15" s="1813">
        <v>21</v>
      </c>
      <c r="H15" s="1814"/>
      <c r="I15" s="1814"/>
      <c r="J15" s="1351">
        <v>57.14285714285714</v>
      </c>
      <c r="K15" s="1351" t="s">
        <v>817</v>
      </c>
      <c r="L15" s="1351"/>
      <c r="M15" s="1351" t="s">
        <v>817</v>
      </c>
      <c r="N15" s="1351" t="s">
        <v>817</v>
      </c>
      <c r="O15" s="1147">
        <v>33</v>
      </c>
      <c r="P15" s="1813">
        <v>21</v>
      </c>
      <c r="Q15" s="1814"/>
      <c r="R15" s="1351">
        <v>57.14285714285714</v>
      </c>
      <c r="S15" s="728" t="s">
        <v>814</v>
      </c>
      <c r="T15" s="1150">
        <v>33</v>
      </c>
      <c r="U15" s="1813">
        <v>21</v>
      </c>
      <c r="V15" s="1814"/>
      <c r="W15" s="1814"/>
      <c r="X15" s="1351">
        <v>57.14285714285714</v>
      </c>
      <c r="Y15" s="729" t="s">
        <v>814</v>
      </c>
    </row>
    <row r="16" spans="2:25" ht="9.75" customHeight="1">
      <c r="B16" s="726" t="s">
        <v>814</v>
      </c>
      <c r="C16" s="1855" t="s">
        <v>439</v>
      </c>
      <c r="D16" s="1814"/>
      <c r="E16" s="1814"/>
      <c r="F16" s="1147">
        <v>9</v>
      </c>
      <c r="G16" s="1813">
        <v>7</v>
      </c>
      <c r="H16" s="1814"/>
      <c r="I16" s="1814"/>
      <c r="J16" s="1351">
        <v>28.57142857142857</v>
      </c>
      <c r="K16" s="1351" t="s">
        <v>817</v>
      </c>
      <c r="L16" s="1351"/>
      <c r="M16" s="1351" t="s">
        <v>817</v>
      </c>
      <c r="N16" s="1351" t="s">
        <v>817</v>
      </c>
      <c r="O16" s="1147">
        <v>9</v>
      </c>
      <c r="P16" s="1813">
        <v>7</v>
      </c>
      <c r="Q16" s="1814"/>
      <c r="R16" s="1351">
        <v>28.57142857142857</v>
      </c>
      <c r="S16" s="728" t="s">
        <v>814</v>
      </c>
      <c r="T16" s="1150">
        <v>11</v>
      </c>
      <c r="U16" s="1813">
        <v>7</v>
      </c>
      <c r="V16" s="1814"/>
      <c r="W16" s="1814"/>
      <c r="X16" s="1351">
        <v>57.14285714285714</v>
      </c>
      <c r="Y16" s="729" t="s">
        <v>814</v>
      </c>
    </row>
    <row r="17" spans="2:25" ht="9.75" customHeight="1">
      <c r="B17" s="726" t="s">
        <v>814</v>
      </c>
      <c r="C17" s="1855" t="s">
        <v>249</v>
      </c>
      <c r="D17" s="1814"/>
      <c r="E17" s="1814"/>
      <c r="F17" s="1147">
        <v>22</v>
      </c>
      <c r="G17" s="1813">
        <v>22</v>
      </c>
      <c r="H17" s="1814"/>
      <c r="I17" s="1814"/>
      <c r="J17" s="1351">
        <v>0</v>
      </c>
      <c r="K17" s="1147">
        <v>24</v>
      </c>
      <c r="L17" s="1813">
        <v>23</v>
      </c>
      <c r="M17" s="1814"/>
      <c r="N17" s="1351">
        <v>4.3478260869565215</v>
      </c>
      <c r="O17" s="1147">
        <v>46</v>
      </c>
      <c r="P17" s="1813">
        <v>45</v>
      </c>
      <c r="Q17" s="1814"/>
      <c r="R17" s="1351">
        <v>2.2222222222222223</v>
      </c>
      <c r="S17" s="728" t="s">
        <v>814</v>
      </c>
      <c r="T17" s="1150">
        <v>138</v>
      </c>
      <c r="U17" s="1813">
        <v>77</v>
      </c>
      <c r="V17" s="1814"/>
      <c r="W17" s="1814"/>
      <c r="X17" s="1351">
        <v>79.22077922077922</v>
      </c>
      <c r="Y17" s="729" t="s">
        <v>814</v>
      </c>
    </row>
    <row r="18" spans="2:25" ht="9.75" customHeight="1">
      <c r="B18" s="726" t="s">
        <v>814</v>
      </c>
      <c r="C18" s="1855" t="s">
        <v>853</v>
      </c>
      <c r="D18" s="1814"/>
      <c r="E18" s="1814"/>
      <c r="F18" s="1147">
        <v>67</v>
      </c>
      <c r="G18" s="1813">
        <v>98</v>
      </c>
      <c r="H18" s="1814"/>
      <c r="I18" s="1814"/>
      <c r="J18" s="1352">
        <v>-31.63265306122449</v>
      </c>
      <c r="K18" s="1351" t="s">
        <v>817</v>
      </c>
      <c r="L18" s="1351"/>
      <c r="M18" s="1351" t="s">
        <v>817</v>
      </c>
      <c r="N18" s="1351" t="s">
        <v>817</v>
      </c>
      <c r="O18" s="1147">
        <v>67</v>
      </c>
      <c r="P18" s="1813">
        <v>98</v>
      </c>
      <c r="Q18" s="1814"/>
      <c r="R18" s="1352">
        <v>-31.63265306122449</v>
      </c>
      <c r="S18" s="728" t="s">
        <v>814</v>
      </c>
      <c r="T18" s="1150">
        <v>67</v>
      </c>
      <c r="U18" s="1813">
        <v>98</v>
      </c>
      <c r="V18" s="1814"/>
      <c r="W18" s="1814"/>
      <c r="X18" s="1352">
        <v>-31.63265306122449</v>
      </c>
      <c r="Y18" s="729" t="s">
        <v>814</v>
      </c>
    </row>
    <row r="19" spans="2:25" ht="9.75" customHeight="1">
      <c r="B19" s="726" t="s">
        <v>814</v>
      </c>
      <c r="C19" s="1855" t="s">
        <v>854</v>
      </c>
      <c r="D19" s="1814"/>
      <c r="E19" s="1814"/>
      <c r="F19" s="1147">
        <v>58</v>
      </c>
      <c r="G19" s="1813">
        <v>25</v>
      </c>
      <c r="H19" s="1814"/>
      <c r="I19" s="1814"/>
      <c r="J19" s="1351">
        <v>132</v>
      </c>
      <c r="K19" s="1351" t="s">
        <v>817</v>
      </c>
      <c r="L19" s="1351"/>
      <c r="M19" s="1351" t="s">
        <v>817</v>
      </c>
      <c r="N19" s="1351" t="s">
        <v>817</v>
      </c>
      <c r="O19" s="1147">
        <v>58</v>
      </c>
      <c r="P19" s="1813">
        <v>25</v>
      </c>
      <c r="Q19" s="1814"/>
      <c r="R19" s="1351">
        <v>132</v>
      </c>
      <c r="S19" s="728" t="s">
        <v>814</v>
      </c>
      <c r="T19" s="1150">
        <v>58</v>
      </c>
      <c r="U19" s="1813">
        <v>25</v>
      </c>
      <c r="V19" s="1814"/>
      <c r="W19" s="1814"/>
      <c r="X19" s="1351">
        <v>132</v>
      </c>
      <c r="Y19" s="729" t="s">
        <v>814</v>
      </c>
    </row>
    <row r="20" spans="2:25" ht="9.75" customHeight="1">
      <c r="B20" s="726" t="s">
        <v>814</v>
      </c>
      <c r="C20" s="1855" t="s">
        <v>855</v>
      </c>
      <c r="D20" s="1814"/>
      <c r="E20" s="1814"/>
      <c r="F20" s="1351" t="s">
        <v>817</v>
      </c>
      <c r="G20" s="1813">
        <v>2</v>
      </c>
      <c r="H20" s="1814"/>
      <c r="I20" s="1814"/>
      <c r="J20" s="1351" t="s">
        <v>817</v>
      </c>
      <c r="K20" s="1147">
        <v>1</v>
      </c>
      <c r="L20" s="1813">
        <v>3</v>
      </c>
      <c r="M20" s="1814"/>
      <c r="N20" s="1352">
        <v>-66.66666666666666</v>
      </c>
      <c r="O20" s="1147">
        <v>1</v>
      </c>
      <c r="P20" s="1813">
        <v>5</v>
      </c>
      <c r="Q20" s="1814"/>
      <c r="R20" s="1352">
        <v>-80</v>
      </c>
      <c r="S20" s="728" t="s">
        <v>814</v>
      </c>
      <c r="T20" s="1150">
        <v>7</v>
      </c>
      <c r="U20" s="1813">
        <v>8</v>
      </c>
      <c r="V20" s="1814"/>
      <c r="W20" s="1814"/>
      <c r="X20" s="1352">
        <v>-12.5</v>
      </c>
      <c r="Y20" s="729" t="s">
        <v>814</v>
      </c>
    </row>
    <row r="21" spans="2:25" ht="9.75" customHeight="1">
      <c r="B21" s="726" t="s">
        <v>814</v>
      </c>
      <c r="C21" s="1855" t="s">
        <v>856</v>
      </c>
      <c r="D21" s="1814"/>
      <c r="E21" s="1814"/>
      <c r="F21" s="1147">
        <v>78</v>
      </c>
      <c r="G21" s="1813">
        <v>170</v>
      </c>
      <c r="H21" s="1814"/>
      <c r="I21" s="1814"/>
      <c r="J21" s="1352">
        <v>-54.11764705882353</v>
      </c>
      <c r="K21" s="1147">
        <v>1</v>
      </c>
      <c r="L21" s="1351"/>
      <c r="M21" s="1351" t="s">
        <v>817</v>
      </c>
      <c r="N21" s="1351" t="s">
        <v>817</v>
      </c>
      <c r="O21" s="1147">
        <v>79</v>
      </c>
      <c r="P21" s="1813">
        <v>170</v>
      </c>
      <c r="Q21" s="1814"/>
      <c r="R21" s="1352">
        <v>-53.529411764705884</v>
      </c>
      <c r="S21" s="728" t="s">
        <v>814</v>
      </c>
      <c r="T21" s="1150">
        <v>84</v>
      </c>
      <c r="U21" s="1813">
        <v>170</v>
      </c>
      <c r="V21" s="1814"/>
      <c r="W21" s="1814"/>
      <c r="X21" s="1352">
        <v>-50.588235294117645</v>
      </c>
      <c r="Y21" s="729" t="s">
        <v>814</v>
      </c>
    </row>
    <row r="22" spans="2:25" ht="8.25" customHeight="1">
      <c r="B22" s="732" t="s">
        <v>814</v>
      </c>
      <c r="C22" s="1846" t="s">
        <v>814</v>
      </c>
      <c r="D22" s="1847"/>
      <c r="E22" s="1847"/>
      <c r="F22" s="1230" t="s">
        <v>814</v>
      </c>
      <c r="G22" s="1807" t="s">
        <v>814</v>
      </c>
      <c r="H22" s="1808"/>
      <c r="I22" s="1808"/>
      <c r="J22" s="1354" t="s">
        <v>814</v>
      </c>
      <c r="K22" s="1230" t="s">
        <v>814</v>
      </c>
      <c r="L22" s="1807" t="s">
        <v>814</v>
      </c>
      <c r="M22" s="1808"/>
      <c r="N22" s="1354" t="s">
        <v>814</v>
      </c>
      <c r="O22" s="1230" t="s">
        <v>814</v>
      </c>
      <c r="P22" s="1807" t="s">
        <v>814</v>
      </c>
      <c r="Q22" s="1808"/>
      <c r="R22" s="1354" t="s">
        <v>814</v>
      </c>
      <c r="S22" s="1231" t="s">
        <v>814</v>
      </c>
      <c r="T22" s="1232" t="s">
        <v>814</v>
      </c>
      <c r="U22" s="1807" t="s">
        <v>814</v>
      </c>
      <c r="V22" s="1808"/>
      <c r="W22" s="1808"/>
      <c r="X22" s="1354" t="s">
        <v>814</v>
      </c>
      <c r="Y22" s="1233" t="s">
        <v>814</v>
      </c>
    </row>
    <row r="23" spans="2:25" ht="9" customHeight="1">
      <c r="B23" s="732" t="s">
        <v>814</v>
      </c>
      <c r="C23" s="1846" t="s">
        <v>857</v>
      </c>
      <c r="D23" s="1847"/>
      <c r="E23" s="1847"/>
      <c r="F23" s="1169">
        <v>1005</v>
      </c>
      <c r="G23" s="1806">
        <v>991</v>
      </c>
      <c r="H23" s="1805"/>
      <c r="I23" s="1805"/>
      <c r="J23" s="1344">
        <v>1.4127144298688195</v>
      </c>
      <c r="K23" s="1169">
        <v>26</v>
      </c>
      <c r="L23" s="1806">
        <v>26</v>
      </c>
      <c r="M23" s="1805"/>
      <c r="N23" s="1344">
        <v>0</v>
      </c>
      <c r="O23" s="1169">
        <v>1031</v>
      </c>
      <c r="P23" s="1806">
        <v>1017</v>
      </c>
      <c r="Q23" s="1805"/>
      <c r="R23" s="1344">
        <v>1.376597836774828</v>
      </c>
      <c r="S23" s="1172" t="s">
        <v>814</v>
      </c>
      <c r="T23" s="1173">
        <v>1136</v>
      </c>
      <c r="U23" s="1806">
        <v>1052</v>
      </c>
      <c r="V23" s="1805"/>
      <c r="W23" s="1805"/>
      <c r="X23" s="1344">
        <v>7.984790874524715</v>
      </c>
      <c r="Y23" s="1174" t="s">
        <v>814</v>
      </c>
    </row>
    <row r="24" spans="2:25" ht="9" customHeight="1">
      <c r="B24" s="732" t="s">
        <v>814</v>
      </c>
      <c r="C24" s="1846" t="s">
        <v>814</v>
      </c>
      <c r="D24" s="1847"/>
      <c r="E24" s="1847"/>
      <c r="F24" s="1192" t="s">
        <v>814</v>
      </c>
      <c r="G24" s="1809" t="s">
        <v>814</v>
      </c>
      <c r="H24" s="1810"/>
      <c r="I24" s="1810"/>
      <c r="J24" s="1342" t="s">
        <v>814</v>
      </c>
      <c r="K24" s="1192" t="s">
        <v>814</v>
      </c>
      <c r="L24" s="1809" t="s">
        <v>814</v>
      </c>
      <c r="M24" s="1810"/>
      <c r="N24" s="1342" t="s">
        <v>814</v>
      </c>
      <c r="O24" s="1192" t="s">
        <v>814</v>
      </c>
      <c r="P24" s="1809" t="s">
        <v>814</v>
      </c>
      <c r="Q24" s="1810"/>
      <c r="R24" s="1342" t="s">
        <v>814</v>
      </c>
      <c r="S24" s="1154" t="s">
        <v>814</v>
      </c>
      <c r="T24" s="1193" t="s">
        <v>814</v>
      </c>
      <c r="U24" s="1809" t="s">
        <v>814</v>
      </c>
      <c r="V24" s="1810"/>
      <c r="W24" s="1810"/>
      <c r="X24" s="1342" t="s">
        <v>814</v>
      </c>
      <c r="Y24" s="1156" t="s">
        <v>814</v>
      </c>
    </row>
    <row r="25" spans="2:25" ht="9" customHeight="1">
      <c r="B25" s="726" t="s">
        <v>814</v>
      </c>
      <c r="C25" s="1855" t="s">
        <v>249</v>
      </c>
      <c r="D25" s="1814"/>
      <c r="E25" s="1814"/>
      <c r="F25" s="1147">
        <v>64</v>
      </c>
      <c r="G25" s="1813">
        <v>49</v>
      </c>
      <c r="H25" s="1814"/>
      <c r="I25" s="1814"/>
      <c r="J25" s="1351">
        <v>30.612244897959183</v>
      </c>
      <c r="K25" s="1147">
        <v>32</v>
      </c>
      <c r="L25" s="1813">
        <v>25</v>
      </c>
      <c r="M25" s="1814"/>
      <c r="N25" s="1351">
        <v>28</v>
      </c>
      <c r="O25" s="1147">
        <v>96</v>
      </c>
      <c r="P25" s="1813">
        <v>74</v>
      </c>
      <c r="Q25" s="1814"/>
      <c r="R25" s="1351">
        <v>29.72972972972973</v>
      </c>
      <c r="S25" s="728" t="s">
        <v>814</v>
      </c>
      <c r="T25" s="1150">
        <v>165</v>
      </c>
      <c r="U25" s="1813">
        <v>161</v>
      </c>
      <c r="V25" s="1814"/>
      <c r="W25" s="1814"/>
      <c r="X25" s="1351">
        <v>2.484472049689441</v>
      </c>
      <c r="Y25" s="729" t="s">
        <v>814</v>
      </c>
    </row>
    <row r="26" spans="2:25" ht="9" customHeight="1">
      <c r="B26" s="726" t="s">
        <v>814</v>
      </c>
      <c r="C26" s="1855" t="s">
        <v>858</v>
      </c>
      <c r="D26" s="1814"/>
      <c r="E26" s="1814"/>
      <c r="F26" s="1147">
        <v>51</v>
      </c>
      <c r="G26" s="1813">
        <v>69</v>
      </c>
      <c r="H26" s="1814"/>
      <c r="I26" s="1814"/>
      <c r="J26" s="1352">
        <v>-26.08695652173913</v>
      </c>
      <c r="K26" s="1147">
        <v>7</v>
      </c>
      <c r="L26" s="1813">
        <v>7</v>
      </c>
      <c r="M26" s="1814"/>
      <c r="N26" s="1351">
        <v>0</v>
      </c>
      <c r="O26" s="1147">
        <v>58</v>
      </c>
      <c r="P26" s="1813">
        <v>76</v>
      </c>
      <c r="Q26" s="1814"/>
      <c r="R26" s="1352">
        <v>-23.684210526315788</v>
      </c>
      <c r="S26" s="728" t="s">
        <v>814</v>
      </c>
      <c r="T26" s="1150">
        <v>74</v>
      </c>
      <c r="U26" s="1813">
        <v>91</v>
      </c>
      <c r="V26" s="1814"/>
      <c r="W26" s="1814"/>
      <c r="X26" s="1352">
        <v>-18.681318681318682</v>
      </c>
      <c r="Y26" s="729" t="s">
        <v>814</v>
      </c>
    </row>
    <row r="27" spans="2:25" ht="9" customHeight="1">
      <c r="B27" s="726" t="s">
        <v>814</v>
      </c>
      <c r="C27" s="1855" t="s">
        <v>248</v>
      </c>
      <c r="D27" s="1814"/>
      <c r="E27" s="1814"/>
      <c r="F27" s="1351" t="s">
        <v>817</v>
      </c>
      <c r="G27" s="1351" t="s">
        <v>817</v>
      </c>
      <c r="H27" s="1351" t="s">
        <v>817</v>
      </c>
      <c r="I27" s="1351" t="s">
        <v>817</v>
      </c>
      <c r="J27" s="1351" t="s">
        <v>817</v>
      </c>
      <c r="K27" s="1351" t="s">
        <v>817</v>
      </c>
      <c r="L27" s="1351"/>
      <c r="M27" s="1351" t="s">
        <v>817</v>
      </c>
      <c r="N27" s="1351" t="s">
        <v>817</v>
      </c>
      <c r="O27" s="1351" t="s">
        <v>817</v>
      </c>
      <c r="P27" s="1351"/>
      <c r="Q27" s="1351" t="s">
        <v>817</v>
      </c>
      <c r="R27" s="1351" t="s">
        <v>817</v>
      </c>
      <c r="S27" s="728" t="s">
        <v>814</v>
      </c>
      <c r="T27" s="1586" t="s">
        <v>817</v>
      </c>
      <c r="U27" s="1351"/>
      <c r="V27" s="1351"/>
      <c r="W27" s="1351" t="s">
        <v>817</v>
      </c>
      <c r="X27" s="1351" t="s">
        <v>817</v>
      </c>
      <c r="Y27" s="729" t="s">
        <v>814</v>
      </c>
    </row>
    <row r="28" spans="2:25" ht="9" customHeight="1">
      <c r="B28" s="1145" t="s">
        <v>814</v>
      </c>
      <c r="C28" s="1791" t="s">
        <v>859</v>
      </c>
      <c r="D28" s="1788"/>
      <c r="E28" s="1788"/>
      <c r="F28" s="1184">
        <v>115</v>
      </c>
      <c r="G28" s="1806">
        <v>118</v>
      </c>
      <c r="H28" s="1805"/>
      <c r="I28" s="1805"/>
      <c r="J28" s="1346">
        <v>-2.5423728813559325</v>
      </c>
      <c r="K28" s="1169">
        <v>39</v>
      </c>
      <c r="L28" s="1811">
        <v>32</v>
      </c>
      <c r="M28" s="1812"/>
      <c r="N28" s="1452">
        <v>21.875</v>
      </c>
      <c r="O28" s="1169">
        <v>154</v>
      </c>
      <c r="P28" s="1806">
        <v>150</v>
      </c>
      <c r="Q28" s="1805"/>
      <c r="R28" s="1344">
        <v>2.666666666666667</v>
      </c>
      <c r="S28" s="1234" t="s">
        <v>814</v>
      </c>
      <c r="T28" s="1173">
        <v>239</v>
      </c>
      <c r="U28" s="1806">
        <v>252</v>
      </c>
      <c r="V28" s="1805"/>
      <c r="W28" s="1805"/>
      <c r="X28" s="1346">
        <v>-5.158730158730158</v>
      </c>
      <c r="Y28" s="1174" t="s">
        <v>814</v>
      </c>
    </row>
    <row r="29" spans="2:25" ht="8.25" customHeight="1">
      <c r="B29" s="726" t="s">
        <v>814</v>
      </c>
      <c r="C29" s="1846" t="s">
        <v>814</v>
      </c>
      <c r="D29" s="1847"/>
      <c r="E29" s="1847"/>
      <c r="F29" s="731" t="s">
        <v>814</v>
      </c>
      <c r="G29" s="1833" t="s">
        <v>814</v>
      </c>
      <c r="H29" s="1814"/>
      <c r="I29" s="1814"/>
      <c r="J29" s="1347" t="s">
        <v>814</v>
      </c>
      <c r="K29" s="731" t="s">
        <v>814</v>
      </c>
      <c r="L29" s="1833" t="s">
        <v>814</v>
      </c>
      <c r="M29" s="1814"/>
      <c r="N29" s="1347" t="s">
        <v>814</v>
      </c>
      <c r="O29" s="731" t="s">
        <v>814</v>
      </c>
      <c r="P29" s="1833" t="s">
        <v>814</v>
      </c>
      <c r="Q29" s="1814"/>
      <c r="R29" s="1347" t="s">
        <v>814</v>
      </c>
      <c r="S29" s="728" t="s">
        <v>814</v>
      </c>
      <c r="T29" s="730" t="s">
        <v>814</v>
      </c>
      <c r="U29" s="1833" t="s">
        <v>814</v>
      </c>
      <c r="V29" s="1814"/>
      <c r="W29" s="1814"/>
      <c r="X29" s="1347" t="s">
        <v>814</v>
      </c>
      <c r="Y29" s="729" t="s">
        <v>814</v>
      </c>
    </row>
    <row r="30" spans="2:25" ht="8.25" customHeight="1">
      <c r="B30" s="732" t="s">
        <v>814</v>
      </c>
      <c r="C30" s="1846" t="s">
        <v>814</v>
      </c>
      <c r="D30" s="1847"/>
      <c r="E30" s="1847"/>
      <c r="F30" s="1230" t="s">
        <v>814</v>
      </c>
      <c r="G30" s="1807" t="s">
        <v>814</v>
      </c>
      <c r="H30" s="1808"/>
      <c r="I30" s="1808"/>
      <c r="J30" s="1354" t="s">
        <v>814</v>
      </c>
      <c r="K30" s="1230" t="s">
        <v>814</v>
      </c>
      <c r="L30" s="1807" t="s">
        <v>814</v>
      </c>
      <c r="M30" s="1808"/>
      <c r="N30" s="1354" t="s">
        <v>814</v>
      </c>
      <c r="O30" s="1230" t="s">
        <v>814</v>
      </c>
      <c r="P30" s="1807" t="s">
        <v>814</v>
      </c>
      <c r="Q30" s="1808"/>
      <c r="R30" s="1354" t="s">
        <v>814</v>
      </c>
      <c r="S30" s="1231" t="s">
        <v>814</v>
      </c>
      <c r="T30" s="1232" t="s">
        <v>814</v>
      </c>
      <c r="U30" s="1807" t="s">
        <v>814</v>
      </c>
      <c r="V30" s="1808"/>
      <c r="W30" s="1808"/>
      <c r="X30" s="1354" t="s">
        <v>814</v>
      </c>
      <c r="Y30" s="1233" t="s">
        <v>814</v>
      </c>
    </row>
    <row r="31" spans="2:25" ht="9" customHeight="1">
      <c r="B31" s="732" t="s">
        <v>814</v>
      </c>
      <c r="C31" s="1846" t="s">
        <v>860</v>
      </c>
      <c r="D31" s="1847"/>
      <c r="E31" s="1847"/>
      <c r="F31" s="1169">
        <v>1120</v>
      </c>
      <c r="G31" s="1806">
        <v>1109</v>
      </c>
      <c r="H31" s="1805"/>
      <c r="I31" s="1805"/>
      <c r="J31" s="1344">
        <v>0.9918845807033363</v>
      </c>
      <c r="K31" s="1169">
        <v>65</v>
      </c>
      <c r="L31" s="1806">
        <v>58</v>
      </c>
      <c r="M31" s="1805"/>
      <c r="N31" s="1344">
        <v>12.068965517241379</v>
      </c>
      <c r="O31" s="1169">
        <v>1185</v>
      </c>
      <c r="P31" s="1806">
        <v>1167</v>
      </c>
      <c r="Q31" s="1805"/>
      <c r="R31" s="1344">
        <v>1.5424164524421593</v>
      </c>
      <c r="S31" s="1172" t="s">
        <v>814</v>
      </c>
      <c r="T31" s="1173">
        <v>1375</v>
      </c>
      <c r="U31" s="1806">
        <v>1304</v>
      </c>
      <c r="V31" s="1805"/>
      <c r="W31" s="1805"/>
      <c r="X31" s="1344">
        <v>5.4447852760736195</v>
      </c>
      <c r="Y31" s="1174" t="s">
        <v>814</v>
      </c>
    </row>
    <row r="32" spans="2:25" ht="9" customHeight="1">
      <c r="B32" s="732" t="s">
        <v>814</v>
      </c>
      <c r="C32" s="1846" t="s">
        <v>814</v>
      </c>
      <c r="D32" s="1847"/>
      <c r="E32" s="1847"/>
      <c r="F32" s="1192" t="s">
        <v>814</v>
      </c>
      <c r="G32" s="1809" t="s">
        <v>814</v>
      </c>
      <c r="H32" s="1810"/>
      <c r="I32" s="1810"/>
      <c r="J32" s="1342" t="s">
        <v>814</v>
      </c>
      <c r="K32" s="1192" t="s">
        <v>814</v>
      </c>
      <c r="L32" s="1809" t="s">
        <v>814</v>
      </c>
      <c r="M32" s="1810"/>
      <c r="N32" s="1342" t="s">
        <v>814</v>
      </c>
      <c r="O32" s="1192" t="s">
        <v>814</v>
      </c>
      <c r="P32" s="1809" t="s">
        <v>814</v>
      </c>
      <c r="Q32" s="1810"/>
      <c r="R32" s="1342" t="s">
        <v>814</v>
      </c>
      <c r="S32" s="1154" t="s">
        <v>814</v>
      </c>
      <c r="T32" s="1193" t="s">
        <v>814</v>
      </c>
      <c r="U32" s="1809" t="s">
        <v>814</v>
      </c>
      <c r="V32" s="1810"/>
      <c r="W32" s="1810"/>
      <c r="X32" s="1342" t="s">
        <v>814</v>
      </c>
      <c r="Y32" s="1156" t="s">
        <v>814</v>
      </c>
    </row>
    <row r="33" spans="2:25" ht="8.25" customHeight="1">
      <c r="B33" s="726" t="s">
        <v>814</v>
      </c>
      <c r="C33" s="1855" t="s">
        <v>861</v>
      </c>
      <c r="D33" s="1814"/>
      <c r="E33" s="1814"/>
      <c r="F33" s="1147">
        <v>35</v>
      </c>
      <c r="G33" s="1813">
        <v>614</v>
      </c>
      <c r="H33" s="1814"/>
      <c r="I33" s="1814"/>
      <c r="J33" s="1352">
        <v>-94.29967426710097</v>
      </c>
      <c r="K33" s="1351" t="s">
        <v>817</v>
      </c>
      <c r="L33" s="1351"/>
      <c r="M33" s="1351" t="s">
        <v>817</v>
      </c>
      <c r="N33" s="1351" t="s">
        <v>817</v>
      </c>
      <c r="O33" s="1147">
        <v>35</v>
      </c>
      <c r="P33" s="1813">
        <v>614</v>
      </c>
      <c r="Q33" s="1814"/>
      <c r="R33" s="1352">
        <v>-94.29967426710097</v>
      </c>
      <c r="S33" s="728" t="s">
        <v>814</v>
      </c>
      <c r="T33" s="1150">
        <v>35</v>
      </c>
      <c r="U33" s="1813">
        <v>614</v>
      </c>
      <c r="V33" s="1814"/>
      <c r="W33" s="1814"/>
      <c r="X33" s="1352">
        <v>-94.29967426710097</v>
      </c>
      <c r="Y33" s="729" t="s">
        <v>814</v>
      </c>
    </row>
    <row r="34" spans="2:25" ht="8.25" customHeight="1">
      <c r="B34" s="726" t="s">
        <v>814</v>
      </c>
      <c r="C34" s="1855" t="s">
        <v>814</v>
      </c>
      <c r="D34" s="1814"/>
      <c r="E34" s="1814"/>
      <c r="F34" s="731" t="s">
        <v>814</v>
      </c>
      <c r="G34" s="1833" t="s">
        <v>814</v>
      </c>
      <c r="H34" s="1814"/>
      <c r="I34" s="1814"/>
      <c r="J34" s="1347" t="s">
        <v>814</v>
      </c>
      <c r="K34" s="731" t="s">
        <v>814</v>
      </c>
      <c r="L34" s="1833" t="s">
        <v>814</v>
      </c>
      <c r="M34" s="1814"/>
      <c r="N34" s="1347" t="s">
        <v>814</v>
      </c>
      <c r="O34" s="731" t="s">
        <v>814</v>
      </c>
      <c r="P34" s="1833" t="s">
        <v>814</v>
      </c>
      <c r="Q34" s="1814"/>
      <c r="R34" s="1347" t="s">
        <v>814</v>
      </c>
      <c r="S34" s="728" t="s">
        <v>814</v>
      </c>
      <c r="T34" s="730" t="s">
        <v>814</v>
      </c>
      <c r="U34" s="1833" t="s">
        <v>814</v>
      </c>
      <c r="V34" s="1814"/>
      <c r="W34" s="1814"/>
      <c r="X34" s="1347" t="s">
        <v>814</v>
      </c>
      <c r="Y34" s="729" t="s">
        <v>814</v>
      </c>
    </row>
    <row r="35" spans="2:25" ht="8.25" customHeight="1">
      <c r="B35" s="726" t="s">
        <v>814</v>
      </c>
      <c r="C35" s="1855" t="s">
        <v>862</v>
      </c>
      <c r="D35" s="1814"/>
      <c r="E35" s="1814"/>
      <c r="F35" s="1147">
        <v>5</v>
      </c>
      <c r="G35" s="1813">
        <v>157</v>
      </c>
      <c r="H35" s="1814"/>
      <c r="I35" s="1814"/>
      <c r="J35" s="1352">
        <v>-96.81528662420382</v>
      </c>
      <c r="K35" s="1351" t="s">
        <v>817</v>
      </c>
      <c r="L35" s="1351"/>
      <c r="M35" s="1351" t="s">
        <v>817</v>
      </c>
      <c r="N35" s="1351" t="s">
        <v>817</v>
      </c>
      <c r="O35" s="1147">
        <v>5</v>
      </c>
      <c r="P35" s="1813">
        <v>157</v>
      </c>
      <c r="Q35" s="1814"/>
      <c r="R35" s="1352">
        <v>-96.81528662420382</v>
      </c>
      <c r="S35" s="728" t="s">
        <v>814</v>
      </c>
      <c r="T35" s="1150">
        <v>5</v>
      </c>
      <c r="U35" s="1813">
        <v>157</v>
      </c>
      <c r="V35" s="1814"/>
      <c r="W35" s="1814"/>
      <c r="X35" s="1352">
        <v>-96.81528662420382</v>
      </c>
      <c r="Y35" s="729" t="s">
        <v>814</v>
      </c>
    </row>
    <row r="36" spans="2:25" ht="8.25" customHeight="1">
      <c r="B36" s="726" t="s">
        <v>814</v>
      </c>
      <c r="C36" s="1855" t="s">
        <v>814</v>
      </c>
      <c r="D36" s="1814"/>
      <c r="E36" s="1814"/>
      <c r="F36" s="731" t="s">
        <v>814</v>
      </c>
      <c r="G36" s="1833" t="s">
        <v>814</v>
      </c>
      <c r="H36" s="1814"/>
      <c r="I36" s="1814"/>
      <c r="J36" s="1347" t="s">
        <v>814</v>
      </c>
      <c r="K36" s="731" t="s">
        <v>814</v>
      </c>
      <c r="L36" s="1351"/>
      <c r="M36" s="1351"/>
      <c r="N36" s="1347" t="s">
        <v>814</v>
      </c>
      <c r="O36" s="731" t="s">
        <v>814</v>
      </c>
      <c r="P36" s="1833" t="s">
        <v>814</v>
      </c>
      <c r="Q36" s="1814"/>
      <c r="R36" s="1347" t="s">
        <v>814</v>
      </c>
      <c r="S36" s="728" t="s">
        <v>814</v>
      </c>
      <c r="T36" s="730" t="s">
        <v>814</v>
      </c>
      <c r="U36" s="1833" t="s">
        <v>814</v>
      </c>
      <c r="V36" s="1814"/>
      <c r="W36" s="1814"/>
      <c r="X36" s="1347" t="s">
        <v>814</v>
      </c>
      <c r="Y36" s="729" t="s">
        <v>814</v>
      </c>
    </row>
    <row r="37" spans="2:25" ht="8.25" customHeight="1">
      <c r="B37" s="732" t="s">
        <v>814</v>
      </c>
      <c r="C37" s="1846" t="s">
        <v>814</v>
      </c>
      <c r="D37" s="1847"/>
      <c r="E37" s="1847"/>
      <c r="F37" s="1230" t="s">
        <v>814</v>
      </c>
      <c r="G37" s="1807" t="s">
        <v>814</v>
      </c>
      <c r="H37" s="1808"/>
      <c r="I37" s="1808"/>
      <c r="J37" s="1354" t="s">
        <v>814</v>
      </c>
      <c r="K37" s="1230" t="s">
        <v>814</v>
      </c>
      <c r="L37" s="1807" t="s">
        <v>814</v>
      </c>
      <c r="M37" s="1808"/>
      <c r="N37" s="1354" t="s">
        <v>814</v>
      </c>
      <c r="O37" s="1230" t="s">
        <v>814</v>
      </c>
      <c r="P37" s="1807" t="s">
        <v>814</v>
      </c>
      <c r="Q37" s="1808"/>
      <c r="R37" s="1354" t="s">
        <v>814</v>
      </c>
      <c r="S37" s="1231" t="s">
        <v>814</v>
      </c>
      <c r="T37" s="1232" t="s">
        <v>814</v>
      </c>
      <c r="U37" s="1807" t="s">
        <v>814</v>
      </c>
      <c r="V37" s="1808"/>
      <c r="W37" s="1808"/>
      <c r="X37" s="1354" t="s">
        <v>814</v>
      </c>
      <c r="Y37" s="1233" t="s">
        <v>814</v>
      </c>
    </row>
    <row r="38" spans="2:25" ht="9" customHeight="1">
      <c r="B38" s="732" t="s">
        <v>814</v>
      </c>
      <c r="C38" s="1846" t="s">
        <v>250</v>
      </c>
      <c r="D38" s="1847"/>
      <c r="E38" s="1847"/>
      <c r="F38" s="1169">
        <v>1160</v>
      </c>
      <c r="G38" s="1806">
        <v>1880</v>
      </c>
      <c r="H38" s="1805"/>
      <c r="I38" s="1805"/>
      <c r="J38" s="1346">
        <v>-38.297872340425535</v>
      </c>
      <c r="K38" s="1169">
        <v>65</v>
      </c>
      <c r="L38" s="1806">
        <v>58</v>
      </c>
      <c r="M38" s="1805"/>
      <c r="N38" s="1344">
        <v>12.068965517241379</v>
      </c>
      <c r="O38" s="1169">
        <v>1225</v>
      </c>
      <c r="P38" s="1806">
        <v>1938</v>
      </c>
      <c r="Q38" s="1805"/>
      <c r="R38" s="1346">
        <v>-36.79050567595459</v>
      </c>
      <c r="S38" s="1172" t="s">
        <v>814</v>
      </c>
      <c r="T38" s="1173">
        <v>1415</v>
      </c>
      <c r="U38" s="1806">
        <v>2075</v>
      </c>
      <c r="V38" s="1805"/>
      <c r="W38" s="1805"/>
      <c r="X38" s="1346">
        <v>-31.807228915662648</v>
      </c>
      <c r="Y38" s="1174" t="s">
        <v>814</v>
      </c>
    </row>
    <row r="39" spans="2:25" ht="9" customHeight="1">
      <c r="B39" s="732" t="s">
        <v>814</v>
      </c>
      <c r="C39" s="1846" t="s">
        <v>814</v>
      </c>
      <c r="D39" s="1847"/>
      <c r="E39" s="1847"/>
      <c r="F39" s="1192" t="s">
        <v>814</v>
      </c>
      <c r="G39" s="1809" t="s">
        <v>814</v>
      </c>
      <c r="H39" s="1810"/>
      <c r="I39" s="1810"/>
      <c r="J39" s="1154" t="s">
        <v>814</v>
      </c>
      <c r="K39" s="1192" t="s">
        <v>814</v>
      </c>
      <c r="L39" s="1809" t="s">
        <v>814</v>
      </c>
      <c r="M39" s="1810"/>
      <c r="N39" s="1154" t="s">
        <v>814</v>
      </c>
      <c r="O39" s="1192" t="s">
        <v>814</v>
      </c>
      <c r="P39" s="1809" t="s">
        <v>814</v>
      </c>
      <c r="Q39" s="1810"/>
      <c r="R39" s="1154" t="s">
        <v>814</v>
      </c>
      <c r="S39" s="1154" t="s">
        <v>814</v>
      </c>
      <c r="T39" s="1193" t="s">
        <v>814</v>
      </c>
      <c r="U39" s="1809" t="s">
        <v>814</v>
      </c>
      <c r="V39" s="1810"/>
      <c r="W39" s="1810"/>
      <c r="X39" s="1154" t="s">
        <v>814</v>
      </c>
      <c r="Y39" s="1156" t="s">
        <v>814</v>
      </c>
    </row>
    <row r="40" spans="2:25" ht="13.5" customHeight="1">
      <c r="B40" s="1134" t="s">
        <v>814</v>
      </c>
      <c r="C40" s="1755" t="s">
        <v>863</v>
      </c>
      <c r="D40" s="1786"/>
      <c r="E40" s="1786"/>
      <c r="F40" s="1135" t="s">
        <v>814</v>
      </c>
      <c r="G40" s="1755" t="s">
        <v>814</v>
      </c>
      <c r="H40" s="1786"/>
      <c r="I40" s="1786"/>
      <c r="J40" s="1135" t="s">
        <v>814</v>
      </c>
      <c r="K40" s="1135" t="s">
        <v>814</v>
      </c>
      <c r="L40" s="1755" t="s">
        <v>814</v>
      </c>
      <c r="M40" s="1786"/>
      <c r="N40" s="1135" t="s">
        <v>814</v>
      </c>
      <c r="O40" s="1135" t="s">
        <v>814</v>
      </c>
      <c r="P40" s="1755" t="s">
        <v>814</v>
      </c>
      <c r="Q40" s="1786"/>
      <c r="R40" s="1135" t="s">
        <v>814</v>
      </c>
      <c r="S40" s="1135" t="s">
        <v>814</v>
      </c>
      <c r="T40" s="1134" t="s">
        <v>814</v>
      </c>
      <c r="U40" s="1755" t="s">
        <v>814</v>
      </c>
      <c r="V40" s="1786"/>
      <c r="W40" s="1786"/>
      <c r="X40" s="1135" t="s">
        <v>814</v>
      </c>
      <c r="Y40" s="1178" t="s">
        <v>814</v>
      </c>
    </row>
    <row r="41" spans="2:25" ht="9" customHeight="1">
      <c r="B41" s="726" t="s">
        <v>814</v>
      </c>
      <c r="C41" s="1855" t="s">
        <v>864</v>
      </c>
      <c r="D41" s="1814"/>
      <c r="E41" s="1814"/>
      <c r="F41" s="1147">
        <v>561</v>
      </c>
      <c r="G41" s="1813">
        <v>553</v>
      </c>
      <c r="H41" s="1814"/>
      <c r="I41" s="1814"/>
      <c r="J41" s="1351">
        <v>1.4466546112115732</v>
      </c>
      <c r="K41" s="1147">
        <v>59</v>
      </c>
      <c r="L41" s="1813">
        <v>51</v>
      </c>
      <c r="M41" s="1814"/>
      <c r="N41" s="1351">
        <v>15.686274509803921</v>
      </c>
      <c r="O41" s="1147">
        <v>620</v>
      </c>
      <c r="P41" s="1813">
        <v>604</v>
      </c>
      <c r="Q41" s="1814"/>
      <c r="R41" s="1351">
        <v>2.6490066225165565</v>
      </c>
      <c r="S41" s="728" t="s">
        <v>814</v>
      </c>
      <c r="T41" s="1150">
        <v>794</v>
      </c>
      <c r="U41" s="1813">
        <v>729</v>
      </c>
      <c r="V41" s="1814"/>
      <c r="W41" s="1814"/>
      <c r="X41" s="1351">
        <v>8.916323731138547</v>
      </c>
      <c r="Y41" s="1357" t="s">
        <v>814</v>
      </c>
    </row>
    <row r="42" spans="2:25" ht="9" customHeight="1">
      <c r="B42" s="726" t="s">
        <v>814</v>
      </c>
      <c r="C42" s="1855" t="s">
        <v>865</v>
      </c>
      <c r="D42" s="1814"/>
      <c r="E42" s="1814"/>
      <c r="F42" s="1147">
        <v>559</v>
      </c>
      <c r="G42" s="1813">
        <v>556</v>
      </c>
      <c r="H42" s="1814"/>
      <c r="I42" s="1814"/>
      <c r="J42" s="1351">
        <v>0.539568345323741</v>
      </c>
      <c r="K42" s="1147">
        <v>6</v>
      </c>
      <c r="L42" s="1813">
        <v>7</v>
      </c>
      <c r="M42" s="1814"/>
      <c r="N42" s="1352">
        <v>-14.285714285714285</v>
      </c>
      <c r="O42" s="1147">
        <v>565</v>
      </c>
      <c r="P42" s="1813">
        <v>563</v>
      </c>
      <c r="Q42" s="1814"/>
      <c r="R42" s="1351">
        <v>0.3552397868561279</v>
      </c>
      <c r="S42" s="728" t="s">
        <v>814</v>
      </c>
      <c r="T42" s="1150">
        <v>581</v>
      </c>
      <c r="U42" s="1813">
        <v>575</v>
      </c>
      <c r="V42" s="1814"/>
      <c r="W42" s="1814"/>
      <c r="X42" s="1351">
        <v>1.0434782608695654</v>
      </c>
      <c r="Y42" s="1357" t="s">
        <v>814</v>
      </c>
    </row>
    <row r="43" spans="2:25" ht="9" customHeight="1">
      <c r="B43" s="726" t="s">
        <v>814</v>
      </c>
      <c r="C43" s="1855" t="s">
        <v>866</v>
      </c>
      <c r="D43" s="1814"/>
      <c r="E43" s="1814"/>
      <c r="F43" s="1147">
        <v>40</v>
      </c>
      <c r="G43" s="1813">
        <v>771</v>
      </c>
      <c r="H43" s="1814"/>
      <c r="I43" s="1814"/>
      <c r="J43" s="1352">
        <v>-94.8119325551232</v>
      </c>
      <c r="K43" s="1351" t="s">
        <v>817</v>
      </c>
      <c r="L43" s="1351"/>
      <c r="M43" s="1351" t="s">
        <v>817</v>
      </c>
      <c r="N43" s="1351" t="s">
        <v>817</v>
      </c>
      <c r="O43" s="1147">
        <v>40</v>
      </c>
      <c r="P43" s="1813">
        <v>771</v>
      </c>
      <c r="Q43" s="1814"/>
      <c r="R43" s="1352">
        <v>-94.8119325551232</v>
      </c>
      <c r="S43" s="728" t="s">
        <v>814</v>
      </c>
      <c r="T43" s="1150">
        <v>40</v>
      </c>
      <c r="U43" s="1813">
        <v>771</v>
      </c>
      <c r="V43" s="1814"/>
      <c r="W43" s="1814"/>
      <c r="X43" s="1352">
        <v>-94.8119325551232</v>
      </c>
      <c r="Y43" s="1357" t="s">
        <v>814</v>
      </c>
    </row>
    <row r="44" spans="2:25" ht="9" customHeight="1">
      <c r="B44" s="1145" t="s">
        <v>814</v>
      </c>
      <c r="C44" s="1791" t="s">
        <v>247</v>
      </c>
      <c r="D44" s="1788"/>
      <c r="E44" s="1788"/>
      <c r="F44" s="1166">
        <v>1160</v>
      </c>
      <c r="G44" s="1825">
        <v>1880</v>
      </c>
      <c r="H44" s="1810"/>
      <c r="I44" s="1810"/>
      <c r="J44" s="1340">
        <v>-38.297872340425535</v>
      </c>
      <c r="K44" s="1166">
        <v>65</v>
      </c>
      <c r="L44" s="1826">
        <v>58</v>
      </c>
      <c r="M44" s="1827"/>
      <c r="N44" s="1342">
        <v>12.068965517241379</v>
      </c>
      <c r="O44" s="1166">
        <v>1225</v>
      </c>
      <c r="P44" s="1825">
        <v>1938</v>
      </c>
      <c r="Q44" s="1810"/>
      <c r="R44" s="1340">
        <v>-36.79050567595459</v>
      </c>
      <c r="S44" s="1182" t="s">
        <v>814</v>
      </c>
      <c r="T44" s="1168">
        <v>1415</v>
      </c>
      <c r="U44" s="1825">
        <v>2075</v>
      </c>
      <c r="V44" s="1810"/>
      <c r="W44" s="1810"/>
      <c r="X44" s="1340">
        <v>-31.807228915662648</v>
      </c>
      <c r="Y44" s="1363" t="s">
        <v>814</v>
      </c>
    </row>
    <row r="45" spans="2:25" ht="8.25" customHeight="1">
      <c r="B45" s="726" t="s">
        <v>814</v>
      </c>
      <c r="C45" s="1846" t="s">
        <v>814</v>
      </c>
      <c r="D45" s="1847"/>
      <c r="E45" s="1847"/>
      <c r="F45" s="731" t="s">
        <v>814</v>
      </c>
      <c r="G45" s="1833" t="s">
        <v>814</v>
      </c>
      <c r="H45" s="1814"/>
      <c r="I45" s="1814"/>
      <c r="J45" s="1347" t="s">
        <v>814</v>
      </c>
      <c r="K45" s="731" t="s">
        <v>814</v>
      </c>
      <c r="L45" s="1834" t="s">
        <v>814</v>
      </c>
      <c r="M45" s="1829"/>
      <c r="N45" s="1347" t="s">
        <v>814</v>
      </c>
      <c r="O45" s="731" t="s">
        <v>814</v>
      </c>
      <c r="P45" s="1833" t="s">
        <v>814</v>
      </c>
      <c r="Q45" s="1814"/>
      <c r="R45" s="1347" t="s">
        <v>814</v>
      </c>
      <c r="S45" s="728" t="s">
        <v>814</v>
      </c>
      <c r="T45" s="730" t="s">
        <v>814</v>
      </c>
      <c r="U45" s="1833" t="s">
        <v>814</v>
      </c>
      <c r="V45" s="1814"/>
      <c r="W45" s="1814"/>
      <c r="X45" s="1347" t="s">
        <v>814</v>
      </c>
      <c r="Y45" s="1357" t="s">
        <v>814</v>
      </c>
    </row>
    <row r="46" spans="2:25" ht="8.25" customHeight="1">
      <c r="B46" s="726" t="s">
        <v>814</v>
      </c>
      <c r="C46" s="1855" t="s">
        <v>248</v>
      </c>
      <c r="D46" s="1814"/>
      <c r="E46" s="1814"/>
      <c r="F46" s="1351" t="s">
        <v>817</v>
      </c>
      <c r="G46" s="1351"/>
      <c r="H46" s="1351"/>
      <c r="I46" s="1351" t="s">
        <v>817</v>
      </c>
      <c r="J46" s="1351" t="s">
        <v>817</v>
      </c>
      <c r="K46" s="1351" t="s">
        <v>817</v>
      </c>
      <c r="L46" s="1351"/>
      <c r="M46" s="1351" t="s">
        <v>817</v>
      </c>
      <c r="N46" s="1351" t="s">
        <v>817</v>
      </c>
      <c r="O46" s="1351" t="s">
        <v>817</v>
      </c>
      <c r="P46" s="1351"/>
      <c r="Q46" s="1351" t="s">
        <v>817</v>
      </c>
      <c r="R46" s="1351" t="s">
        <v>817</v>
      </c>
      <c r="S46" s="728" t="s">
        <v>814</v>
      </c>
      <c r="T46" s="1585" t="s">
        <v>817</v>
      </c>
      <c r="U46" s="1351"/>
      <c r="V46" s="1351"/>
      <c r="W46" s="1351" t="s">
        <v>817</v>
      </c>
      <c r="X46" s="1351" t="s">
        <v>817</v>
      </c>
      <c r="Y46" s="1364" t="s">
        <v>814</v>
      </c>
    </row>
    <row r="47" spans="2:25" ht="8.25" customHeight="1">
      <c r="B47" s="732" t="s">
        <v>814</v>
      </c>
      <c r="C47" s="1846" t="s">
        <v>814</v>
      </c>
      <c r="D47" s="1847"/>
      <c r="E47" s="1847"/>
      <c r="F47" s="1230" t="s">
        <v>814</v>
      </c>
      <c r="G47" s="1807" t="s">
        <v>814</v>
      </c>
      <c r="H47" s="1808"/>
      <c r="I47" s="1808"/>
      <c r="J47" s="1354" t="s">
        <v>814</v>
      </c>
      <c r="K47" s="1230" t="s">
        <v>814</v>
      </c>
      <c r="L47" s="1831" t="s">
        <v>814</v>
      </c>
      <c r="M47" s="1832"/>
      <c r="N47" s="1354" t="s">
        <v>814</v>
      </c>
      <c r="O47" s="1230" t="s">
        <v>814</v>
      </c>
      <c r="P47" s="1807" t="s">
        <v>814</v>
      </c>
      <c r="Q47" s="1808"/>
      <c r="R47" s="1354" t="s">
        <v>814</v>
      </c>
      <c r="S47" s="1231" t="s">
        <v>814</v>
      </c>
      <c r="T47" s="1232" t="s">
        <v>814</v>
      </c>
      <c r="U47" s="1807" t="s">
        <v>814</v>
      </c>
      <c r="V47" s="1808"/>
      <c r="W47" s="1808"/>
      <c r="X47" s="1354" t="s">
        <v>814</v>
      </c>
      <c r="Y47" s="1365" t="s">
        <v>814</v>
      </c>
    </row>
    <row r="48" spans="2:25" ht="9" customHeight="1">
      <c r="B48" s="732" t="s">
        <v>814</v>
      </c>
      <c r="C48" s="1846" t="s">
        <v>250</v>
      </c>
      <c r="D48" s="1847"/>
      <c r="E48" s="1847"/>
      <c r="F48" s="1169">
        <v>1160</v>
      </c>
      <c r="G48" s="1806">
        <v>1880</v>
      </c>
      <c r="H48" s="1805"/>
      <c r="I48" s="1805"/>
      <c r="J48" s="1346">
        <v>-38.297872340425535</v>
      </c>
      <c r="K48" s="1169">
        <v>65</v>
      </c>
      <c r="L48" s="1811">
        <v>58</v>
      </c>
      <c r="M48" s="1812"/>
      <c r="N48" s="1344">
        <v>12.068965517241379</v>
      </c>
      <c r="O48" s="1169">
        <v>1225</v>
      </c>
      <c r="P48" s="1806">
        <v>1938</v>
      </c>
      <c r="Q48" s="1805"/>
      <c r="R48" s="1346">
        <v>-36.79050567595459</v>
      </c>
      <c r="S48" s="1172" t="s">
        <v>814</v>
      </c>
      <c r="T48" s="1173">
        <v>1415</v>
      </c>
      <c r="U48" s="1806">
        <v>2075</v>
      </c>
      <c r="V48" s="1805"/>
      <c r="W48" s="1805"/>
      <c r="X48" s="1346">
        <v>-31.807228915662648</v>
      </c>
      <c r="Y48" s="1366" t="s">
        <v>814</v>
      </c>
    </row>
    <row r="49" spans="2:25" ht="9" customHeight="1">
      <c r="B49" s="732" t="s">
        <v>814</v>
      </c>
      <c r="C49" s="1846" t="s">
        <v>814</v>
      </c>
      <c r="D49" s="1847"/>
      <c r="E49" s="1847"/>
      <c r="F49" s="1192" t="s">
        <v>814</v>
      </c>
      <c r="G49" s="1809" t="s">
        <v>814</v>
      </c>
      <c r="H49" s="1810"/>
      <c r="I49" s="1810"/>
      <c r="J49" s="1342" t="s">
        <v>814</v>
      </c>
      <c r="K49" s="1192" t="s">
        <v>814</v>
      </c>
      <c r="L49" s="1830" t="s">
        <v>814</v>
      </c>
      <c r="M49" s="1827"/>
      <c r="N49" s="1342" t="s">
        <v>814</v>
      </c>
      <c r="O49" s="1192" t="s">
        <v>814</v>
      </c>
      <c r="P49" s="1809" t="s">
        <v>814</v>
      </c>
      <c r="Q49" s="1810"/>
      <c r="R49" s="1342" t="s">
        <v>814</v>
      </c>
      <c r="S49" s="1154" t="s">
        <v>814</v>
      </c>
      <c r="T49" s="1193" t="s">
        <v>814</v>
      </c>
      <c r="U49" s="1809" t="s">
        <v>814</v>
      </c>
      <c r="V49" s="1810"/>
      <c r="W49" s="1810"/>
      <c r="X49" s="1342" t="s">
        <v>814</v>
      </c>
      <c r="Y49" s="1367" t="s">
        <v>814</v>
      </c>
    </row>
    <row r="50" spans="2:25" ht="15" customHeight="1">
      <c r="B50" s="1145" t="s">
        <v>814</v>
      </c>
      <c r="C50" s="1791" t="s">
        <v>246</v>
      </c>
      <c r="D50" s="1788"/>
      <c r="E50" s="1788"/>
      <c r="F50" s="1146" t="s">
        <v>814</v>
      </c>
      <c r="G50" s="1791" t="s">
        <v>814</v>
      </c>
      <c r="H50" s="1788"/>
      <c r="I50" s="1788"/>
      <c r="J50" s="1349" t="s">
        <v>814</v>
      </c>
      <c r="K50" s="1146" t="s">
        <v>814</v>
      </c>
      <c r="L50" s="1815" t="s">
        <v>814</v>
      </c>
      <c r="M50" s="1816"/>
      <c r="N50" s="1349" t="s">
        <v>814</v>
      </c>
      <c r="O50" s="1146" t="s">
        <v>814</v>
      </c>
      <c r="P50" s="1791" t="s">
        <v>814</v>
      </c>
      <c r="Q50" s="1788"/>
      <c r="R50" s="1349" t="s">
        <v>814</v>
      </c>
      <c r="S50" s="1146" t="s">
        <v>814</v>
      </c>
      <c r="T50" s="1145" t="s">
        <v>814</v>
      </c>
      <c r="U50" s="1791" t="s">
        <v>814</v>
      </c>
      <c r="V50" s="1788"/>
      <c r="W50" s="1788"/>
      <c r="X50" s="1349" t="s">
        <v>814</v>
      </c>
      <c r="Y50" s="1368" t="s">
        <v>814</v>
      </c>
    </row>
    <row r="51" spans="2:25" ht="9" customHeight="1">
      <c r="B51" s="726" t="s">
        <v>814</v>
      </c>
      <c r="C51" s="1855" t="s">
        <v>251</v>
      </c>
      <c r="D51" s="1814"/>
      <c r="E51" s="1814"/>
      <c r="F51" s="1147">
        <v>157</v>
      </c>
      <c r="G51" s="1813">
        <v>164</v>
      </c>
      <c r="H51" s="1814"/>
      <c r="I51" s="1814"/>
      <c r="J51" s="1352">
        <v>-4.2682926829268295</v>
      </c>
      <c r="K51" s="1351" t="s">
        <v>817</v>
      </c>
      <c r="L51" s="1351"/>
      <c r="M51" s="1351" t="s">
        <v>817</v>
      </c>
      <c r="N51" s="1351" t="s">
        <v>817</v>
      </c>
      <c r="O51" s="1147">
        <v>157</v>
      </c>
      <c r="P51" s="1813">
        <v>164</v>
      </c>
      <c r="Q51" s="1814"/>
      <c r="R51" s="1352">
        <v>-4.2682926829268295</v>
      </c>
      <c r="S51" s="728" t="s">
        <v>814</v>
      </c>
      <c r="T51" s="1150">
        <v>157</v>
      </c>
      <c r="U51" s="1813">
        <v>164</v>
      </c>
      <c r="V51" s="1814"/>
      <c r="W51" s="1814"/>
      <c r="X51" s="1352">
        <v>-4.2682926829268295</v>
      </c>
      <c r="Y51" s="1357" t="s">
        <v>814</v>
      </c>
    </row>
    <row r="52" spans="2:25" ht="9" customHeight="1">
      <c r="B52" s="726" t="s">
        <v>814</v>
      </c>
      <c r="C52" s="1855" t="s">
        <v>252</v>
      </c>
      <c r="D52" s="1814"/>
      <c r="E52" s="1814"/>
      <c r="F52" s="1147">
        <v>111</v>
      </c>
      <c r="G52" s="1813">
        <v>160</v>
      </c>
      <c r="H52" s="1814"/>
      <c r="I52" s="1814"/>
      <c r="J52" s="1352">
        <v>-30.625</v>
      </c>
      <c r="K52" s="1351" t="s">
        <v>817</v>
      </c>
      <c r="L52" s="1351"/>
      <c r="M52" s="1351" t="s">
        <v>817</v>
      </c>
      <c r="N52" s="1351" t="s">
        <v>817</v>
      </c>
      <c r="O52" s="1147">
        <v>111</v>
      </c>
      <c r="P52" s="1813">
        <v>160</v>
      </c>
      <c r="Q52" s="1814"/>
      <c r="R52" s="1352">
        <v>-30.625</v>
      </c>
      <c r="S52" s="728" t="s">
        <v>814</v>
      </c>
      <c r="T52" s="1150">
        <v>111</v>
      </c>
      <c r="U52" s="1813">
        <v>160</v>
      </c>
      <c r="V52" s="1814"/>
      <c r="W52" s="1814"/>
      <c r="X52" s="1352">
        <v>-30.625</v>
      </c>
      <c r="Y52" s="1357" t="s">
        <v>814</v>
      </c>
    </row>
    <row r="53" spans="2:25" ht="9" customHeight="1">
      <c r="B53" s="726" t="s">
        <v>814</v>
      </c>
      <c r="C53" s="1855" t="s">
        <v>253</v>
      </c>
      <c r="D53" s="1814"/>
      <c r="E53" s="1814"/>
      <c r="F53" s="1147">
        <v>1193</v>
      </c>
      <c r="G53" s="1813">
        <v>994</v>
      </c>
      <c r="H53" s="1814"/>
      <c r="I53" s="1814"/>
      <c r="J53" s="1351">
        <v>20.02012072434608</v>
      </c>
      <c r="K53" s="1351" t="s">
        <v>817</v>
      </c>
      <c r="L53" s="1351"/>
      <c r="M53" s="1351" t="s">
        <v>817</v>
      </c>
      <c r="N53" s="1351" t="s">
        <v>817</v>
      </c>
      <c r="O53" s="1147">
        <v>1193</v>
      </c>
      <c r="P53" s="1813">
        <v>994</v>
      </c>
      <c r="Q53" s="1814"/>
      <c r="R53" s="1351">
        <v>20.02012072434608</v>
      </c>
      <c r="S53" s="728" t="s">
        <v>814</v>
      </c>
      <c r="T53" s="1150">
        <v>1193</v>
      </c>
      <c r="U53" s="1813">
        <v>994</v>
      </c>
      <c r="V53" s="1814"/>
      <c r="W53" s="1814"/>
      <c r="X53" s="1351">
        <v>20.02012072434608</v>
      </c>
      <c r="Y53" s="1357" t="s">
        <v>814</v>
      </c>
    </row>
    <row r="54" spans="2:25" ht="9" customHeight="1">
      <c r="B54" s="726" t="s">
        <v>814</v>
      </c>
      <c r="C54" s="1855" t="s">
        <v>947</v>
      </c>
      <c r="D54" s="1814"/>
      <c r="E54" s="1814"/>
      <c r="F54" s="1147">
        <v>1</v>
      </c>
      <c r="G54" s="1813">
        <v>2</v>
      </c>
      <c r="H54" s="1814"/>
      <c r="I54" s="1814"/>
      <c r="J54" s="1352">
        <v>-50</v>
      </c>
      <c r="K54" s="1147">
        <v>5</v>
      </c>
      <c r="L54" s="1828">
        <v>4</v>
      </c>
      <c r="M54" s="1829"/>
      <c r="N54" s="1351">
        <v>25</v>
      </c>
      <c r="O54" s="1147">
        <v>6</v>
      </c>
      <c r="P54" s="1813">
        <v>6</v>
      </c>
      <c r="Q54" s="1814"/>
      <c r="R54" s="1351">
        <v>0</v>
      </c>
      <c r="S54" s="728" t="s">
        <v>814</v>
      </c>
      <c r="T54" s="1150">
        <v>32</v>
      </c>
      <c r="U54" s="1813">
        <v>36</v>
      </c>
      <c r="V54" s="1814"/>
      <c r="W54" s="1814"/>
      <c r="X54" s="1352">
        <v>-11.11111111111111</v>
      </c>
      <c r="Y54" s="1357" t="s">
        <v>814</v>
      </c>
    </row>
    <row r="55" spans="2:25" ht="9" customHeight="1">
      <c r="B55" s="1145" t="s">
        <v>814</v>
      </c>
      <c r="C55" s="1791" t="s">
        <v>254</v>
      </c>
      <c r="D55" s="1788"/>
      <c r="E55" s="1788"/>
      <c r="F55" s="1166">
        <v>1462</v>
      </c>
      <c r="G55" s="1825">
        <v>1320</v>
      </c>
      <c r="H55" s="1810"/>
      <c r="I55" s="1810"/>
      <c r="J55" s="1342">
        <v>10.757575757575758</v>
      </c>
      <c r="K55" s="1166">
        <v>5</v>
      </c>
      <c r="L55" s="1826">
        <v>4</v>
      </c>
      <c r="M55" s="1827"/>
      <c r="N55" s="1342">
        <v>25</v>
      </c>
      <c r="O55" s="1166">
        <v>1467</v>
      </c>
      <c r="P55" s="1825">
        <v>1324</v>
      </c>
      <c r="Q55" s="1810"/>
      <c r="R55" s="1342">
        <v>10.80060422960725</v>
      </c>
      <c r="S55" s="1182" t="s">
        <v>814</v>
      </c>
      <c r="T55" s="1168">
        <v>1493</v>
      </c>
      <c r="U55" s="1825">
        <v>1354</v>
      </c>
      <c r="V55" s="1810"/>
      <c r="W55" s="1810"/>
      <c r="X55" s="1342">
        <v>10.265878877400295</v>
      </c>
      <c r="Y55" s="1363" t="s">
        <v>814</v>
      </c>
    </row>
    <row r="56" spans="2:25" ht="9" customHeight="1">
      <c r="B56" s="726" t="s">
        <v>814</v>
      </c>
      <c r="C56" s="1855" t="s">
        <v>44</v>
      </c>
      <c r="D56" s="1814"/>
      <c r="E56" s="1814"/>
      <c r="F56" s="1147">
        <v>1</v>
      </c>
      <c r="G56" s="1813">
        <v>37</v>
      </c>
      <c r="H56" s="1814"/>
      <c r="I56" s="1814"/>
      <c r="J56" s="1352">
        <v>-97.2972972972973</v>
      </c>
      <c r="K56" s="1351" t="s">
        <v>817</v>
      </c>
      <c r="L56" s="1351"/>
      <c r="M56" s="1351" t="s">
        <v>817</v>
      </c>
      <c r="N56" s="1351" t="s">
        <v>817</v>
      </c>
      <c r="O56" s="1147">
        <v>1</v>
      </c>
      <c r="P56" s="1813">
        <v>37</v>
      </c>
      <c r="Q56" s="1814"/>
      <c r="R56" s="1352">
        <v>-97.2972972972973</v>
      </c>
      <c r="S56" s="728" t="s">
        <v>814</v>
      </c>
      <c r="T56" s="1150">
        <v>1</v>
      </c>
      <c r="U56" s="1813">
        <v>37</v>
      </c>
      <c r="V56" s="1814"/>
      <c r="W56" s="1814"/>
      <c r="X56" s="1352">
        <v>-97.2972972972973</v>
      </c>
      <c r="Y56" s="1357" t="s">
        <v>814</v>
      </c>
    </row>
    <row r="57" spans="2:25" ht="9" customHeight="1">
      <c r="B57" s="726" t="s">
        <v>814</v>
      </c>
      <c r="C57" s="1855" t="s">
        <v>45</v>
      </c>
      <c r="D57" s="1814"/>
      <c r="E57" s="1814"/>
      <c r="F57" s="1147">
        <v>200</v>
      </c>
      <c r="G57" s="1813">
        <v>164</v>
      </c>
      <c r="H57" s="1814"/>
      <c r="I57" s="1814"/>
      <c r="J57" s="1351">
        <v>21.951219512195124</v>
      </c>
      <c r="K57" s="1351" t="s">
        <v>817</v>
      </c>
      <c r="L57" s="1351"/>
      <c r="M57" s="1351" t="s">
        <v>817</v>
      </c>
      <c r="N57" s="1351" t="s">
        <v>817</v>
      </c>
      <c r="O57" s="1147">
        <v>200</v>
      </c>
      <c r="P57" s="1813">
        <v>164</v>
      </c>
      <c r="Q57" s="1814"/>
      <c r="R57" s="1351">
        <v>21.951219512195124</v>
      </c>
      <c r="S57" s="728" t="s">
        <v>814</v>
      </c>
      <c r="T57" s="1150">
        <v>200</v>
      </c>
      <c r="U57" s="1813">
        <v>164</v>
      </c>
      <c r="V57" s="1814"/>
      <c r="W57" s="1814"/>
      <c r="X57" s="1351">
        <v>21.951219512195124</v>
      </c>
      <c r="Y57" s="1357" t="s">
        <v>814</v>
      </c>
    </row>
    <row r="58" spans="2:25" ht="9" customHeight="1">
      <c r="B58" s="1176" t="s">
        <v>814</v>
      </c>
      <c r="C58" s="1791" t="s">
        <v>46</v>
      </c>
      <c r="D58" s="1788"/>
      <c r="E58" s="1788"/>
      <c r="F58" s="1184">
        <v>1663</v>
      </c>
      <c r="G58" s="1821">
        <v>1521</v>
      </c>
      <c r="H58" s="1822"/>
      <c r="I58" s="1822"/>
      <c r="J58" s="1353">
        <v>9.335963182117029</v>
      </c>
      <c r="K58" s="1184">
        <v>5</v>
      </c>
      <c r="L58" s="1823">
        <v>4</v>
      </c>
      <c r="M58" s="1824"/>
      <c r="N58" s="1353">
        <v>25</v>
      </c>
      <c r="O58" s="1184">
        <v>1668</v>
      </c>
      <c r="P58" s="1821">
        <v>1525</v>
      </c>
      <c r="Q58" s="1822"/>
      <c r="R58" s="1353">
        <v>9.37704918032787</v>
      </c>
      <c r="S58" s="741" t="s">
        <v>814</v>
      </c>
      <c r="T58" s="1186">
        <v>1694</v>
      </c>
      <c r="U58" s="1821">
        <v>1555</v>
      </c>
      <c r="V58" s="1822"/>
      <c r="W58" s="1822"/>
      <c r="X58" s="1353">
        <v>8.938906752411576</v>
      </c>
      <c r="Y58" s="1369" t="s">
        <v>814</v>
      </c>
    </row>
    <row r="59" spans="2:25" ht="15" customHeight="1">
      <c r="B59" s="1176" t="s">
        <v>814</v>
      </c>
      <c r="C59" s="1856" t="s">
        <v>814</v>
      </c>
      <c r="D59" s="1788"/>
      <c r="E59" s="1788"/>
      <c r="F59" s="1127" t="s">
        <v>814</v>
      </c>
      <c r="G59" s="1817" t="s">
        <v>814</v>
      </c>
      <c r="H59" s="1818"/>
      <c r="I59" s="1818"/>
      <c r="J59" s="1350" t="s">
        <v>814</v>
      </c>
      <c r="K59" s="1127" t="s">
        <v>814</v>
      </c>
      <c r="L59" s="1817" t="s">
        <v>814</v>
      </c>
      <c r="M59" s="1818"/>
      <c r="N59" s="1350" t="s">
        <v>814</v>
      </c>
      <c r="O59" s="1127" t="s">
        <v>814</v>
      </c>
      <c r="P59" s="1817" t="s">
        <v>814</v>
      </c>
      <c r="Q59" s="1818"/>
      <c r="R59" s="1350" t="s">
        <v>814</v>
      </c>
      <c r="S59" s="1189" t="s">
        <v>814</v>
      </c>
      <c r="T59" s="1190" t="s">
        <v>814</v>
      </c>
      <c r="U59" s="1817" t="s">
        <v>814</v>
      </c>
      <c r="V59" s="1818"/>
      <c r="W59" s="1818"/>
      <c r="X59" s="1350" t="s">
        <v>814</v>
      </c>
      <c r="Y59" s="1370" t="s">
        <v>814</v>
      </c>
    </row>
    <row r="60" spans="2:25" ht="15" customHeight="1">
      <c r="B60" s="1145" t="s">
        <v>814</v>
      </c>
      <c r="C60" s="1791" t="s">
        <v>66</v>
      </c>
      <c r="D60" s="1788"/>
      <c r="E60" s="1788"/>
      <c r="F60" s="1146" t="s">
        <v>814</v>
      </c>
      <c r="G60" s="1791" t="s">
        <v>814</v>
      </c>
      <c r="H60" s="1788"/>
      <c r="I60" s="1788"/>
      <c r="J60" s="1349" t="s">
        <v>814</v>
      </c>
      <c r="K60" s="1146" t="s">
        <v>814</v>
      </c>
      <c r="L60" s="1791" t="s">
        <v>814</v>
      </c>
      <c r="M60" s="1788"/>
      <c r="N60" s="1349" t="s">
        <v>814</v>
      </c>
      <c r="O60" s="1146" t="s">
        <v>814</v>
      </c>
      <c r="P60" s="1791" t="s">
        <v>814</v>
      </c>
      <c r="Q60" s="1788"/>
      <c r="R60" s="1349" t="s">
        <v>814</v>
      </c>
      <c r="S60" s="1146" t="s">
        <v>814</v>
      </c>
      <c r="T60" s="1145" t="s">
        <v>814</v>
      </c>
      <c r="U60" s="1791" t="s">
        <v>814</v>
      </c>
      <c r="V60" s="1788"/>
      <c r="W60" s="1788"/>
      <c r="X60" s="1349" t="s">
        <v>814</v>
      </c>
      <c r="Y60" s="1368" t="s">
        <v>814</v>
      </c>
    </row>
    <row r="61" spans="2:25" ht="9" customHeight="1">
      <c r="B61" s="726" t="s">
        <v>814</v>
      </c>
      <c r="C61" s="1855" t="s">
        <v>1012</v>
      </c>
      <c r="D61" s="1814"/>
      <c r="E61" s="1814"/>
      <c r="F61" s="1147">
        <v>13</v>
      </c>
      <c r="G61" s="1813">
        <v>6</v>
      </c>
      <c r="H61" s="1814"/>
      <c r="I61" s="1814"/>
      <c r="J61" s="1351">
        <v>116.66666666666667</v>
      </c>
      <c r="K61" s="1147">
        <v>9</v>
      </c>
      <c r="L61" s="1813">
        <v>8</v>
      </c>
      <c r="M61" s="1814"/>
      <c r="N61" s="1351">
        <v>12.5</v>
      </c>
      <c r="O61" s="1147">
        <v>22</v>
      </c>
      <c r="P61" s="1813">
        <v>14</v>
      </c>
      <c r="Q61" s="1814"/>
      <c r="R61" s="1351">
        <v>57.14285714285714</v>
      </c>
      <c r="S61" s="728" t="s">
        <v>814</v>
      </c>
      <c r="T61" s="1150">
        <v>55</v>
      </c>
      <c r="U61" s="1813">
        <v>47</v>
      </c>
      <c r="V61" s="1814"/>
      <c r="W61" s="1814"/>
      <c r="X61" s="1351">
        <v>17.02127659574468</v>
      </c>
      <c r="Y61" s="1357" t="s">
        <v>814</v>
      </c>
    </row>
    <row r="62" spans="2:25" ht="9" customHeight="1">
      <c r="B62" s="726" t="s">
        <v>814</v>
      </c>
      <c r="C62" s="1855" t="s">
        <v>1010</v>
      </c>
      <c r="D62" s="1814"/>
      <c r="E62" s="1814"/>
      <c r="F62" s="1147">
        <v>97</v>
      </c>
      <c r="G62" s="1813">
        <v>73</v>
      </c>
      <c r="H62" s="1814"/>
      <c r="I62" s="1814"/>
      <c r="J62" s="1351">
        <v>32.87671232876712</v>
      </c>
      <c r="K62" s="1147">
        <v>28</v>
      </c>
      <c r="L62" s="1813">
        <v>22</v>
      </c>
      <c r="M62" s="1814"/>
      <c r="N62" s="1351">
        <v>27.27272727272727</v>
      </c>
      <c r="O62" s="1147">
        <v>125</v>
      </c>
      <c r="P62" s="1813">
        <v>95</v>
      </c>
      <c r="Q62" s="1814"/>
      <c r="R62" s="1351">
        <v>31.57894736842105</v>
      </c>
      <c r="S62" s="728" t="s">
        <v>814</v>
      </c>
      <c r="T62" s="1150">
        <v>246</v>
      </c>
      <c r="U62" s="1813">
        <v>181</v>
      </c>
      <c r="V62" s="1814"/>
      <c r="W62" s="1814"/>
      <c r="X62" s="1351">
        <v>35.91160220994475</v>
      </c>
      <c r="Y62" s="1357" t="s">
        <v>814</v>
      </c>
    </row>
    <row r="63" spans="2:25" ht="9" customHeight="1">
      <c r="B63" s="726" t="s">
        <v>814</v>
      </c>
      <c r="C63" s="1855" t="s">
        <v>238</v>
      </c>
      <c r="D63" s="1814"/>
      <c r="E63" s="1814"/>
      <c r="F63" s="1147">
        <v>4</v>
      </c>
      <c r="G63" s="1813">
        <v>3</v>
      </c>
      <c r="H63" s="1814"/>
      <c r="I63" s="1814"/>
      <c r="J63" s="1351">
        <v>33.33333333333333</v>
      </c>
      <c r="K63" s="1147">
        <v>25</v>
      </c>
      <c r="L63" s="1813">
        <v>23</v>
      </c>
      <c r="M63" s="1814"/>
      <c r="N63" s="1351">
        <v>8.695652173913043</v>
      </c>
      <c r="O63" s="1147">
        <v>29</v>
      </c>
      <c r="P63" s="1813">
        <v>26</v>
      </c>
      <c r="Q63" s="1814"/>
      <c r="R63" s="1351">
        <v>11.538461538461538</v>
      </c>
      <c r="S63" s="728" t="s">
        <v>814</v>
      </c>
      <c r="T63" s="1150">
        <v>105</v>
      </c>
      <c r="U63" s="1813">
        <v>55</v>
      </c>
      <c r="V63" s="1814"/>
      <c r="W63" s="1814"/>
      <c r="X63" s="1351">
        <v>90.9090909090909</v>
      </c>
      <c r="Y63" s="1357" t="s">
        <v>814</v>
      </c>
    </row>
    <row r="64" spans="2:25" ht="9" customHeight="1">
      <c r="B64" s="726" t="s">
        <v>814</v>
      </c>
      <c r="C64" s="1855" t="s">
        <v>1014</v>
      </c>
      <c r="D64" s="1814"/>
      <c r="E64" s="1814"/>
      <c r="F64" s="1147">
        <v>19</v>
      </c>
      <c r="G64" s="1813">
        <v>7</v>
      </c>
      <c r="H64" s="1814"/>
      <c r="I64" s="1814"/>
      <c r="J64" s="1351">
        <v>171.42857142857142</v>
      </c>
      <c r="K64" s="1147">
        <v>23</v>
      </c>
      <c r="L64" s="1813">
        <v>17</v>
      </c>
      <c r="M64" s="1814"/>
      <c r="N64" s="1351">
        <v>35.294117647058826</v>
      </c>
      <c r="O64" s="1147">
        <v>42</v>
      </c>
      <c r="P64" s="1813">
        <v>24</v>
      </c>
      <c r="Q64" s="1814"/>
      <c r="R64" s="1351">
        <v>75</v>
      </c>
      <c r="S64" s="728" t="s">
        <v>814</v>
      </c>
      <c r="T64" s="1150">
        <v>97</v>
      </c>
      <c r="U64" s="1813">
        <v>66</v>
      </c>
      <c r="V64" s="1814"/>
      <c r="W64" s="1814"/>
      <c r="X64" s="1351">
        <v>46.96969696969697</v>
      </c>
      <c r="Y64" s="1357" t="s">
        <v>814</v>
      </c>
    </row>
    <row r="65" spans="2:25" ht="9" customHeight="1">
      <c r="B65" s="726" t="s">
        <v>814</v>
      </c>
      <c r="C65" s="1855" t="s">
        <v>1015</v>
      </c>
      <c r="D65" s="1814"/>
      <c r="E65" s="1814"/>
      <c r="F65" s="1147">
        <v>22</v>
      </c>
      <c r="G65" s="1813">
        <v>13</v>
      </c>
      <c r="H65" s="1814"/>
      <c r="I65" s="1814"/>
      <c r="J65" s="1351">
        <v>69.23076923076923</v>
      </c>
      <c r="K65" s="1147">
        <v>4</v>
      </c>
      <c r="L65" s="1813">
        <v>1</v>
      </c>
      <c r="M65" s="1814"/>
      <c r="N65" s="1351">
        <v>300</v>
      </c>
      <c r="O65" s="1147">
        <v>26</v>
      </c>
      <c r="P65" s="1813">
        <v>14</v>
      </c>
      <c r="Q65" s="1814"/>
      <c r="R65" s="1351">
        <v>85.71428571428571</v>
      </c>
      <c r="S65" s="728" t="s">
        <v>814</v>
      </c>
      <c r="T65" s="1150">
        <v>37</v>
      </c>
      <c r="U65" s="1813">
        <v>28</v>
      </c>
      <c r="V65" s="1814"/>
      <c r="W65" s="1814"/>
      <c r="X65" s="1351">
        <v>32.142857142857146</v>
      </c>
      <c r="Y65" s="1357" t="s">
        <v>814</v>
      </c>
    </row>
    <row r="66" spans="2:25" ht="9" customHeight="1">
      <c r="B66" s="726" t="s">
        <v>814</v>
      </c>
      <c r="C66" s="1855" t="s">
        <v>1016</v>
      </c>
      <c r="D66" s="1814"/>
      <c r="E66" s="1814"/>
      <c r="F66" s="1147">
        <v>45</v>
      </c>
      <c r="G66" s="1813">
        <v>28</v>
      </c>
      <c r="H66" s="1814"/>
      <c r="I66" s="1814"/>
      <c r="J66" s="1351">
        <v>60.71428571428571</v>
      </c>
      <c r="K66" s="1147">
        <v>61</v>
      </c>
      <c r="L66" s="1813">
        <v>51</v>
      </c>
      <c r="M66" s="1814"/>
      <c r="N66" s="1351">
        <v>19.607843137254903</v>
      </c>
      <c r="O66" s="1147">
        <v>106</v>
      </c>
      <c r="P66" s="1813">
        <v>79</v>
      </c>
      <c r="Q66" s="1814"/>
      <c r="R66" s="1351">
        <v>34.177215189873415</v>
      </c>
      <c r="S66" s="728" t="s">
        <v>814</v>
      </c>
      <c r="T66" s="1150">
        <v>329</v>
      </c>
      <c r="U66" s="1813">
        <v>251</v>
      </c>
      <c r="V66" s="1814"/>
      <c r="W66" s="1814"/>
      <c r="X66" s="1351">
        <v>31.07569721115538</v>
      </c>
      <c r="Y66" s="1357" t="s">
        <v>814</v>
      </c>
    </row>
    <row r="67" spans="2:25" ht="9" customHeight="1">
      <c r="B67" s="726" t="s">
        <v>814</v>
      </c>
      <c r="C67" s="1855" t="s">
        <v>1017</v>
      </c>
      <c r="D67" s="1814"/>
      <c r="E67" s="1814"/>
      <c r="F67" s="1147">
        <v>7</v>
      </c>
      <c r="G67" s="1813">
        <v>1</v>
      </c>
      <c r="H67" s="1814"/>
      <c r="I67" s="1814"/>
      <c r="J67" s="1351">
        <v>600</v>
      </c>
      <c r="K67" s="1147">
        <v>18</v>
      </c>
      <c r="L67" s="1813">
        <v>17</v>
      </c>
      <c r="M67" s="1814"/>
      <c r="N67" s="1351">
        <v>5.88235294117647</v>
      </c>
      <c r="O67" s="1147">
        <v>25</v>
      </c>
      <c r="P67" s="1813">
        <v>18</v>
      </c>
      <c r="Q67" s="1814"/>
      <c r="R67" s="1351">
        <v>38.88888888888889</v>
      </c>
      <c r="S67" s="728" t="s">
        <v>814</v>
      </c>
      <c r="T67" s="1150">
        <v>103</v>
      </c>
      <c r="U67" s="1813">
        <v>99</v>
      </c>
      <c r="V67" s="1814"/>
      <c r="W67" s="1814"/>
      <c r="X67" s="1351">
        <v>4.040404040404041</v>
      </c>
      <c r="Y67" s="1357" t="s">
        <v>814</v>
      </c>
    </row>
    <row r="68" spans="2:25" ht="9" customHeight="1">
      <c r="B68" s="726" t="s">
        <v>814</v>
      </c>
      <c r="C68" s="1855" t="s">
        <v>1019</v>
      </c>
      <c r="D68" s="1814"/>
      <c r="E68" s="1814"/>
      <c r="F68" s="1147">
        <v>203</v>
      </c>
      <c r="G68" s="1813">
        <v>117</v>
      </c>
      <c r="H68" s="1814"/>
      <c r="I68" s="1814"/>
      <c r="J68" s="1351">
        <v>73.50427350427351</v>
      </c>
      <c r="K68" s="1147">
        <v>15</v>
      </c>
      <c r="L68" s="1813">
        <v>15</v>
      </c>
      <c r="M68" s="1814"/>
      <c r="N68" s="1351">
        <v>0</v>
      </c>
      <c r="O68" s="1147">
        <v>218</v>
      </c>
      <c r="P68" s="1813">
        <v>132</v>
      </c>
      <c r="Q68" s="1814"/>
      <c r="R68" s="1351">
        <v>65.15151515151516</v>
      </c>
      <c r="S68" s="728" t="s">
        <v>814</v>
      </c>
      <c r="T68" s="1150">
        <v>290</v>
      </c>
      <c r="U68" s="1813">
        <v>192</v>
      </c>
      <c r="V68" s="1814"/>
      <c r="W68" s="1814"/>
      <c r="X68" s="1351">
        <v>51.041666666666664</v>
      </c>
      <c r="Y68" s="1357" t="s">
        <v>814</v>
      </c>
    </row>
    <row r="69" spans="2:25" ht="9" customHeight="1">
      <c r="B69" s="726" t="s">
        <v>814</v>
      </c>
      <c r="C69" s="1855" t="s">
        <v>1011</v>
      </c>
      <c r="D69" s="1814"/>
      <c r="E69" s="1814"/>
      <c r="F69" s="1147">
        <v>27</v>
      </c>
      <c r="G69" s="1813">
        <v>16</v>
      </c>
      <c r="H69" s="1814"/>
      <c r="I69" s="1814"/>
      <c r="J69" s="1351">
        <v>68.75</v>
      </c>
      <c r="K69" s="1147">
        <v>103</v>
      </c>
      <c r="L69" s="1813">
        <v>32</v>
      </c>
      <c r="M69" s="1814"/>
      <c r="N69" s="1351">
        <v>221.875</v>
      </c>
      <c r="O69" s="1147">
        <v>130</v>
      </c>
      <c r="P69" s="1813">
        <v>48</v>
      </c>
      <c r="Q69" s="1814"/>
      <c r="R69" s="1351">
        <v>170.83333333333331</v>
      </c>
      <c r="S69" s="728" t="s">
        <v>814</v>
      </c>
      <c r="T69" s="1150">
        <v>525</v>
      </c>
      <c r="U69" s="1813">
        <v>179</v>
      </c>
      <c r="V69" s="1814"/>
      <c r="W69" s="1814"/>
      <c r="X69" s="1351">
        <v>193.29608938547486</v>
      </c>
      <c r="Y69" s="1357" t="s">
        <v>814</v>
      </c>
    </row>
    <row r="70" spans="2:25" ht="9" customHeight="1">
      <c r="B70" s="726" t="s">
        <v>814</v>
      </c>
      <c r="C70" s="1855" t="s">
        <v>230</v>
      </c>
      <c r="D70" s="1814"/>
      <c r="E70" s="1814"/>
      <c r="F70" s="1147">
        <v>6</v>
      </c>
      <c r="G70" s="1813">
        <v>4</v>
      </c>
      <c r="H70" s="1814"/>
      <c r="I70" s="1814"/>
      <c r="J70" s="1351">
        <v>50</v>
      </c>
      <c r="K70" s="1147">
        <v>12</v>
      </c>
      <c r="L70" s="1813">
        <v>9</v>
      </c>
      <c r="M70" s="1814"/>
      <c r="N70" s="1351">
        <v>33.33333333333333</v>
      </c>
      <c r="O70" s="1147">
        <v>18</v>
      </c>
      <c r="P70" s="1813">
        <v>13</v>
      </c>
      <c r="Q70" s="1814"/>
      <c r="R70" s="1351">
        <v>38.46153846153847</v>
      </c>
      <c r="S70" s="728" t="s">
        <v>814</v>
      </c>
      <c r="T70" s="1150">
        <v>41</v>
      </c>
      <c r="U70" s="1813">
        <v>31</v>
      </c>
      <c r="V70" s="1814"/>
      <c r="W70" s="1814"/>
      <c r="X70" s="1351">
        <v>32.25806451612903</v>
      </c>
      <c r="Y70" s="1357" t="s">
        <v>814</v>
      </c>
    </row>
    <row r="71" spans="2:25" ht="9" customHeight="1">
      <c r="B71" s="1145" t="s">
        <v>814</v>
      </c>
      <c r="C71" s="1791" t="s">
        <v>47</v>
      </c>
      <c r="D71" s="1788"/>
      <c r="E71" s="1788"/>
      <c r="F71" s="1184">
        <v>443</v>
      </c>
      <c r="G71" s="1806">
        <v>268</v>
      </c>
      <c r="H71" s="1805"/>
      <c r="I71" s="1805"/>
      <c r="J71" s="1344">
        <v>65.29850746268657</v>
      </c>
      <c r="K71" s="1169">
        <v>298</v>
      </c>
      <c r="L71" s="1811">
        <v>195</v>
      </c>
      <c r="M71" s="1812"/>
      <c r="N71" s="1452">
        <v>52.820512820512825</v>
      </c>
      <c r="O71" s="1169">
        <v>741</v>
      </c>
      <c r="P71" s="1806">
        <v>463</v>
      </c>
      <c r="Q71" s="1805"/>
      <c r="R71" s="1344">
        <v>60.043196544276455</v>
      </c>
      <c r="S71" s="1234" t="s">
        <v>814</v>
      </c>
      <c r="T71" s="1173">
        <v>1828</v>
      </c>
      <c r="U71" s="1806">
        <v>1129</v>
      </c>
      <c r="V71" s="1805"/>
      <c r="W71" s="1805"/>
      <c r="X71" s="1344">
        <v>61.91319751992914</v>
      </c>
      <c r="Y71" s="1366" t="s">
        <v>814</v>
      </c>
    </row>
    <row r="72" spans="2:25" ht="9" customHeight="1">
      <c r="B72" s="1145" t="s">
        <v>814</v>
      </c>
      <c r="C72" s="1791" t="s">
        <v>814</v>
      </c>
      <c r="D72" s="1788"/>
      <c r="E72" s="1788"/>
      <c r="F72" s="1192" t="s">
        <v>814</v>
      </c>
      <c r="G72" s="1809" t="s">
        <v>814</v>
      </c>
      <c r="H72" s="1810"/>
      <c r="I72" s="1810"/>
      <c r="J72" s="1342" t="s">
        <v>814</v>
      </c>
      <c r="K72" s="1192" t="s">
        <v>814</v>
      </c>
      <c r="L72" s="1809" t="s">
        <v>814</v>
      </c>
      <c r="M72" s="1810"/>
      <c r="N72" s="1342" t="s">
        <v>814</v>
      </c>
      <c r="O72" s="1192" t="s">
        <v>814</v>
      </c>
      <c r="P72" s="1809" t="s">
        <v>814</v>
      </c>
      <c r="Q72" s="1810"/>
      <c r="R72" s="1342" t="s">
        <v>814</v>
      </c>
      <c r="S72" s="1154" t="s">
        <v>814</v>
      </c>
      <c r="T72" s="1193" t="s">
        <v>814</v>
      </c>
      <c r="U72" s="1809" t="s">
        <v>814</v>
      </c>
      <c r="V72" s="1810"/>
      <c r="W72" s="1810"/>
      <c r="X72" s="1342" t="s">
        <v>814</v>
      </c>
      <c r="Y72" s="1367" t="s">
        <v>814</v>
      </c>
    </row>
    <row r="73" spans="2:25" ht="8.25" customHeight="1">
      <c r="B73" s="732" t="s">
        <v>814</v>
      </c>
      <c r="C73" s="1846" t="s">
        <v>814</v>
      </c>
      <c r="D73" s="1847"/>
      <c r="E73" s="1847"/>
      <c r="F73" s="1230" t="s">
        <v>814</v>
      </c>
      <c r="G73" s="1807" t="s">
        <v>814</v>
      </c>
      <c r="H73" s="1808"/>
      <c r="I73" s="1808"/>
      <c r="J73" s="1354" t="s">
        <v>814</v>
      </c>
      <c r="K73" s="1230" t="s">
        <v>814</v>
      </c>
      <c r="L73" s="1807" t="s">
        <v>814</v>
      </c>
      <c r="M73" s="1808"/>
      <c r="N73" s="1354" t="s">
        <v>814</v>
      </c>
      <c r="O73" s="1230" t="s">
        <v>814</v>
      </c>
      <c r="P73" s="1807" t="s">
        <v>814</v>
      </c>
      <c r="Q73" s="1808"/>
      <c r="R73" s="1354" t="s">
        <v>814</v>
      </c>
      <c r="S73" s="1231" t="s">
        <v>814</v>
      </c>
      <c r="T73" s="1232" t="s">
        <v>814</v>
      </c>
      <c r="U73" s="1807" t="s">
        <v>814</v>
      </c>
      <c r="V73" s="1808"/>
      <c r="W73" s="1808"/>
      <c r="X73" s="1354" t="s">
        <v>814</v>
      </c>
      <c r="Y73" s="1365" t="s">
        <v>814</v>
      </c>
    </row>
    <row r="74" spans="2:25" ht="13.5" customHeight="1">
      <c r="B74" s="732" t="s">
        <v>814</v>
      </c>
      <c r="C74" s="1846" t="s">
        <v>437</v>
      </c>
      <c r="D74" s="1847"/>
      <c r="E74" s="1847"/>
      <c r="F74" s="1169">
        <v>3266</v>
      </c>
      <c r="G74" s="1806">
        <v>3669</v>
      </c>
      <c r="H74" s="1805"/>
      <c r="I74" s="1805"/>
      <c r="J74" s="1346">
        <v>-10.983919324066504</v>
      </c>
      <c r="K74" s="1169">
        <v>368</v>
      </c>
      <c r="L74" s="1806">
        <v>257</v>
      </c>
      <c r="M74" s="1805"/>
      <c r="N74" s="1344">
        <v>43.190661478599225</v>
      </c>
      <c r="O74" s="1169">
        <v>3634</v>
      </c>
      <c r="P74" s="1806">
        <v>3926</v>
      </c>
      <c r="Q74" s="1805"/>
      <c r="R74" s="1346">
        <v>-7.437595517065716</v>
      </c>
      <c r="S74" s="1172" t="s">
        <v>814</v>
      </c>
      <c r="T74" s="1173">
        <v>4937</v>
      </c>
      <c r="U74" s="1806">
        <v>4759</v>
      </c>
      <c r="V74" s="1805"/>
      <c r="W74" s="1805"/>
      <c r="X74" s="1344">
        <v>3.740281571758773</v>
      </c>
      <c r="Y74" s="1366" t="s">
        <v>814</v>
      </c>
    </row>
    <row r="75" spans="2:25" ht="9" customHeight="1">
      <c r="B75" s="742" t="s">
        <v>814</v>
      </c>
      <c r="C75" s="1854" t="s">
        <v>814</v>
      </c>
      <c r="D75" s="1770"/>
      <c r="E75" s="1770"/>
      <c r="F75" s="1194" t="s">
        <v>814</v>
      </c>
      <c r="G75" s="1804" t="s">
        <v>814</v>
      </c>
      <c r="H75" s="1805"/>
      <c r="I75" s="1805"/>
      <c r="J75" s="1172" t="s">
        <v>814</v>
      </c>
      <c r="K75" s="1194" t="s">
        <v>814</v>
      </c>
      <c r="L75" s="1804" t="s">
        <v>814</v>
      </c>
      <c r="M75" s="1805"/>
      <c r="N75" s="1172" t="s">
        <v>814</v>
      </c>
      <c r="O75" s="1194" t="s">
        <v>814</v>
      </c>
      <c r="P75" s="1804" t="s">
        <v>814</v>
      </c>
      <c r="Q75" s="1805"/>
      <c r="R75" s="1172" t="s">
        <v>814</v>
      </c>
      <c r="S75" s="1172" t="s">
        <v>814</v>
      </c>
      <c r="T75" s="1195" t="s">
        <v>814</v>
      </c>
      <c r="U75" s="1804" t="s">
        <v>814</v>
      </c>
      <c r="V75" s="1805"/>
      <c r="W75" s="1805"/>
      <c r="X75" s="1172" t="s">
        <v>814</v>
      </c>
      <c r="Y75" s="1174" t="s">
        <v>814</v>
      </c>
    </row>
    <row r="76" spans="2:25" ht="7.5" customHeight="1">
      <c r="B76" s="733" t="s">
        <v>814</v>
      </c>
      <c r="C76" s="1846" t="s">
        <v>814</v>
      </c>
      <c r="D76" s="1847"/>
      <c r="E76" s="1847"/>
      <c r="F76" s="1214" t="s">
        <v>814</v>
      </c>
      <c r="G76" s="1799" t="s">
        <v>814</v>
      </c>
      <c r="H76" s="1790"/>
      <c r="I76" s="1790"/>
      <c r="J76" s="1149" t="s">
        <v>814</v>
      </c>
      <c r="K76" s="1214" t="s">
        <v>814</v>
      </c>
      <c r="L76" s="1799" t="s">
        <v>814</v>
      </c>
      <c r="M76" s="1790"/>
      <c r="N76" s="1149" t="s">
        <v>814</v>
      </c>
      <c r="O76" s="1214" t="s">
        <v>814</v>
      </c>
      <c r="P76" s="1799" t="s">
        <v>814</v>
      </c>
      <c r="Q76" s="1790"/>
      <c r="R76" s="1149" t="s">
        <v>814</v>
      </c>
      <c r="S76" s="1149" t="s">
        <v>814</v>
      </c>
      <c r="T76" s="1214" t="s">
        <v>814</v>
      </c>
      <c r="U76" s="1799" t="s">
        <v>814</v>
      </c>
      <c r="V76" s="1790"/>
      <c r="W76" s="1790"/>
      <c r="X76" s="1149" t="s">
        <v>814</v>
      </c>
      <c r="Y76" s="1149" t="s">
        <v>814</v>
      </c>
    </row>
    <row r="77" spans="2:25" ht="21.75" customHeight="1">
      <c r="B77" s="1737" t="s">
        <v>48</v>
      </c>
      <c r="C77" s="1738"/>
      <c r="D77" s="1738"/>
      <c r="E77" s="1738"/>
      <c r="F77" s="1738"/>
      <c r="G77" s="1738"/>
      <c r="H77" s="1738"/>
      <c r="I77" s="1738"/>
      <c r="J77" s="1738"/>
      <c r="K77" s="1738"/>
      <c r="L77" s="1738"/>
      <c r="M77" s="1738"/>
      <c r="N77" s="1738"/>
      <c r="O77" s="1738"/>
      <c r="P77" s="1738"/>
      <c r="Q77" s="1738"/>
      <c r="R77" s="1738"/>
      <c r="S77" s="1738"/>
      <c r="T77" s="1738"/>
      <c r="U77" s="1738"/>
      <c r="V77" s="1738"/>
      <c r="W77" s="1738"/>
      <c r="X77" s="1738"/>
      <c r="Y77" s="1738"/>
    </row>
    <row r="78" spans="2:25" ht="9" customHeight="1">
      <c r="B78" s="1129" t="s">
        <v>814</v>
      </c>
      <c r="C78" s="1745" t="s">
        <v>814</v>
      </c>
      <c r="D78" s="1740"/>
      <c r="E78" s="1803" t="s">
        <v>814</v>
      </c>
      <c r="F78" s="1740"/>
      <c r="G78" s="1740"/>
      <c r="H78" s="1201" t="s">
        <v>814</v>
      </c>
      <c r="I78" s="1800" t="s">
        <v>814</v>
      </c>
      <c r="J78" s="1801"/>
      <c r="K78" s="1800" t="s">
        <v>814</v>
      </c>
      <c r="L78" s="1801"/>
      <c r="M78" s="1802" t="s">
        <v>814</v>
      </c>
      <c r="N78" s="1740"/>
      <c r="O78" s="1800" t="s">
        <v>814</v>
      </c>
      <c r="P78" s="1801"/>
      <c r="Q78" s="1800" t="s">
        <v>49</v>
      </c>
      <c r="R78" s="1801"/>
      <c r="S78" s="1801"/>
      <c r="T78" s="1802" t="s">
        <v>50</v>
      </c>
      <c r="U78" s="1740"/>
      <c r="V78" s="1132" t="s">
        <v>814</v>
      </c>
      <c r="W78" s="1803" t="s">
        <v>814</v>
      </c>
      <c r="X78" s="1740"/>
      <c r="Y78" s="1144" t="s">
        <v>814</v>
      </c>
    </row>
    <row r="79" spans="2:25" ht="9" customHeight="1">
      <c r="B79" s="1134" t="s">
        <v>814</v>
      </c>
      <c r="C79" s="1755" t="s">
        <v>814</v>
      </c>
      <c r="D79" s="1786"/>
      <c r="E79" s="1795" t="s">
        <v>51</v>
      </c>
      <c r="F79" s="1786"/>
      <c r="G79" s="1786"/>
      <c r="H79" s="1203" t="s">
        <v>814</v>
      </c>
      <c r="I79" s="1796" t="s">
        <v>814</v>
      </c>
      <c r="J79" s="1797"/>
      <c r="K79" s="1796" t="s">
        <v>814</v>
      </c>
      <c r="L79" s="1797"/>
      <c r="M79" s="1798" t="s">
        <v>814</v>
      </c>
      <c r="N79" s="1786"/>
      <c r="O79" s="1796" t="s">
        <v>999</v>
      </c>
      <c r="P79" s="1797"/>
      <c r="Q79" s="1796" t="s">
        <v>52</v>
      </c>
      <c r="R79" s="1797"/>
      <c r="S79" s="1797"/>
      <c r="T79" s="1798" t="s">
        <v>53</v>
      </c>
      <c r="U79" s="1786"/>
      <c r="V79" s="1136" t="s">
        <v>814</v>
      </c>
      <c r="W79" s="1795" t="s">
        <v>286</v>
      </c>
      <c r="X79" s="1786"/>
      <c r="Y79" s="1142" t="s">
        <v>814</v>
      </c>
    </row>
    <row r="80" spans="2:25" ht="9" customHeight="1">
      <c r="B80" s="1134" t="s">
        <v>814</v>
      </c>
      <c r="C80" s="1755" t="s">
        <v>814</v>
      </c>
      <c r="D80" s="1786"/>
      <c r="E80" s="1795" t="s">
        <v>54</v>
      </c>
      <c r="F80" s="1786"/>
      <c r="G80" s="1786"/>
      <c r="H80" s="1203" t="s">
        <v>814</v>
      </c>
      <c r="I80" s="1796" t="s">
        <v>358</v>
      </c>
      <c r="J80" s="1797"/>
      <c r="K80" s="1796" t="s">
        <v>359</v>
      </c>
      <c r="L80" s="1797"/>
      <c r="M80" s="1798" t="s">
        <v>360</v>
      </c>
      <c r="N80" s="1786"/>
      <c r="O80" s="1796" t="s">
        <v>361</v>
      </c>
      <c r="P80" s="1797"/>
      <c r="Q80" s="1796" t="s">
        <v>361</v>
      </c>
      <c r="R80" s="1797"/>
      <c r="S80" s="1797"/>
      <c r="T80" s="1798" t="s">
        <v>362</v>
      </c>
      <c r="U80" s="1786"/>
      <c r="V80" s="1136" t="s">
        <v>814</v>
      </c>
      <c r="W80" s="1795" t="s">
        <v>54</v>
      </c>
      <c r="X80" s="1786"/>
      <c r="Y80" s="1142" t="s">
        <v>814</v>
      </c>
    </row>
    <row r="81" spans="2:25" ht="13.5" customHeight="1">
      <c r="B81" s="1140" t="s">
        <v>814</v>
      </c>
      <c r="C81" s="1852" t="s">
        <v>814</v>
      </c>
      <c r="D81" s="1853"/>
      <c r="E81" s="1784" t="s">
        <v>1048</v>
      </c>
      <c r="F81" s="1785"/>
      <c r="G81" s="1785"/>
      <c r="H81" s="1235" t="s">
        <v>814</v>
      </c>
      <c r="I81" s="1793" t="s">
        <v>1048</v>
      </c>
      <c r="J81" s="1794"/>
      <c r="K81" s="1793" t="s">
        <v>1048</v>
      </c>
      <c r="L81" s="1794"/>
      <c r="M81" s="1792" t="s">
        <v>1048</v>
      </c>
      <c r="N81" s="1785"/>
      <c r="O81" s="1793" t="s">
        <v>1048</v>
      </c>
      <c r="P81" s="1794"/>
      <c r="Q81" s="1793" t="s">
        <v>1048</v>
      </c>
      <c r="R81" s="1794"/>
      <c r="S81" s="1794"/>
      <c r="T81" s="1792" t="s">
        <v>1048</v>
      </c>
      <c r="U81" s="1785"/>
      <c r="V81" s="1162" t="s">
        <v>814</v>
      </c>
      <c r="W81" s="1784" t="s">
        <v>1048</v>
      </c>
      <c r="X81" s="1785"/>
      <c r="Y81" s="1164" t="s">
        <v>814</v>
      </c>
    </row>
    <row r="82" spans="2:25" ht="9" customHeight="1">
      <c r="B82" s="1134" t="s">
        <v>814</v>
      </c>
      <c r="C82" s="1755" t="s">
        <v>814</v>
      </c>
      <c r="D82" s="1786"/>
      <c r="E82" s="1787" t="s">
        <v>814</v>
      </c>
      <c r="F82" s="1788"/>
      <c r="G82" s="1788"/>
      <c r="H82" s="1205" t="s">
        <v>814</v>
      </c>
      <c r="I82" s="1789" t="s">
        <v>814</v>
      </c>
      <c r="J82" s="1790"/>
      <c r="K82" s="1789" t="s">
        <v>814</v>
      </c>
      <c r="L82" s="1790"/>
      <c r="M82" s="1791" t="s">
        <v>814</v>
      </c>
      <c r="N82" s="1788"/>
      <c r="O82" s="1789" t="s">
        <v>814</v>
      </c>
      <c r="P82" s="1790"/>
      <c r="Q82" s="1789" t="s">
        <v>814</v>
      </c>
      <c r="R82" s="1790"/>
      <c r="S82" s="1790"/>
      <c r="T82" s="1791" t="s">
        <v>814</v>
      </c>
      <c r="U82" s="1788"/>
      <c r="V82" s="1146" t="s">
        <v>814</v>
      </c>
      <c r="W82" s="1787" t="s">
        <v>814</v>
      </c>
      <c r="X82" s="1788"/>
      <c r="Y82" s="1181" t="s">
        <v>814</v>
      </c>
    </row>
    <row r="83" spans="2:25" ht="8.25" customHeight="1">
      <c r="B83" s="1207" t="s">
        <v>814</v>
      </c>
      <c r="C83" s="733" t="s">
        <v>243</v>
      </c>
      <c r="D83" s="1236" t="s">
        <v>873</v>
      </c>
      <c r="E83" s="1772">
        <v>46125</v>
      </c>
      <c r="F83" s="1773"/>
      <c r="G83" s="1773"/>
      <c r="H83" s="1396" t="s">
        <v>814</v>
      </c>
      <c r="I83" s="1783">
        <v>4236</v>
      </c>
      <c r="J83" s="1782"/>
      <c r="K83" s="1781">
        <v>-2236</v>
      </c>
      <c r="L83" s="1782"/>
      <c r="M83" s="1780">
        <v>2000</v>
      </c>
      <c r="N83" s="1773"/>
      <c r="O83" s="1783">
        <v>43</v>
      </c>
      <c r="P83" s="1782"/>
      <c r="Q83" s="1783">
        <v>456</v>
      </c>
      <c r="R83" s="1782"/>
      <c r="S83" s="1782"/>
      <c r="T83" s="1780">
        <v>2499</v>
      </c>
      <c r="U83" s="1773"/>
      <c r="V83" s="1387" t="s">
        <v>814</v>
      </c>
      <c r="W83" s="1772">
        <v>48624</v>
      </c>
      <c r="X83" s="1773"/>
      <c r="Y83" s="1210" t="s">
        <v>814</v>
      </c>
    </row>
    <row r="84" spans="2:25" ht="8.25" customHeight="1">
      <c r="B84" s="1207" t="s">
        <v>814</v>
      </c>
      <c r="C84" s="728" t="s">
        <v>814</v>
      </c>
      <c r="D84" s="1236" t="s">
        <v>379</v>
      </c>
      <c r="E84" s="1772">
        <v>39669</v>
      </c>
      <c r="F84" s="1773"/>
      <c r="G84" s="1773"/>
      <c r="H84" s="1396" t="s">
        <v>814</v>
      </c>
      <c r="I84" s="1783">
        <v>3880</v>
      </c>
      <c r="J84" s="1782"/>
      <c r="K84" s="1781">
        <v>-2029</v>
      </c>
      <c r="L84" s="1782"/>
      <c r="M84" s="1780">
        <v>1851</v>
      </c>
      <c r="N84" s="1773"/>
      <c r="O84" s="1781">
        <v>-8</v>
      </c>
      <c r="P84" s="1782"/>
      <c r="Q84" s="1781">
        <v>-1377</v>
      </c>
      <c r="R84" s="1782"/>
      <c r="S84" s="1782"/>
      <c r="T84" s="1780">
        <v>466</v>
      </c>
      <c r="U84" s="1773"/>
      <c r="V84" s="1387" t="s">
        <v>814</v>
      </c>
      <c r="W84" s="1772">
        <v>40135</v>
      </c>
      <c r="X84" s="1773"/>
      <c r="Y84" s="1210" t="s">
        <v>814</v>
      </c>
    </row>
    <row r="85" spans="2:25" ht="8.25" customHeight="1">
      <c r="B85" s="1207" t="s">
        <v>814</v>
      </c>
      <c r="C85" s="728" t="s">
        <v>814</v>
      </c>
      <c r="D85" s="1236" t="s">
        <v>184</v>
      </c>
      <c r="E85" s="1774">
        <v>16.27467291839976</v>
      </c>
      <c r="F85" s="1775"/>
      <c r="G85" s="1775"/>
      <c r="H85" s="1357" t="s">
        <v>814</v>
      </c>
      <c r="I85" s="1776">
        <v>9.175257731958762</v>
      </c>
      <c r="J85" s="1777"/>
      <c r="K85" s="1778">
        <v>-10.202069985214392</v>
      </c>
      <c r="L85" s="1777"/>
      <c r="M85" s="1779">
        <v>8.049702863317126</v>
      </c>
      <c r="N85" s="1775"/>
      <c r="O85" s="1776">
        <v>637.5</v>
      </c>
      <c r="P85" s="1777"/>
      <c r="Q85" s="1776">
        <v>133.11546840958607</v>
      </c>
      <c r="R85" s="1777"/>
      <c r="S85" s="1777"/>
      <c r="T85" s="1779">
        <v>436.26609442060084</v>
      </c>
      <c r="U85" s="1775"/>
      <c r="V85" s="1359" t="s">
        <v>814</v>
      </c>
      <c r="W85" s="1774">
        <v>21.151114986919147</v>
      </c>
      <c r="X85" s="1775"/>
      <c r="Y85" s="1210" t="s">
        <v>814</v>
      </c>
    </row>
    <row r="86" spans="2:25" ht="8.25" customHeight="1">
      <c r="B86" s="1207" t="s">
        <v>814</v>
      </c>
      <c r="C86" s="733" t="s">
        <v>380</v>
      </c>
      <c r="D86" s="1236" t="s">
        <v>873</v>
      </c>
      <c r="E86" s="1772">
        <v>12003</v>
      </c>
      <c r="F86" s="1773"/>
      <c r="G86" s="1773"/>
      <c r="H86" s="1396" t="s">
        <v>814</v>
      </c>
      <c r="I86" s="1783">
        <v>10311</v>
      </c>
      <c r="J86" s="1782"/>
      <c r="K86" s="1781">
        <v>-9250</v>
      </c>
      <c r="L86" s="1782"/>
      <c r="M86" s="1780">
        <v>1061</v>
      </c>
      <c r="N86" s="1773"/>
      <c r="O86" s="1781">
        <v>-63</v>
      </c>
      <c r="P86" s="1782"/>
      <c r="Q86" s="1783">
        <v>676</v>
      </c>
      <c r="R86" s="1782"/>
      <c r="S86" s="1782"/>
      <c r="T86" s="1780">
        <v>1674</v>
      </c>
      <c r="U86" s="1773"/>
      <c r="V86" s="1387" t="s">
        <v>814</v>
      </c>
      <c r="W86" s="1772">
        <v>13677</v>
      </c>
      <c r="X86" s="1773"/>
      <c r="Y86" s="1210" t="s">
        <v>814</v>
      </c>
    </row>
    <row r="87" spans="2:25" ht="8.25" customHeight="1">
      <c r="B87" s="1207" t="s">
        <v>814</v>
      </c>
      <c r="C87" s="728" t="s">
        <v>814</v>
      </c>
      <c r="D87" s="1236" t="s">
        <v>379</v>
      </c>
      <c r="E87" s="1772">
        <v>10172</v>
      </c>
      <c r="F87" s="1773"/>
      <c r="G87" s="1773"/>
      <c r="H87" s="1396" t="s">
        <v>814</v>
      </c>
      <c r="I87" s="1783">
        <v>5616</v>
      </c>
      <c r="J87" s="1782"/>
      <c r="K87" s="1781">
        <v>-4417</v>
      </c>
      <c r="L87" s="1782"/>
      <c r="M87" s="1780">
        <v>1199</v>
      </c>
      <c r="N87" s="1773"/>
      <c r="O87" s="1781">
        <v>-143</v>
      </c>
      <c r="P87" s="1782"/>
      <c r="Q87" s="1781">
        <v>-966</v>
      </c>
      <c r="R87" s="1782"/>
      <c r="S87" s="1782"/>
      <c r="T87" s="1780">
        <v>90</v>
      </c>
      <c r="U87" s="1773"/>
      <c r="V87" s="1387" t="s">
        <v>814</v>
      </c>
      <c r="W87" s="1772">
        <v>10262</v>
      </c>
      <c r="X87" s="1773"/>
      <c r="Y87" s="1210" t="s">
        <v>814</v>
      </c>
    </row>
    <row r="88" spans="2:25" ht="8.25" customHeight="1">
      <c r="B88" s="1207" t="s">
        <v>814</v>
      </c>
      <c r="C88" s="728" t="s">
        <v>814</v>
      </c>
      <c r="D88" s="1236" t="s">
        <v>184</v>
      </c>
      <c r="E88" s="1774">
        <v>18.00039323633504</v>
      </c>
      <c r="F88" s="1775"/>
      <c r="G88" s="1775"/>
      <c r="H88" s="1357" t="s">
        <v>814</v>
      </c>
      <c r="I88" s="1776">
        <v>83.60042735042735</v>
      </c>
      <c r="J88" s="1777"/>
      <c r="K88" s="1778">
        <v>-109.41815712021734</v>
      </c>
      <c r="L88" s="1777"/>
      <c r="M88" s="1857">
        <v>-11.509591326105086</v>
      </c>
      <c r="N88" s="1775"/>
      <c r="O88" s="1776">
        <v>55.94405594405595</v>
      </c>
      <c r="P88" s="1777"/>
      <c r="Q88" s="1776">
        <v>169.9792960662526</v>
      </c>
      <c r="R88" s="1777"/>
      <c r="S88" s="1777"/>
      <c r="T88" s="1779">
        <v>1760</v>
      </c>
      <c r="U88" s="1775"/>
      <c r="V88" s="1359" t="s">
        <v>814</v>
      </c>
      <c r="W88" s="1774">
        <v>33.27811342818164</v>
      </c>
      <c r="X88" s="1775"/>
      <c r="Y88" s="1210" t="s">
        <v>814</v>
      </c>
    </row>
    <row r="89" spans="2:25" ht="8.25" customHeight="1">
      <c r="B89" s="1207" t="s">
        <v>814</v>
      </c>
      <c r="C89" s="733" t="s">
        <v>381</v>
      </c>
      <c r="D89" s="1236" t="s">
        <v>873</v>
      </c>
      <c r="E89" s="1772">
        <v>835</v>
      </c>
      <c r="F89" s="1773"/>
      <c r="G89" s="1773"/>
      <c r="H89" s="1396" t="s">
        <v>814</v>
      </c>
      <c r="I89" s="1783">
        <v>5</v>
      </c>
      <c r="J89" s="1782"/>
      <c r="K89" s="1781">
        <v>-4</v>
      </c>
      <c r="L89" s="1782"/>
      <c r="M89" s="1780">
        <v>1</v>
      </c>
      <c r="N89" s="1773"/>
      <c r="O89" s="1351"/>
      <c r="P89" s="1351" t="s">
        <v>817</v>
      </c>
      <c r="Q89" s="1783">
        <v>67</v>
      </c>
      <c r="R89" s="1782"/>
      <c r="S89" s="1782"/>
      <c r="T89" s="1780">
        <v>68</v>
      </c>
      <c r="U89" s="1773"/>
      <c r="V89" s="1387" t="s">
        <v>814</v>
      </c>
      <c r="W89" s="1772">
        <v>903</v>
      </c>
      <c r="X89" s="1773"/>
      <c r="Y89" s="1210" t="s">
        <v>814</v>
      </c>
    </row>
    <row r="90" spans="2:25" ht="8.25" customHeight="1">
      <c r="B90" s="1207" t="s">
        <v>814</v>
      </c>
      <c r="C90" s="728" t="s">
        <v>814</v>
      </c>
      <c r="D90" s="1236" t="s">
        <v>379</v>
      </c>
      <c r="E90" s="1772">
        <v>732</v>
      </c>
      <c r="F90" s="1773"/>
      <c r="G90" s="1773"/>
      <c r="H90" s="1396" t="s">
        <v>814</v>
      </c>
      <c r="I90" s="1783">
        <v>4</v>
      </c>
      <c r="J90" s="1782"/>
      <c r="K90" s="1781">
        <v>-3</v>
      </c>
      <c r="L90" s="1782"/>
      <c r="M90" s="1780">
        <v>1</v>
      </c>
      <c r="N90" s="1773"/>
      <c r="O90" s="1351"/>
      <c r="P90" s="1351" t="s">
        <v>817</v>
      </c>
      <c r="Q90" s="1781">
        <v>-60</v>
      </c>
      <c r="R90" s="1782"/>
      <c r="S90" s="1782"/>
      <c r="T90" s="1850">
        <v>-59</v>
      </c>
      <c r="U90" s="1773"/>
      <c r="V90" s="1387" t="s">
        <v>814</v>
      </c>
      <c r="W90" s="1772">
        <v>673</v>
      </c>
      <c r="X90" s="1773"/>
      <c r="Y90" s="1210" t="s">
        <v>814</v>
      </c>
    </row>
    <row r="91" spans="2:25" ht="8.25" customHeight="1">
      <c r="B91" s="1207" t="s">
        <v>814</v>
      </c>
      <c r="C91" s="728" t="s">
        <v>814</v>
      </c>
      <c r="D91" s="1236" t="s">
        <v>184</v>
      </c>
      <c r="E91" s="1774">
        <v>14.071038251366119</v>
      </c>
      <c r="F91" s="1775"/>
      <c r="G91" s="1775"/>
      <c r="H91" s="1357" t="s">
        <v>814</v>
      </c>
      <c r="I91" s="1776">
        <v>25</v>
      </c>
      <c r="J91" s="1777"/>
      <c r="K91" s="1778">
        <v>-33.33333333333333</v>
      </c>
      <c r="L91" s="1777"/>
      <c r="M91" s="1779">
        <v>0</v>
      </c>
      <c r="N91" s="1775"/>
      <c r="O91" s="1351"/>
      <c r="P91" s="1351" t="s">
        <v>817</v>
      </c>
      <c r="Q91" s="1776">
        <v>211.66666666666666</v>
      </c>
      <c r="R91" s="1777"/>
      <c r="S91" s="1777"/>
      <c r="T91" s="1779">
        <v>215.25423728813558</v>
      </c>
      <c r="U91" s="1775"/>
      <c r="V91" s="1359" t="s">
        <v>814</v>
      </c>
      <c r="W91" s="1774">
        <v>34.17533432392273</v>
      </c>
      <c r="X91" s="1775"/>
      <c r="Y91" s="1210" t="s">
        <v>814</v>
      </c>
    </row>
    <row r="92" spans="2:25" ht="9" customHeight="1">
      <c r="B92" s="1207" t="s">
        <v>814</v>
      </c>
      <c r="C92" s="733" t="s">
        <v>874</v>
      </c>
      <c r="D92" s="1236" t="s">
        <v>873</v>
      </c>
      <c r="E92" s="1772">
        <v>5</v>
      </c>
      <c r="F92" s="1773"/>
      <c r="G92" s="1773"/>
      <c r="H92" s="1396" t="s">
        <v>814</v>
      </c>
      <c r="I92" s="1783">
        <v>15</v>
      </c>
      <c r="J92" s="1782"/>
      <c r="K92" s="1781">
        <v>-1</v>
      </c>
      <c r="L92" s="1782"/>
      <c r="M92" s="1780">
        <v>14</v>
      </c>
      <c r="N92" s="1773"/>
      <c r="O92" s="1351"/>
      <c r="P92" s="1351" t="s">
        <v>817</v>
      </c>
      <c r="Q92" s="1781">
        <v>-1</v>
      </c>
      <c r="R92" s="1782"/>
      <c r="S92" s="1782"/>
      <c r="T92" s="1780">
        <v>13</v>
      </c>
      <c r="U92" s="1773"/>
      <c r="V92" s="1387" t="s">
        <v>814</v>
      </c>
      <c r="W92" s="1883">
        <v>18</v>
      </c>
      <c r="X92" s="1847"/>
      <c r="Y92" s="1210" t="s">
        <v>814</v>
      </c>
    </row>
    <row r="93" spans="2:25" ht="9" customHeight="1">
      <c r="B93" s="1207" t="s">
        <v>814</v>
      </c>
      <c r="C93" s="728" t="s">
        <v>814</v>
      </c>
      <c r="D93" s="1236" t="s">
        <v>379</v>
      </c>
      <c r="E93" s="1585"/>
      <c r="F93" s="1351"/>
      <c r="G93" s="1351" t="s">
        <v>817</v>
      </c>
      <c r="H93" s="1396" t="s">
        <v>814</v>
      </c>
      <c r="I93" s="1351"/>
      <c r="J93" s="1351" t="s">
        <v>817</v>
      </c>
      <c r="K93" s="1351"/>
      <c r="L93" s="1351" t="s">
        <v>817</v>
      </c>
      <c r="M93" s="1351"/>
      <c r="N93" s="1351" t="s">
        <v>817</v>
      </c>
      <c r="O93" s="1351"/>
      <c r="P93" s="1351" t="s">
        <v>817</v>
      </c>
      <c r="Q93" s="1351"/>
      <c r="R93" s="1351"/>
      <c r="S93" s="1351" t="s">
        <v>817</v>
      </c>
      <c r="T93" s="1351"/>
      <c r="U93" s="1351" t="s">
        <v>817</v>
      </c>
      <c r="V93" s="1387" t="s">
        <v>814</v>
      </c>
      <c r="W93" s="1585"/>
      <c r="X93" s="1351" t="s">
        <v>817</v>
      </c>
      <c r="Y93" s="1210" t="s">
        <v>814</v>
      </c>
    </row>
    <row r="94" spans="2:25" ht="9" customHeight="1">
      <c r="B94" s="1207" t="s">
        <v>814</v>
      </c>
      <c r="C94" s="728" t="s">
        <v>814</v>
      </c>
      <c r="D94" s="1236" t="s">
        <v>184</v>
      </c>
      <c r="E94" s="1585"/>
      <c r="F94" s="1351"/>
      <c r="G94" s="1351" t="s">
        <v>817</v>
      </c>
      <c r="H94" s="729" t="s">
        <v>814</v>
      </c>
      <c r="I94" s="1351"/>
      <c r="J94" s="1351" t="s">
        <v>817</v>
      </c>
      <c r="K94" s="1351"/>
      <c r="L94" s="1351" t="s">
        <v>817</v>
      </c>
      <c r="M94" s="1351"/>
      <c r="N94" s="1351" t="s">
        <v>817</v>
      </c>
      <c r="O94" s="1351"/>
      <c r="P94" s="1351" t="s">
        <v>817</v>
      </c>
      <c r="Q94" s="1351"/>
      <c r="R94" s="1351"/>
      <c r="S94" s="1351" t="s">
        <v>817</v>
      </c>
      <c r="T94" s="1351"/>
      <c r="U94" s="1351" t="s">
        <v>817</v>
      </c>
      <c r="V94" s="731" t="s">
        <v>814</v>
      </c>
      <c r="W94" s="1585"/>
      <c r="X94" s="1351" t="s">
        <v>817</v>
      </c>
      <c r="Y94" s="1210" t="s">
        <v>814</v>
      </c>
    </row>
    <row r="95" spans="2:25" ht="8.25" customHeight="1">
      <c r="B95" s="1237" t="s">
        <v>814</v>
      </c>
      <c r="C95" s="736" t="s">
        <v>814</v>
      </c>
      <c r="D95" s="1238" t="s">
        <v>814</v>
      </c>
      <c r="E95" s="1771" t="s">
        <v>814</v>
      </c>
      <c r="F95" s="1770"/>
      <c r="G95" s="1770"/>
      <c r="H95" s="738" t="s">
        <v>814</v>
      </c>
      <c r="I95" s="1767" t="s">
        <v>814</v>
      </c>
      <c r="J95" s="1768"/>
      <c r="K95" s="1767" t="s">
        <v>814</v>
      </c>
      <c r="L95" s="1768"/>
      <c r="M95" s="1769" t="s">
        <v>814</v>
      </c>
      <c r="N95" s="1770"/>
      <c r="O95" s="1767" t="s">
        <v>814</v>
      </c>
      <c r="P95" s="1768"/>
      <c r="Q95" s="1767" t="s">
        <v>814</v>
      </c>
      <c r="R95" s="1768"/>
      <c r="S95" s="1768"/>
      <c r="T95" s="1769" t="s">
        <v>814</v>
      </c>
      <c r="U95" s="1770"/>
      <c r="V95" s="735" t="s">
        <v>814</v>
      </c>
      <c r="W95" s="1771" t="s">
        <v>814</v>
      </c>
      <c r="X95" s="1770"/>
      <c r="Y95" s="1229" t="s">
        <v>814</v>
      </c>
    </row>
    <row r="96" spans="2:25" ht="7.5" customHeight="1">
      <c r="B96" s="1207" t="s">
        <v>814</v>
      </c>
      <c r="C96" s="728" t="s">
        <v>814</v>
      </c>
      <c r="D96" s="1236" t="s">
        <v>814</v>
      </c>
      <c r="E96" s="1848" t="s">
        <v>814</v>
      </c>
      <c r="F96" s="1847"/>
      <c r="G96" s="1847"/>
      <c r="H96" s="729" t="s">
        <v>814</v>
      </c>
      <c r="I96" s="1833" t="s">
        <v>814</v>
      </c>
      <c r="J96" s="1814"/>
      <c r="K96" s="1833" t="s">
        <v>814</v>
      </c>
      <c r="L96" s="1814"/>
      <c r="M96" s="1849" t="s">
        <v>814</v>
      </c>
      <c r="N96" s="1847"/>
      <c r="O96" s="1833" t="s">
        <v>814</v>
      </c>
      <c r="P96" s="1814"/>
      <c r="Q96" s="1833" t="s">
        <v>814</v>
      </c>
      <c r="R96" s="1814"/>
      <c r="S96" s="1814"/>
      <c r="T96" s="1849" t="s">
        <v>814</v>
      </c>
      <c r="U96" s="1847"/>
      <c r="V96" s="731" t="s">
        <v>814</v>
      </c>
      <c r="W96" s="1848" t="s">
        <v>814</v>
      </c>
      <c r="X96" s="1847"/>
      <c r="Y96" s="1210" t="s">
        <v>814</v>
      </c>
    </row>
    <row r="97" spans="2:25" ht="8.25" customHeight="1">
      <c r="B97" s="1207" t="s">
        <v>814</v>
      </c>
      <c r="C97" s="733" t="s">
        <v>373</v>
      </c>
      <c r="D97" s="1236" t="s">
        <v>873</v>
      </c>
      <c r="E97" s="1772">
        <v>58968</v>
      </c>
      <c r="F97" s="1773"/>
      <c r="G97" s="1773"/>
      <c r="H97" s="1396" t="s">
        <v>814</v>
      </c>
      <c r="I97" s="1783">
        <v>14567</v>
      </c>
      <c r="J97" s="1782"/>
      <c r="K97" s="1781">
        <v>-11491</v>
      </c>
      <c r="L97" s="1782"/>
      <c r="M97" s="1780">
        <v>3076</v>
      </c>
      <c r="N97" s="1773"/>
      <c r="O97" s="1781">
        <v>-20</v>
      </c>
      <c r="P97" s="1782"/>
      <c r="Q97" s="1783">
        <v>1198</v>
      </c>
      <c r="R97" s="1782"/>
      <c r="S97" s="1782"/>
      <c r="T97" s="1780">
        <v>4254</v>
      </c>
      <c r="U97" s="1773"/>
      <c r="V97" s="1387" t="s">
        <v>814</v>
      </c>
      <c r="W97" s="1772">
        <v>63222</v>
      </c>
      <c r="X97" s="1773"/>
      <c r="Y97" s="1210" t="s">
        <v>814</v>
      </c>
    </row>
    <row r="98" spans="2:25" ht="8.25" customHeight="1">
      <c r="B98" s="1207" t="s">
        <v>814</v>
      </c>
      <c r="C98" s="728" t="s">
        <v>814</v>
      </c>
      <c r="D98" s="1236" t="s">
        <v>379</v>
      </c>
      <c r="E98" s="1772">
        <v>50573</v>
      </c>
      <c r="F98" s="1773"/>
      <c r="G98" s="1773"/>
      <c r="H98" s="1396" t="s">
        <v>814</v>
      </c>
      <c r="I98" s="1783">
        <v>9500</v>
      </c>
      <c r="J98" s="1782"/>
      <c r="K98" s="1781">
        <v>-6449</v>
      </c>
      <c r="L98" s="1782"/>
      <c r="M98" s="1780">
        <v>3051</v>
      </c>
      <c r="N98" s="1773"/>
      <c r="O98" s="1781">
        <v>-151</v>
      </c>
      <c r="P98" s="1782"/>
      <c r="Q98" s="1781">
        <v>-2403</v>
      </c>
      <c r="R98" s="1782"/>
      <c r="S98" s="1782"/>
      <c r="T98" s="1780">
        <v>497</v>
      </c>
      <c r="U98" s="1773"/>
      <c r="V98" s="1387" t="s">
        <v>814</v>
      </c>
      <c r="W98" s="1772">
        <v>51070</v>
      </c>
      <c r="X98" s="1773"/>
      <c r="Y98" s="1210" t="s">
        <v>814</v>
      </c>
    </row>
    <row r="99" spans="2:25" ht="8.25" customHeight="1">
      <c r="B99" s="1207" t="s">
        <v>814</v>
      </c>
      <c r="C99" s="728" t="s">
        <v>814</v>
      </c>
      <c r="D99" s="1236" t="s">
        <v>184</v>
      </c>
      <c r="E99" s="1774">
        <v>16.599766673916914</v>
      </c>
      <c r="F99" s="1775"/>
      <c r="G99" s="1775"/>
      <c r="H99" s="1357" t="s">
        <v>814</v>
      </c>
      <c r="I99" s="1776">
        <v>53.33684210526316</v>
      </c>
      <c r="J99" s="1777"/>
      <c r="K99" s="1778">
        <v>-78.18266397891146</v>
      </c>
      <c r="L99" s="1777"/>
      <c r="M99" s="1779">
        <v>0.819403474270731</v>
      </c>
      <c r="N99" s="1775"/>
      <c r="O99" s="1776">
        <v>86.75496688741721</v>
      </c>
      <c r="P99" s="1777"/>
      <c r="Q99" s="1776">
        <v>149.85434873075323</v>
      </c>
      <c r="R99" s="1777"/>
      <c r="S99" s="1777"/>
      <c r="T99" s="1779">
        <v>755.9356136820926</v>
      </c>
      <c r="U99" s="1775"/>
      <c r="V99" s="1359" t="s">
        <v>814</v>
      </c>
      <c r="W99" s="1774">
        <v>23.794791462698257</v>
      </c>
      <c r="X99" s="1775"/>
      <c r="Y99" s="1210" t="s">
        <v>814</v>
      </c>
    </row>
    <row r="100" spans="2:25" ht="8.25" customHeight="1">
      <c r="B100" s="1237" t="s">
        <v>814</v>
      </c>
      <c r="C100" s="736" t="s">
        <v>814</v>
      </c>
      <c r="D100" s="1238" t="s">
        <v>814</v>
      </c>
      <c r="E100" s="1771" t="s">
        <v>814</v>
      </c>
      <c r="F100" s="1770"/>
      <c r="G100" s="1770"/>
      <c r="H100" s="738" t="s">
        <v>814</v>
      </c>
      <c r="I100" s="1767" t="s">
        <v>814</v>
      </c>
      <c r="J100" s="1768"/>
      <c r="K100" s="1767" t="s">
        <v>814</v>
      </c>
      <c r="L100" s="1768"/>
      <c r="M100" s="1769" t="s">
        <v>814</v>
      </c>
      <c r="N100" s="1770"/>
      <c r="O100" s="1767" t="s">
        <v>814</v>
      </c>
      <c r="P100" s="1768"/>
      <c r="Q100" s="1767" t="s">
        <v>814</v>
      </c>
      <c r="R100" s="1768"/>
      <c r="S100" s="1768"/>
      <c r="T100" s="1769" t="s">
        <v>814</v>
      </c>
      <c r="U100" s="1770"/>
      <c r="V100" s="735" t="s">
        <v>814</v>
      </c>
      <c r="W100" s="1771" t="s">
        <v>814</v>
      </c>
      <c r="X100" s="1770"/>
      <c r="Y100" s="1229" t="s">
        <v>814</v>
      </c>
    </row>
  </sheetData>
  <mergeCells count="508">
    <mergeCell ref="J1:M1"/>
    <mergeCell ref="B2:Y2"/>
    <mergeCell ref="B3:Y3"/>
    <mergeCell ref="E89:G89"/>
    <mergeCell ref="I89:J89"/>
    <mergeCell ref="K89:L89"/>
    <mergeCell ref="M89:N89"/>
    <mergeCell ref="C6:E6"/>
    <mergeCell ref="G6:I6"/>
    <mergeCell ref="L6:M6"/>
    <mergeCell ref="C10:E10"/>
    <mergeCell ref="C9:E9"/>
    <mergeCell ref="C8:E8"/>
    <mergeCell ref="C7:E7"/>
    <mergeCell ref="C14:E14"/>
    <mergeCell ref="C13:E13"/>
    <mergeCell ref="C12:E12"/>
    <mergeCell ref="C11:E11"/>
    <mergeCell ref="C18:E18"/>
    <mergeCell ref="C17:E17"/>
    <mergeCell ref="C16:E16"/>
    <mergeCell ref="C15:E15"/>
    <mergeCell ref="C22:E22"/>
    <mergeCell ref="C21:E21"/>
    <mergeCell ref="C20:E20"/>
    <mergeCell ref="C19:E19"/>
    <mergeCell ref="C26:E26"/>
    <mergeCell ref="C25:E25"/>
    <mergeCell ref="C24:E24"/>
    <mergeCell ref="C23:E23"/>
    <mergeCell ref="C30:E30"/>
    <mergeCell ref="C29:E29"/>
    <mergeCell ref="C28:E28"/>
    <mergeCell ref="C27:E27"/>
    <mergeCell ref="C34:E34"/>
    <mergeCell ref="C33:E33"/>
    <mergeCell ref="C32:E32"/>
    <mergeCell ref="C31:E31"/>
    <mergeCell ref="C38:E38"/>
    <mergeCell ref="C37:E37"/>
    <mergeCell ref="C36:E36"/>
    <mergeCell ref="C35:E35"/>
    <mergeCell ref="C42:E42"/>
    <mergeCell ref="C41:E41"/>
    <mergeCell ref="C40:E40"/>
    <mergeCell ref="C39:E39"/>
    <mergeCell ref="C46:E46"/>
    <mergeCell ref="C45:E45"/>
    <mergeCell ref="C44:E44"/>
    <mergeCell ref="C43:E43"/>
    <mergeCell ref="C50:E50"/>
    <mergeCell ref="C49:E49"/>
    <mergeCell ref="C48:E48"/>
    <mergeCell ref="C47:E47"/>
    <mergeCell ref="C54:E54"/>
    <mergeCell ref="C53:E53"/>
    <mergeCell ref="C52:E52"/>
    <mergeCell ref="C51:E51"/>
    <mergeCell ref="C58:E58"/>
    <mergeCell ref="C57:E57"/>
    <mergeCell ref="C56:E56"/>
    <mergeCell ref="C55:E55"/>
    <mergeCell ref="C62:E62"/>
    <mergeCell ref="C61:E61"/>
    <mergeCell ref="C60:E60"/>
    <mergeCell ref="C59:E59"/>
    <mergeCell ref="C66:E66"/>
    <mergeCell ref="C65:E65"/>
    <mergeCell ref="C64:E64"/>
    <mergeCell ref="C63:E63"/>
    <mergeCell ref="C70:E70"/>
    <mergeCell ref="C69:E69"/>
    <mergeCell ref="C68:E68"/>
    <mergeCell ref="C67:E67"/>
    <mergeCell ref="C74:E74"/>
    <mergeCell ref="C73:E73"/>
    <mergeCell ref="C72:E72"/>
    <mergeCell ref="C71:E71"/>
    <mergeCell ref="C79:D79"/>
    <mergeCell ref="C78:D78"/>
    <mergeCell ref="C76:E76"/>
    <mergeCell ref="C75:E75"/>
    <mergeCell ref="B77:Y77"/>
    <mergeCell ref="E78:G78"/>
    <mergeCell ref="I78:J78"/>
    <mergeCell ref="K78:L78"/>
    <mergeCell ref="M78:N78"/>
    <mergeCell ref="O78:P78"/>
    <mergeCell ref="C81:D81"/>
    <mergeCell ref="K80:L80"/>
    <mergeCell ref="M80:N80"/>
    <mergeCell ref="O80:P80"/>
    <mergeCell ref="C80:D80"/>
    <mergeCell ref="E80:G80"/>
    <mergeCell ref="I80:J80"/>
    <mergeCell ref="C82:D82"/>
    <mergeCell ref="E82:G82"/>
    <mergeCell ref="I82:J82"/>
    <mergeCell ref="K82:L82"/>
    <mergeCell ref="W84:X84"/>
    <mergeCell ref="E84:G84"/>
    <mergeCell ref="I84:J84"/>
    <mergeCell ref="K84:L84"/>
    <mergeCell ref="M84:N84"/>
    <mergeCell ref="O84:P84"/>
    <mergeCell ref="Q84:S84"/>
    <mergeCell ref="T84:U84"/>
    <mergeCell ref="W85:X85"/>
    <mergeCell ref="E85:G85"/>
    <mergeCell ref="I85:J85"/>
    <mergeCell ref="K85:L85"/>
    <mergeCell ref="M85:N85"/>
    <mergeCell ref="O85:P85"/>
    <mergeCell ref="Q85:S85"/>
    <mergeCell ref="T85:U85"/>
    <mergeCell ref="W86:X86"/>
    <mergeCell ref="E86:G86"/>
    <mergeCell ref="I86:J86"/>
    <mergeCell ref="K86:L86"/>
    <mergeCell ref="M86:N86"/>
    <mergeCell ref="O86:P86"/>
    <mergeCell ref="Q86:S86"/>
    <mergeCell ref="T86:U86"/>
    <mergeCell ref="W87:X87"/>
    <mergeCell ref="E87:G87"/>
    <mergeCell ref="I87:J87"/>
    <mergeCell ref="K87:L87"/>
    <mergeCell ref="M87:N87"/>
    <mergeCell ref="O87:P87"/>
    <mergeCell ref="Q87:S87"/>
    <mergeCell ref="T87:U87"/>
    <mergeCell ref="W88:X88"/>
    <mergeCell ref="E88:G88"/>
    <mergeCell ref="I88:J88"/>
    <mergeCell ref="K88:L88"/>
    <mergeCell ref="M88:N88"/>
    <mergeCell ref="O88:P88"/>
    <mergeCell ref="Q88:S88"/>
    <mergeCell ref="T88:U88"/>
    <mergeCell ref="W91:X91"/>
    <mergeCell ref="E91:G91"/>
    <mergeCell ref="I91:J91"/>
    <mergeCell ref="K91:L91"/>
    <mergeCell ref="M91:N91"/>
    <mergeCell ref="Q91:S91"/>
    <mergeCell ref="T91:U91"/>
    <mergeCell ref="W92:X92"/>
    <mergeCell ref="E92:G92"/>
    <mergeCell ref="I92:J92"/>
    <mergeCell ref="K92:L92"/>
    <mergeCell ref="M92:N92"/>
    <mergeCell ref="Q92:S92"/>
    <mergeCell ref="T92:U92"/>
    <mergeCell ref="W95:X95"/>
    <mergeCell ref="E95:G95"/>
    <mergeCell ref="I95:J95"/>
    <mergeCell ref="K95:L95"/>
    <mergeCell ref="M95:N95"/>
    <mergeCell ref="O95:P95"/>
    <mergeCell ref="Q95:S95"/>
    <mergeCell ref="T95:U95"/>
    <mergeCell ref="W96:X96"/>
    <mergeCell ref="E96:G96"/>
    <mergeCell ref="I96:J96"/>
    <mergeCell ref="K96:L96"/>
    <mergeCell ref="M96:N96"/>
    <mergeCell ref="O96:P96"/>
    <mergeCell ref="Q96:S96"/>
    <mergeCell ref="T96:U96"/>
    <mergeCell ref="W97:X97"/>
    <mergeCell ref="E97:G97"/>
    <mergeCell ref="I97:J97"/>
    <mergeCell ref="K97:L97"/>
    <mergeCell ref="M97:N97"/>
    <mergeCell ref="O97:P97"/>
    <mergeCell ref="Q97:S97"/>
    <mergeCell ref="T97:U97"/>
    <mergeCell ref="W98:X98"/>
    <mergeCell ref="E98:G98"/>
    <mergeCell ref="I98:J98"/>
    <mergeCell ref="K98:L98"/>
    <mergeCell ref="M98:N98"/>
    <mergeCell ref="O98:P98"/>
    <mergeCell ref="Q98:S98"/>
    <mergeCell ref="T98:U98"/>
    <mergeCell ref="W99:X99"/>
    <mergeCell ref="E99:G99"/>
    <mergeCell ref="I99:J99"/>
    <mergeCell ref="K99:L99"/>
    <mergeCell ref="M99:N99"/>
    <mergeCell ref="O99:P99"/>
    <mergeCell ref="Q99:S99"/>
    <mergeCell ref="T99:U99"/>
    <mergeCell ref="W100:X100"/>
    <mergeCell ref="E100:G100"/>
    <mergeCell ref="I100:J100"/>
    <mergeCell ref="K100:L100"/>
    <mergeCell ref="M100:N100"/>
    <mergeCell ref="O100:P100"/>
    <mergeCell ref="Q100:S100"/>
    <mergeCell ref="T100:U100"/>
    <mergeCell ref="B4:Y4"/>
    <mergeCell ref="G5:I5"/>
    <mergeCell ref="L5:M5"/>
    <mergeCell ref="P5:Q5"/>
    <mergeCell ref="T5:Y5"/>
    <mergeCell ref="C5:E5"/>
    <mergeCell ref="U6:W6"/>
    <mergeCell ref="G7:I7"/>
    <mergeCell ref="L7:M7"/>
    <mergeCell ref="P7:Q7"/>
    <mergeCell ref="U7:W7"/>
    <mergeCell ref="P6:Q6"/>
    <mergeCell ref="U8:W8"/>
    <mergeCell ref="G9:I9"/>
    <mergeCell ref="L9:M9"/>
    <mergeCell ref="P9:Q9"/>
    <mergeCell ref="U9:W9"/>
    <mergeCell ref="G8:I8"/>
    <mergeCell ref="L8:M8"/>
    <mergeCell ref="P8:Q8"/>
    <mergeCell ref="P10:Q10"/>
    <mergeCell ref="U10:W10"/>
    <mergeCell ref="G11:I11"/>
    <mergeCell ref="P11:Q11"/>
    <mergeCell ref="U11:W11"/>
    <mergeCell ref="G10:I10"/>
    <mergeCell ref="G12:I12"/>
    <mergeCell ref="P12:Q12"/>
    <mergeCell ref="U12:W12"/>
    <mergeCell ref="G13:I13"/>
    <mergeCell ref="P13:Q13"/>
    <mergeCell ref="U13:W13"/>
    <mergeCell ref="G14:I14"/>
    <mergeCell ref="L14:M14"/>
    <mergeCell ref="P14:Q14"/>
    <mergeCell ref="U14:W14"/>
    <mergeCell ref="G15:I15"/>
    <mergeCell ref="P15:Q15"/>
    <mergeCell ref="U15:W15"/>
    <mergeCell ref="G16:I16"/>
    <mergeCell ref="P16:Q16"/>
    <mergeCell ref="U16:W16"/>
    <mergeCell ref="G17:I17"/>
    <mergeCell ref="L17:M17"/>
    <mergeCell ref="P17:Q17"/>
    <mergeCell ref="U17:W17"/>
    <mergeCell ref="G18:I18"/>
    <mergeCell ref="P18:Q18"/>
    <mergeCell ref="U18:W18"/>
    <mergeCell ref="G19:I19"/>
    <mergeCell ref="P19:Q19"/>
    <mergeCell ref="U19:W19"/>
    <mergeCell ref="G20:I20"/>
    <mergeCell ref="L20:M20"/>
    <mergeCell ref="P20:Q20"/>
    <mergeCell ref="U20:W20"/>
    <mergeCell ref="G21:I21"/>
    <mergeCell ref="P21:Q21"/>
    <mergeCell ref="U21:W21"/>
    <mergeCell ref="G22:I22"/>
    <mergeCell ref="L22:M22"/>
    <mergeCell ref="P22:Q22"/>
    <mergeCell ref="U22:W22"/>
    <mergeCell ref="G23:I23"/>
    <mergeCell ref="L23:M23"/>
    <mergeCell ref="P23:Q23"/>
    <mergeCell ref="U23:W23"/>
    <mergeCell ref="G24:I24"/>
    <mergeCell ref="L24:M24"/>
    <mergeCell ref="P24:Q24"/>
    <mergeCell ref="U24:W24"/>
    <mergeCell ref="G25:I25"/>
    <mergeCell ref="L25:M25"/>
    <mergeCell ref="P25:Q25"/>
    <mergeCell ref="U25:W25"/>
    <mergeCell ref="G26:I26"/>
    <mergeCell ref="L26:M26"/>
    <mergeCell ref="P26:Q26"/>
    <mergeCell ref="U26:W26"/>
    <mergeCell ref="G28:I28"/>
    <mergeCell ref="L28:M28"/>
    <mergeCell ref="P28:Q28"/>
    <mergeCell ref="U28:W28"/>
    <mergeCell ref="G29:I29"/>
    <mergeCell ref="L29:M29"/>
    <mergeCell ref="P29:Q29"/>
    <mergeCell ref="U29:W29"/>
    <mergeCell ref="G30:I30"/>
    <mergeCell ref="L30:M30"/>
    <mergeCell ref="P30:Q30"/>
    <mergeCell ref="U30:W30"/>
    <mergeCell ref="G31:I31"/>
    <mergeCell ref="L31:M31"/>
    <mergeCell ref="P31:Q31"/>
    <mergeCell ref="U31:W31"/>
    <mergeCell ref="G32:I32"/>
    <mergeCell ref="L32:M32"/>
    <mergeCell ref="P32:Q32"/>
    <mergeCell ref="U32:W32"/>
    <mergeCell ref="G33:I33"/>
    <mergeCell ref="P33:Q33"/>
    <mergeCell ref="U33:W33"/>
    <mergeCell ref="G34:I34"/>
    <mergeCell ref="L34:M34"/>
    <mergeCell ref="P34:Q34"/>
    <mergeCell ref="U34:W34"/>
    <mergeCell ref="G35:I35"/>
    <mergeCell ref="P35:Q35"/>
    <mergeCell ref="U35:W35"/>
    <mergeCell ref="G36:I36"/>
    <mergeCell ref="P36:Q36"/>
    <mergeCell ref="U36:W36"/>
    <mergeCell ref="G37:I37"/>
    <mergeCell ref="L37:M37"/>
    <mergeCell ref="P37:Q37"/>
    <mergeCell ref="U37:W37"/>
    <mergeCell ref="G38:I38"/>
    <mergeCell ref="L38:M38"/>
    <mergeCell ref="P38:Q38"/>
    <mergeCell ref="U38:W38"/>
    <mergeCell ref="G39:I39"/>
    <mergeCell ref="L39:M39"/>
    <mergeCell ref="P39:Q39"/>
    <mergeCell ref="U39:W39"/>
    <mergeCell ref="G40:I40"/>
    <mergeCell ref="L40:M40"/>
    <mergeCell ref="P40:Q40"/>
    <mergeCell ref="U40:W40"/>
    <mergeCell ref="G41:I41"/>
    <mergeCell ref="L41:M41"/>
    <mergeCell ref="P41:Q41"/>
    <mergeCell ref="U41:W41"/>
    <mergeCell ref="G42:I42"/>
    <mergeCell ref="L42:M42"/>
    <mergeCell ref="P42:Q42"/>
    <mergeCell ref="U42:W42"/>
    <mergeCell ref="G43:I43"/>
    <mergeCell ref="P43:Q43"/>
    <mergeCell ref="U43:W43"/>
    <mergeCell ref="G44:I44"/>
    <mergeCell ref="L44:M44"/>
    <mergeCell ref="P44:Q44"/>
    <mergeCell ref="U44:W44"/>
    <mergeCell ref="G45:I45"/>
    <mergeCell ref="L45:M45"/>
    <mergeCell ref="P45:Q45"/>
    <mergeCell ref="U45:W45"/>
    <mergeCell ref="G47:I47"/>
    <mergeCell ref="L47:M47"/>
    <mergeCell ref="P47:Q47"/>
    <mergeCell ref="U47:W47"/>
    <mergeCell ref="G48:I48"/>
    <mergeCell ref="L48:M48"/>
    <mergeCell ref="P48:Q48"/>
    <mergeCell ref="U48:W48"/>
    <mergeCell ref="G49:I49"/>
    <mergeCell ref="L49:M49"/>
    <mergeCell ref="P49:Q49"/>
    <mergeCell ref="U49:W49"/>
    <mergeCell ref="G50:I50"/>
    <mergeCell ref="L50:M50"/>
    <mergeCell ref="P50:Q50"/>
    <mergeCell ref="U50:W50"/>
    <mergeCell ref="G51:I51"/>
    <mergeCell ref="P51:Q51"/>
    <mergeCell ref="U51:W51"/>
    <mergeCell ref="G52:I52"/>
    <mergeCell ref="P52:Q52"/>
    <mergeCell ref="U52:W52"/>
    <mergeCell ref="G53:I53"/>
    <mergeCell ref="P53:Q53"/>
    <mergeCell ref="U53:W53"/>
    <mergeCell ref="G54:I54"/>
    <mergeCell ref="L54:M54"/>
    <mergeCell ref="P54:Q54"/>
    <mergeCell ref="U54:W54"/>
    <mergeCell ref="G55:I55"/>
    <mergeCell ref="L55:M55"/>
    <mergeCell ref="P55:Q55"/>
    <mergeCell ref="U55:W55"/>
    <mergeCell ref="G56:I56"/>
    <mergeCell ref="P56:Q56"/>
    <mergeCell ref="U56:W56"/>
    <mergeCell ref="G57:I57"/>
    <mergeCell ref="P57:Q57"/>
    <mergeCell ref="U57:W57"/>
    <mergeCell ref="G58:I58"/>
    <mergeCell ref="L58:M58"/>
    <mergeCell ref="P58:Q58"/>
    <mergeCell ref="U58:W58"/>
    <mergeCell ref="G59:I59"/>
    <mergeCell ref="L59:M59"/>
    <mergeCell ref="P59:Q59"/>
    <mergeCell ref="U59:W59"/>
    <mergeCell ref="G60:I60"/>
    <mergeCell ref="L60:M60"/>
    <mergeCell ref="P60:Q60"/>
    <mergeCell ref="U60:W60"/>
    <mergeCell ref="G61:I61"/>
    <mergeCell ref="L61:M61"/>
    <mergeCell ref="P61:Q61"/>
    <mergeCell ref="U61:W61"/>
    <mergeCell ref="G62:I62"/>
    <mergeCell ref="L62:M62"/>
    <mergeCell ref="P62:Q62"/>
    <mergeCell ref="U62:W62"/>
    <mergeCell ref="G63:I63"/>
    <mergeCell ref="L63:M63"/>
    <mergeCell ref="P63:Q63"/>
    <mergeCell ref="U63:W63"/>
    <mergeCell ref="G64:I64"/>
    <mergeCell ref="L64:M64"/>
    <mergeCell ref="P64:Q64"/>
    <mergeCell ref="U64:W64"/>
    <mergeCell ref="G65:I65"/>
    <mergeCell ref="L65:M65"/>
    <mergeCell ref="P65:Q65"/>
    <mergeCell ref="U65:W65"/>
    <mergeCell ref="G66:I66"/>
    <mergeCell ref="L66:M66"/>
    <mergeCell ref="P66:Q66"/>
    <mergeCell ref="U66:W66"/>
    <mergeCell ref="G67:I67"/>
    <mergeCell ref="L67:M67"/>
    <mergeCell ref="P67:Q67"/>
    <mergeCell ref="U67:W67"/>
    <mergeCell ref="G68:I68"/>
    <mergeCell ref="L68:M68"/>
    <mergeCell ref="P68:Q68"/>
    <mergeCell ref="U68:W68"/>
    <mergeCell ref="G69:I69"/>
    <mergeCell ref="L69:M69"/>
    <mergeCell ref="P69:Q69"/>
    <mergeCell ref="U69:W69"/>
    <mergeCell ref="G70:I70"/>
    <mergeCell ref="L70:M70"/>
    <mergeCell ref="P70:Q70"/>
    <mergeCell ref="U70:W70"/>
    <mergeCell ref="G71:I71"/>
    <mergeCell ref="L71:M71"/>
    <mergeCell ref="P71:Q71"/>
    <mergeCell ref="U71:W71"/>
    <mergeCell ref="G72:I72"/>
    <mergeCell ref="L72:M72"/>
    <mergeCell ref="P72:Q72"/>
    <mergeCell ref="U72:W72"/>
    <mergeCell ref="G73:I73"/>
    <mergeCell ref="L73:M73"/>
    <mergeCell ref="P73:Q73"/>
    <mergeCell ref="U73:W73"/>
    <mergeCell ref="G74:I74"/>
    <mergeCell ref="L74:M74"/>
    <mergeCell ref="P74:Q74"/>
    <mergeCell ref="U74:W74"/>
    <mergeCell ref="G75:I75"/>
    <mergeCell ref="L75:M75"/>
    <mergeCell ref="P75:Q75"/>
    <mergeCell ref="U75:W75"/>
    <mergeCell ref="G76:I76"/>
    <mergeCell ref="L76:M76"/>
    <mergeCell ref="P76:Q76"/>
    <mergeCell ref="U76:W76"/>
    <mergeCell ref="Q78:S78"/>
    <mergeCell ref="T78:U78"/>
    <mergeCell ref="W78:X78"/>
    <mergeCell ref="E79:G79"/>
    <mergeCell ref="I79:J79"/>
    <mergeCell ref="K79:L79"/>
    <mergeCell ref="M79:N79"/>
    <mergeCell ref="O79:P79"/>
    <mergeCell ref="Q79:S79"/>
    <mergeCell ref="T79:U79"/>
    <mergeCell ref="W79:X79"/>
    <mergeCell ref="E81:G81"/>
    <mergeCell ref="I81:J81"/>
    <mergeCell ref="K81:L81"/>
    <mergeCell ref="M81:N81"/>
    <mergeCell ref="O82:P82"/>
    <mergeCell ref="Q82:S82"/>
    <mergeCell ref="T82:U82"/>
    <mergeCell ref="W80:X80"/>
    <mergeCell ref="O81:P81"/>
    <mergeCell ref="Q81:S81"/>
    <mergeCell ref="T81:U81"/>
    <mergeCell ref="W81:X81"/>
    <mergeCell ref="Q80:S80"/>
    <mergeCell ref="T80:U80"/>
    <mergeCell ref="W82:X82"/>
    <mergeCell ref="E83:G83"/>
    <mergeCell ref="I83:J83"/>
    <mergeCell ref="K83:L83"/>
    <mergeCell ref="M83:N83"/>
    <mergeCell ref="O83:P83"/>
    <mergeCell ref="Q83:S83"/>
    <mergeCell ref="T83:U83"/>
    <mergeCell ref="W83:X83"/>
    <mergeCell ref="M82:N82"/>
    <mergeCell ref="Q89:S89"/>
    <mergeCell ref="T89:U89"/>
    <mergeCell ref="W89:X89"/>
    <mergeCell ref="E90:G90"/>
    <mergeCell ref="I90:J90"/>
    <mergeCell ref="K90:L90"/>
    <mergeCell ref="M90:N90"/>
    <mergeCell ref="Q90:S90"/>
    <mergeCell ref="T90:U90"/>
    <mergeCell ref="W90:X90"/>
  </mergeCells>
  <printOptions horizontalCentered="1"/>
  <pageMargins left="0" right="0" top="0" bottom="0" header="0" footer="0"/>
  <pageSetup fitToHeight="1" fitToWidth="1"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pageSetUpPr fitToPage="1"/>
  </sheetPr>
  <dimension ref="B2:Z100"/>
  <sheetViews>
    <sheetView showGridLines="0" zoomScaleSheetLayoutView="100" workbookViewId="0" topLeftCell="B67">
      <selection activeCell="Y110" sqref="Y110"/>
    </sheetView>
  </sheetViews>
  <sheetFormatPr defaultColWidth="9.00390625" defaultRowHeight="14.25"/>
  <cols>
    <col min="1" max="1" width="6.25390625" style="718" customWidth="1"/>
    <col min="2" max="2" width="1.75390625" style="718" customWidth="1"/>
    <col min="3" max="3" width="16.25390625" style="718" customWidth="1"/>
    <col min="4" max="4" width="7.25390625" style="718" customWidth="1"/>
    <col min="5" max="5" width="1.75390625" style="718" customWidth="1"/>
    <col min="6" max="6" width="7.25390625" style="718" customWidth="1"/>
    <col min="7" max="7" width="0.875" style="718" customWidth="1"/>
    <col min="8" max="8" width="1.75390625" style="718" customWidth="1"/>
    <col min="9" max="9" width="3.625" style="718" customWidth="1"/>
    <col min="10" max="11" width="7.25390625" style="718" customWidth="1"/>
    <col min="12" max="12" width="2.75390625" style="718" customWidth="1"/>
    <col min="13" max="13" width="3.625" style="718" customWidth="1"/>
    <col min="14" max="14" width="7.25390625" style="718" customWidth="1"/>
    <col min="15" max="15" width="8.125" style="718" customWidth="1"/>
    <col min="16" max="16" width="5.375" style="718" customWidth="1"/>
    <col min="17" max="17" width="1.75390625" style="718" customWidth="1"/>
    <col min="18" max="18" width="7.25390625" style="718" customWidth="1"/>
    <col min="19" max="19" width="1.75390625" style="718" customWidth="1"/>
    <col min="20" max="20" width="8.125" style="718" customWidth="1"/>
    <col min="21" max="21" width="2.75390625" style="718" customWidth="1"/>
    <col min="22" max="22" width="1.75390625" style="718" customWidth="1"/>
    <col min="23" max="23" width="2.75390625" style="718" customWidth="1"/>
    <col min="24" max="24" width="7.25390625" style="718" customWidth="1"/>
    <col min="25" max="25" width="1.75390625" style="718" customWidth="1"/>
    <col min="26" max="16384" width="8.75390625" style="718" customWidth="1"/>
  </cols>
  <sheetData>
    <row r="1" ht="32.25" customHeight="1"/>
    <row r="2" spans="2:25" ht="13.5" customHeight="1">
      <c r="B2" s="1885" t="s">
        <v>881</v>
      </c>
      <c r="C2" s="1743"/>
      <c r="D2" s="1743"/>
      <c r="E2" s="1743"/>
      <c r="F2" s="1743"/>
      <c r="G2" s="1743"/>
      <c r="H2" s="1743"/>
      <c r="I2" s="1743"/>
      <c r="J2" s="1743"/>
      <c r="K2" s="1743"/>
      <c r="L2" s="1743"/>
      <c r="M2" s="1743"/>
      <c r="N2" s="1743"/>
      <c r="O2" s="1743"/>
      <c r="P2" s="1743"/>
      <c r="Q2" s="1743"/>
      <c r="R2" s="1743"/>
      <c r="S2" s="1743"/>
      <c r="T2" s="1743"/>
      <c r="U2" s="1743"/>
      <c r="V2" s="1743"/>
      <c r="W2" s="1743"/>
      <c r="X2" s="1743"/>
      <c r="Y2" s="1743"/>
    </row>
    <row r="3" spans="2:25" ht="22.5" customHeight="1">
      <c r="B3" s="1734" t="s">
        <v>875</v>
      </c>
      <c r="C3" s="1735"/>
      <c r="D3" s="1735"/>
      <c r="E3" s="1735"/>
      <c r="F3" s="1735"/>
      <c r="G3" s="1735"/>
      <c r="H3" s="1735"/>
      <c r="I3" s="1735"/>
      <c r="J3" s="1735"/>
      <c r="K3" s="1735"/>
      <c r="L3" s="1735"/>
      <c r="M3" s="1735"/>
      <c r="N3" s="1735"/>
      <c r="O3" s="1735"/>
      <c r="P3" s="1735"/>
      <c r="Q3" s="1735"/>
      <c r="R3" s="1735"/>
      <c r="S3" s="1735"/>
      <c r="T3" s="1735"/>
      <c r="U3" s="1735"/>
      <c r="V3" s="1735"/>
      <c r="W3" s="1735"/>
      <c r="X3" s="1735"/>
      <c r="Y3" s="1736"/>
    </row>
    <row r="4" spans="2:25" ht="22.5" customHeight="1">
      <c r="B4" s="1844" t="s">
        <v>438</v>
      </c>
      <c r="C4" s="1845"/>
      <c r="D4" s="1845"/>
      <c r="E4" s="1845"/>
      <c r="F4" s="1845"/>
      <c r="G4" s="1845"/>
      <c r="H4" s="1845"/>
      <c r="I4" s="1845"/>
      <c r="J4" s="1845"/>
      <c r="K4" s="1845"/>
      <c r="L4" s="1845"/>
      <c r="M4" s="1845"/>
      <c r="N4" s="1845"/>
      <c r="O4" s="1845"/>
      <c r="P4" s="1845"/>
      <c r="Q4" s="1845"/>
      <c r="R4" s="1845"/>
      <c r="S4" s="1845"/>
      <c r="T4" s="1845"/>
      <c r="U4" s="1845"/>
      <c r="V4" s="1845"/>
      <c r="W4" s="1845"/>
      <c r="X4" s="1845"/>
      <c r="Y4" s="1845"/>
    </row>
    <row r="5" spans="2:25" ht="13.5" customHeight="1">
      <c r="B5" s="1129" t="s">
        <v>814</v>
      </c>
      <c r="C5" s="1745" t="s">
        <v>814</v>
      </c>
      <c r="D5" s="1740"/>
      <c r="E5" s="1740"/>
      <c r="F5" s="1130" t="s">
        <v>814</v>
      </c>
      <c r="G5" s="1744" t="s">
        <v>396</v>
      </c>
      <c r="H5" s="1740"/>
      <c r="I5" s="1740"/>
      <c r="J5" s="1130" t="s">
        <v>814</v>
      </c>
      <c r="K5" s="1130" t="s">
        <v>814</v>
      </c>
      <c r="L5" s="1744" t="s">
        <v>397</v>
      </c>
      <c r="M5" s="1740"/>
      <c r="N5" s="1130" t="s">
        <v>814</v>
      </c>
      <c r="O5" s="1130" t="s">
        <v>814</v>
      </c>
      <c r="P5" s="1744" t="s">
        <v>402</v>
      </c>
      <c r="Q5" s="1740"/>
      <c r="R5" s="1130" t="s">
        <v>814</v>
      </c>
      <c r="S5" s="1130" t="s">
        <v>814</v>
      </c>
      <c r="T5" s="1751" t="s">
        <v>64</v>
      </c>
      <c r="U5" s="1740"/>
      <c r="V5" s="1740"/>
      <c r="W5" s="1740"/>
      <c r="X5" s="1881"/>
      <c r="Y5" s="1882"/>
    </row>
    <row r="6" spans="2:25" ht="8.25" customHeight="1">
      <c r="B6" s="1134" t="s">
        <v>814</v>
      </c>
      <c r="C6" s="1755" t="s">
        <v>814</v>
      </c>
      <c r="D6" s="1786"/>
      <c r="E6" s="1786"/>
      <c r="F6" s="719" t="s">
        <v>873</v>
      </c>
      <c r="G6" s="1878" t="s">
        <v>876</v>
      </c>
      <c r="H6" s="1879"/>
      <c r="I6" s="1879"/>
      <c r="J6" s="719" t="s">
        <v>184</v>
      </c>
      <c r="K6" s="719" t="s">
        <v>873</v>
      </c>
      <c r="L6" s="1878" t="s">
        <v>876</v>
      </c>
      <c r="M6" s="1879"/>
      <c r="N6" s="719" t="s">
        <v>184</v>
      </c>
      <c r="O6" s="719" t="s">
        <v>873</v>
      </c>
      <c r="P6" s="1878" t="s">
        <v>876</v>
      </c>
      <c r="Q6" s="1879"/>
      <c r="R6" s="719" t="s">
        <v>184</v>
      </c>
      <c r="S6" s="739" t="s">
        <v>814</v>
      </c>
      <c r="T6" s="720" t="s">
        <v>873</v>
      </c>
      <c r="U6" s="1878" t="s">
        <v>876</v>
      </c>
      <c r="V6" s="1879"/>
      <c r="W6" s="1879"/>
      <c r="X6" s="719" t="s">
        <v>184</v>
      </c>
      <c r="Y6" s="721" t="s">
        <v>814</v>
      </c>
    </row>
    <row r="7" spans="2:25" ht="9.75" customHeight="1">
      <c r="B7" s="1140" t="s">
        <v>814</v>
      </c>
      <c r="C7" s="1858" t="s">
        <v>814</v>
      </c>
      <c r="D7" s="1785"/>
      <c r="E7" s="1785"/>
      <c r="F7" s="1162" t="s">
        <v>1048</v>
      </c>
      <c r="G7" s="1792" t="s">
        <v>1048</v>
      </c>
      <c r="H7" s="1785"/>
      <c r="I7" s="1785"/>
      <c r="J7" s="1162" t="s">
        <v>814</v>
      </c>
      <c r="K7" s="1162" t="s">
        <v>1048</v>
      </c>
      <c r="L7" s="1792" t="s">
        <v>1048</v>
      </c>
      <c r="M7" s="1785"/>
      <c r="N7" s="1162" t="s">
        <v>814</v>
      </c>
      <c r="O7" s="1162" t="s">
        <v>1048</v>
      </c>
      <c r="P7" s="1792" t="s">
        <v>1048</v>
      </c>
      <c r="Q7" s="1785"/>
      <c r="R7" s="1162" t="s">
        <v>814</v>
      </c>
      <c r="S7" s="1162" t="s">
        <v>814</v>
      </c>
      <c r="T7" s="1163" t="s">
        <v>1048</v>
      </c>
      <c r="U7" s="1792" t="s">
        <v>1048</v>
      </c>
      <c r="V7" s="1785"/>
      <c r="W7" s="1785"/>
      <c r="X7" s="1162" t="s">
        <v>814</v>
      </c>
      <c r="Y7" s="1164" t="s">
        <v>814</v>
      </c>
    </row>
    <row r="8" spans="2:25" ht="11.25" customHeight="1">
      <c r="B8" s="1134" t="s">
        <v>814</v>
      </c>
      <c r="C8" s="1755" t="s">
        <v>633</v>
      </c>
      <c r="D8" s="1786"/>
      <c r="E8" s="1786"/>
      <c r="F8" s="1137" t="s">
        <v>814</v>
      </c>
      <c r="G8" s="1837" t="s">
        <v>814</v>
      </c>
      <c r="H8" s="1786"/>
      <c r="I8" s="1786"/>
      <c r="J8" s="1137" t="s">
        <v>814</v>
      </c>
      <c r="K8" s="1137" t="s">
        <v>814</v>
      </c>
      <c r="L8" s="1837" t="s">
        <v>814</v>
      </c>
      <c r="M8" s="1786"/>
      <c r="N8" s="1137" t="s">
        <v>814</v>
      </c>
      <c r="O8" s="1137" t="s">
        <v>814</v>
      </c>
      <c r="P8" s="1837" t="s">
        <v>814</v>
      </c>
      <c r="Q8" s="1786"/>
      <c r="R8" s="1137" t="s">
        <v>814</v>
      </c>
      <c r="S8" s="1137" t="s">
        <v>814</v>
      </c>
      <c r="T8" s="1165" t="s">
        <v>814</v>
      </c>
      <c r="U8" s="1837" t="s">
        <v>814</v>
      </c>
      <c r="V8" s="1786"/>
      <c r="W8" s="1786"/>
      <c r="X8" s="1137" t="s">
        <v>814</v>
      </c>
      <c r="Y8" s="1139" t="s">
        <v>814</v>
      </c>
    </row>
    <row r="9" spans="2:25" ht="11.25" customHeight="1">
      <c r="B9" s="1134" t="s">
        <v>814</v>
      </c>
      <c r="C9" s="1755" t="s">
        <v>818</v>
      </c>
      <c r="D9" s="1786"/>
      <c r="E9" s="1786"/>
      <c r="F9" s="1137" t="s">
        <v>814</v>
      </c>
      <c r="G9" s="1837" t="s">
        <v>814</v>
      </c>
      <c r="H9" s="1786"/>
      <c r="I9" s="1786"/>
      <c r="J9" s="1137" t="s">
        <v>814</v>
      </c>
      <c r="K9" s="1137" t="s">
        <v>814</v>
      </c>
      <c r="L9" s="1837" t="s">
        <v>814</v>
      </c>
      <c r="M9" s="1786"/>
      <c r="N9" s="1137" t="s">
        <v>814</v>
      </c>
      <c r="O9" s="1137" t="s">
        <v>814</v>
      </c>
      <c r="P9" s="1877" t="s">
        <v>814</v>
      </c>
      <c r="Q9" s="1876"/>
      <c r="R9" s="1137" t="s">
        <v>814</v>
      </c>
      <c r="S9" s="1137" t="s">
        <v>814</v>
      </c>
      <c r="T9" s="1165" t="s">
        <v>814</v>
      </c>
      <c r="U9" s="1837" t="s">
        <v>814</v>
      </c>
      <c r="V9" s="1786"/>
      <c r="W9" s="1786"/>
      <c r="X9" s="1137" t="s">
        <v>814</v>
      </c>
      <c r="Y9" s="1139" t="s">
        <v>814</v>
      </c>
    </row>
    <row r="10" spans="2:25" ht="9.75" customHeight="1">
      <c r="B10" s="726" t="s">
        <v>814</v>
      </c>
      <c r="C10" s="1855" t="s">
        <v>848</v>
      </c>
      <c r="D10" s="1814"/>
      <c r="E10" s="1814"/>
      <c r="F10" s="1147">
        <v>362</v>
      </c>
      <c r="G10" s="1865">
        <v>325</v>
      </c>
      <c r="H10" s="1866"/>
      <c r="I10" s="1866"/>
      <c r="J10" s="1351">
        <v>11.384615384615385</v>
      </c>
      <c r="K10" s="1351" t="s">
        <v>817</v>
      </c>
      <c r="L10" s="1351"/>
      <c r="M10" s="1351" t="s">
        <v>817</v>
      </c>
      <c r="N10" s="1351" t="s">
        <v>817</v>
      </c>
      <c r="O10" s="1147">
        <v>362</v>
      </c>
      <c r="P10" s="1865">
        <v>325</v>
      </c>
      <c r="Q10" s="1866"/>
      <c r="R10" s="1351">
        <v>11.384615384615385</v>
      </c>
      <c r="S10" s="728" t="s">
        <v>814</v>
      </c>
      <c r="T10" s="1150">
        <v>362</v>
      </c>
      <c r="U10" s="1865">
        <v>325</v>
      </c>
      <c r="V10" s="1866"/>
      <c r="W10" s="1866"/>
      <c r="X10" s="1351">
        <v>11.384615384615385</v>
      </c>
      <c r="Y10" s="729" t="s">
        <v>814</v>
      </c>
    </row>
    <row r="11" spans="2:25" ht="9.75" customHeight="1">
      <c r="B11" s="726" t="s">
        <v>814</v>
      </c>
      <c r="C11" s="1855" t="s">
        <v>849</v>
      </c>
      <c r="D11" s="1814"/>
      <c r="E11" s="1814"/>
      <c r="F11" s="1147">
        <v>226</v>
      </c>
      <c r="G11" s="1865">
        <v>205</v>
      </c>
      <c r="H11" s="1866"/>
      <c r="I11" s="1866"/>
      <c r="J11" s="1351">
        <v>10.24390243902439</v>
      </c>
      <c r="K11" s="1351" t="s">
        <v>817</v>
      </c>
      <c r="L11" s="1351"/>
      <c r="M11" s="1351" t="s">
        <v>817</v>
      </c>
      <c r="N11" s="1351" t="s">
        <v>817</v>
      </c>
      <c r="O11" s="1147">
        <v>226</v>
      </c>
      <c r="P11" s="1865">
        <v>205</v>
      </c>
      <c r="Q11" s="1866"/>
      <c r="R11" s="1351">
        <v>10.24390243902439</v>
      </c>
      <c r="S11" s="728" t="s">
        <v>814</v>
      </c>
      <c r="T11" s="1150">
        <v>226</v>
      </c>
      <c r="U11" s="1865">
        <v>205</v>
      </c>
      <c r="V11" s="1866"/>
      <c r="W11" s="1866"/>
      <c r="X11" s="1351">
        <v>10.24390243902439</v>
      </c>
      <c r="Y11" s="729" t="s">
        <v>814</v>
      </c>
    </row>
    <row r="12" spans="2:25" ht="9.75" customHeight="1">
      <c r="B12" s="726" t="s">
        <v>814</v>
      </c>
      <c r="C12" s="1855" t="s">
        <v>850</v>
      </c>
      <c r="D12" s="1814"/>
      <c r="E12" s="1814"/>
      <c r="F12" s="1147">
        <v>150</v>
      </c>
      <c r="G12" s="1865">
        <v>132</v>
      </c>
      <c r="H12" s="1866"/>
      <c r="I12" s="1866"/>
      <c r="J12" s="1351">
        <v>13.636363636363635</v>
      </c>
      <c r="K12" s="1584" t="s">
        <v>817</v>
      </c>
      <c r="L12" s="1584"/>
      <c r="M12" s="1584" t="s">
        <v>817</v>
      </c>
      <c r="N12" s="1351" t="s">
        <v>817</v>
      </c>
      <c r="O12" s="1147">
        <v>150</v>
      </c>
      <c r="P12" s="1865">
        <v>132</v>
      </c>
      <c r="Q12" s="1866"/>
      <c r="R12" s="1351">
        <v>13.636363636363635</v>
      </c>
      <c r="S12" s="728" t="s">
        <v>814</v>
      </c>
      <c r="T12" s="1150">
        <v>150</v>
      </c>
      <c r="U12" s="1865">
        <v>132</v>
      </c>
      <c r="V12" s="1866"/>
      <c r="W12" s="1866"/>
      <c r="X12" s="1351">
        <v>13.636363636363635</v>
      </c>
      <c r="Y12" s="729" t="s">
        <v>814</v>
      </c>
    </row>
    <row r="13" spans="2:25" ht="9" customHeight="1">
      <c r="B13" s="1145" t="s">
        <v>814</v>
      </c>
      <c r="C13" s="1791" t="s">
        <v>851</v>
      </c>
      <c r="D13" s="1788"/>
      <c r="E13" s="1788"/>
      <c r="F13" s="1166">
        <v>738</v>
      </c>
      <c r="G13" s="1873">
        <v>662</v>
      </c>
      <c r="H13" s="1864"/>
      <c r="I13" s="1864"/>
      <c r="J13" s="1342">
        <v>11.48036253776435</v>
      </c>
      <c r="K13" s="1351" t="s">
        <v>817</v>
      </c>
      <c r="L13" s="1351"/>
      <c r="M13" s="1351" t="s">
        <v>817</v>
      </c>
      <c r="N13" s="1342" t="s">
        <v>817</v>
      </c>
      <c r="O13" s="1166">
        <v>738</v>
      </c>
      <c r="P13" s="1873">
        <v>662</v>
      </c>
      <c r="Q13" s="1864"/>
      <c r="R13" s="1342">
        <v>11.48036253776435</v>
      </c>
      <c r="S13" s="1182" t="s">
        <v>814</v>
      </c>
      <c r="T13" s="1168">
        <v>738</v>
      </c>
      <c r="U13" s="1873">
        <v>662</v>
      </c>
      <c r="V13" s="1864"/>
      <c r="W13" s="1864"/>
      <c r="X13" s="1342">
        <v>11.48036253776435</v>
      </c>
      <c r="Y13" s="1183" t="s">
        <v>814</v>
      </c>
    </row>
    <row r="14" spans="2:25" ht="9.75" customHeight="1">
      <c r="B14" s="1134" t="s">
        <v>814</v>
      </c>
      <c r="C14" s="1755" t="s">
        <v>814</v>
      </c>
      <c r="D14" s="1786"/>
      <c r="E14" s="1786"/>
      <c r="F14" s="1137" t="s">
        <v>814</v>
      </c>
      <c r="G14" s="1877" t="s">
        <v>814</v>
      </c>
      <c r="H14" s="1876"/>
      <c r="I14" s="1876"/>
      <c r="J14" s="1343" t="s">
        <v>814</v>
      </c>
      <c r="K14" s="1137" t="s">
        <v>814</v>
      </c>
      <c r="L14" s="1877" t="s">
        <v>814</v>
      </c>
      <c r="M14" s="1876"/>
      <c r="N14" s="1343" t="s">
        <v>814</v>
      </c>
      <c r="O14" s="1137" t="s">
        <v>814</v>
      </c>
      <c r="P14" s="1877" t="s">
        <v>814</v>
      </c>
      <c r="Q14" s="1876"/>
      <c r="R14" s="1343" t="s">
        <v>814</v>
      </c>
      <c r="S14" s="1137" t="s">
        <v>814</v>
      </c>
      <c r="T14" s="1165" t="s">
        <v>814</v>
      </c>
      <c r="U14" s="1877" t="s">
        <v>814</v>
      </c>
      <c r="V14" s="1876"/>
      <c r="W14" s="1876"/>
      <c r="X14" s="1343" t="s">
        <v>814</v>
      </c>
      <c r="Y14" s="1139" t="s">
        <v>814</v>
      </c>
    </row>
    <row r="15" spans="2:25" ht="9.75" customHeight="1">
      <c r="B15" s="726" t="s">
        <v>814</v>
      </c>
      <c r="C15" s="1855" t="s">
        <v>852</v>
      </c>
      <c r="D15" s="1814"/>
      <c r="E15" s="1814"/>
      <c r="F15" s="1147">
        <v>33</v>
      </c>
      <c r="G15" s="1865">
        <v>34</v>
      </c>
      <c r="H15" s="1866"/>
      <c r="I15" s="1866"/>
      <c r="J15" s="1352">
        <v>-2.941176470588235</v>
      </c>
      <c r="K15" s="1351" t="s">
        <v>817</v>
      </c>
      <c r="L15" s="1351"/>
      <c r="M15" s="1351" t="s">
        <v>817</v>
      </c>
      <c r="N15" s="1351" t="s">
        <v>817</v>
      </c>
      <c r="O15" s="1147">
        <v>33</v>
      </c>
      <c r="P15" s="1865">
        <v>34</v>
      </c>
      <c r="Q15" s="1866"/>
      <c r="R15" s="1352">
        <v>-2.941176470588235</v>
      </c>
      <c r="S15" s="728" t="s">
        <v>814</v>
      </c>
      <c r="T15" s="1150">
        <v>33</v>
      </c>
      <c r="U15" s="1865">
        <v>34</v>
      </c>
      <c r="V15" s="1866"/>
      <c r="W15" s="1866"/>
      <c r="X15" s="1352">
        <v>-2.941176470588235</v>
      </c>
      <c r="Y15" s="729" t="s">
        <v>814</v>
      </c>
    </row>
    <row r="16" spans="2:25" ht="9.75" customHeight="1">
      <c r="B16" s="726" t="s">
        <v>814</v>
      </c>
      <c r="C16" s="1855" t="s">
        <v>439</v>
      </c>
      <c r="D16" s="1814"/>
      <c r="E16" s="1814"/>
      <c r="F16" s="1147">
        <v>9</v>
      </c>
      <c r="G16" s="1865">
        <v>9</v>
      </c>
      <c r="H16" s="1866"/>
      <c r="I16" s="1866"/>
      <c r="J16" s="1351">
        <v>0</v>
      </c>
      <c r="K16" s="1351" t="s">
        <v>817</v>
      </c>
      <c r="L16" s="1351"/>
      <c r="M16" s="1351" t="s">
        <v>817</v>
      </c>
      <c r="N16" s="1351" t="s">
        <v>817</v>
      </c>
      <c r="O16" s="1147">
        <v>9</v>
      </c>
      <c r="P16" s="1865">
        <v>9</v>
      </c>
      <c r="Q16" s="1866"/>
      <c r="R16" s="1351">
        <v>0</v>
      </c>
      <c r="S16" s="728" t="s">
        <v>814</v>
      </c>
      <c r="T16" s="1150">
        <v>11</v>
      </c>
      <c r="U16" s="1865">
        <v>9</v>
      </c>
      <c r="V16" s="1866"/>
      <c r="W16" s="1866"/>
      <c r="X16" s="1351">
        <v>22.22222222222222</v>
      </c>
      <c r="Y16" s="729" t="s">
        <v>814</v>
      </c>
    </row>
    <row r="17" spans="2:25" ht="9.75" customHeight="1">
      <c r="B17" s="726" t="s">
        <v>814</v>
      </c>
      <c r="C17" s="1855" t="s">
        <v>249</v>
      </c>
      <c r="D17" s="1814"/>
      <c r="E17" s="1814"/>
      <c r="F17" s="1147">
        <v>22</v>
      </c>
      <c r="G17" s="1865">
        <v>85</v>
      </c>
      <c r="H17" s="1866"/>
      <c r="I17" s="1866"/>
      <c r="J17" s="1352">
        <v>-74.11764705882354</v>
      </c>
      <c r="K17" s="1147">
        <v>24</v>
      </c>
      <c r="L17" s="1865">
        <v>18</v>
      </c>
      <c r="M17" s="1866"/>
      <c r="N17" s="1351">
        <v>33.33333333333333</v>
      </c>
      <c r="O17" s="1147">
        <v>46</v>
      </c>
      <c r="P17" s="1865">
        <v>103</v>
      </c>
      <c r="Q17" s="1866"/>
      <c r="R17" s="1352">
        <v>-55.33980582524271</v>
      </c>
      <c r="S17" s="728" t="s">
        <v>814</v>
      </c>
      <c r="T17" s="1150">
        <v>138</v>
      </c>
      <c r="U17" s="1865">
        <v>158</v>
      </c>
      <c r="V17" s="1866"/>
      <c r="W17" s="1866"/>
      <c r="X17" s="1352">
        <v>-12.658227848101266</v>
      </c>
      <c r="Y17" s="729" t="s">
        <v>814</v>
      </c>
    </row>
    <row r="18" spans="2:25" ht="9.75" customHeight="1">
      <c r="B18" s="726" t="s">
        <v>814</v>
      </c>
      <c r="C18" s="1855" t="s">
        <v>853</v>
      </c>
      <c r="D18" s="1814"/>
      <c r="E18" s="1814"/>
      <c r="F18" s="1147">
        <v>67</v>
      </c>
      <c r="G18" s="1865">
        <v>71</v>
      </c>
      <c r="H18" s="1866"/>
      <c r="I18" s="1866"/>
      <c r="J18" s="1352">
        <v>-5.633802816901409</v>
      </c>
      <c r="K18" s="1351" t="s">
        <v>817</v>
      </c>
      <c r="L18" s="1351"/>
      <c r="M18" s="1351" t="s">
        <v>817</v>
      </c>
      <c r="N18" s="1351" t="s">
        <v>817</v>
      </c>
      <c r="O18" s="1147">
        <v>67</v>
      </c>
      <c r="P18" s="1865">
        <v>71</v>
      </c>
      <c r="Q18" s="1866"/>
      <c r="R18" s="1352">
        <v>-5.633802816901409</v>
      </c>
      <c r="S18" s="728" t="s">
        <v>814</v>
      </c>
      <c r="T18" s="1150">
        <v>67</v>
      </c>
      <c r="U18" s="1865">
        <v>71</v>
      </c>
      <c r="V18" s="1866"/>
      <c r="W18" s="1866"/>
      <c r="X18" s="1352">
        <v>-5.633802816901409</v>
      </c>
      <c r="Y18" s="729" t="s">
        <v>814</v>
      </c>
    </row>
    <row r="19" spans="2:25" ht="9.75" customHeight="1">
      <c r="B19" s="726" t="s">
        <v>814</v>
      </c>
      <c r="C19" s="1855" t="s">
        <v>854</v>
      </c>
      <c r="D19" s="1814"/>
      <c r="E19" s="1814"/>
      <c r="F19" s="1147">
        <v>58</v>
      </c>
      <c r="G19" s="1865">
        <v>56</v>
      </c>
      <c r="H19" s="1866"/>
      <c r="I19" s="1866"/>
      <c r="J19" s="1351">
        <v>3.571428571428571</v>
      </c>
      <c r="K19" s="1351" t="s">
        <v>817</v>
      </c>
      <c r="L19" s="1351"/>
      <c r="M19" s="1351" t="s">
        <v>817</v>
      </c>
      <c r="N19" s="1351" t="s">
        <v>817</v>
      </c>
      <c r="O19" s="1147">
        <v>58</v>
      </c>
      <c r="P19" s="1865">
        <v>56</v>
      </c>
      <c r="Q19" s="1866"/>
      <c r="R19" s="1351">
        <v>3.571428571428571</v>
      </c>
      <c r="S19" s="728" t="s">
        <v>814</v>
      </c>
      <c r="T19" s="1150">
        <v>58</v>
      </c>
      <c r="U19" s="1865">
        <v>56</v>
      </c>
      <c r="V19" s="1866"/>
      <c r="W19" s="1866"/>
      <c r="X19" s="1351">
        <v>3.571428571428571</v>
      </c>
      <c r="Y19" s="729" t="s">
        <v>814</v>
      </c>
    </row>
    <row r="20" spans="2:25" ht="9.75" customHeight="1">
      <c r="B20" s="726" t="s">
        <v>814</v>
      </c>
      <c r="C20" s="1855" t="s">
        <v>855</v>
      </c>
      <c r="D20" s="1814"/>
      <c r="E20" s="1814"/>
      <c r="F20" s="1351" t="s">
        <v>817</v>
      </c>
      <c r="G20" s="1351"/>
      <c r="H20" s="1351"/>
      <c r="I20" s="1351" t="s">
        <v>817</v>
      </c>
      <c r="J20" s="1351" t="s">
        <v>817</v>
      </c>
      <c r="K20" s="1147">
        <v>1</v>
      </c>
      <c r="L20" s="1865">
        <v>1</v>
      </c>
      <c r="M20" s="1866"/>
      <c r="N20" s="1351">
        <v>0</v>
      </c>
      <c r="O20" s="1147">
        <v>1</v>
      </c>
      <c r="P20" s="1865">
        <v>1</v>
      </c>
      <c r="Q20" s="1866"/>
      <c r="R20" s="1351">
        <v>0</v>
      </c>
      <c r="S20" s="728" t="s">
        <v>814</v>
      </c>
      <c r="T20" s="1150">
        <v>7</v>
      </c>
      <c r="U20" s="1865">
        <v>7</v>
      </c>
      <c r="V20" s="1866"/>
      <c r="W20" s="1866"/>
      <c r="X20" s="1351">
        <v>0</v>
      </c>
      <c r="Y20" s="729" t="s">
        <v>814</v>
      </c>
    </row>
    <row r="21" spans="2:25" ht="9.75" customHeight="1">
      <c r="B21" s="726" t="s">
        <v>814</v>
      </c>
      <c r="C21" s="1855" t="s">
        <v>856</v>
      </c>
      <c r="D21" s="1814"/>
      <c r="E21" s="1814"/>
      <c r="F21" s="1147">
        <v>78</v>
      </c>
      <c r="G21" s="1865">
        <v>127</v>
      </c>
      <c r="H21" s="1866"/>
      <c r="I21" s="1866"/>
      <c r="J21" s="1352">
        <v>-38.582677165354326</v>
      </c>
      <c r="K21" s="1147">
        <v>1</v>
      </c>
      <c r="L21" s="1865">
        <v>1</v>
      </c>
      <c r="M21" s="1866"/>
      <c r="N21" s="1351">
        <v>0</v>
      </c>
      <c r="O21" s="1147">
        <v>79</v>
      </c>
      <c r="P21" s="1865">
        <v>128</v>
      </c>
      <c r="Q21" s="1866"/>
      <c r="R21" s="1352">
        <v>-38.28125</v>
      </c>
      <c r="S21" s="728" t="s">
        <v>814</v>
      </c>
      <c r="T21" s="1150">
        <v>84</v>
      </c>
      <c r="U21" s="1865">
        <v>131</v>
      </c>
      <c r="V21" s="1866"/>
      <c r="W21" s="1866"/>
      <c r="X21" s="1352">
        <v>-35.87786259541985</v>
      </c>
      <c r="Y21" s="729" t="s">
        <v>814</v>
      </c>
    </row>
    <row r="22" spans="2:25" ht="8.25" customHeight="1">
      <c r="B22" s="732" t="s">
        <v>814</v>
      </c>
      <c r="C22" s="1846" t="s">
        <v>814</v>
      </c>
      <c r="D22" s="1847"/>
      <c r="E22" s="1847"/>
      <c r="F22" s="1230" t="s">
        <v>814</v>
      </c>
      <c r="G22" s="1861" t="s">
        <v>814</v>
      </c>
      <c r="H22" s="1862"/>
      <c r="I22" s="1862"/>
      <c r="J22" s="1354" t="s">
        <v>814</v>
      </c>
      <c r="K22" s="1230" t="s">
        <v>814</v>
      </c>
      <c r="L22" s="1861" t="s">
        <v>814</v>
      </c>
      <c r="M22" s="1862"/>
      <c r="N22" s="1354" t="s">
        <v>814</v>
      </c>
      <c r="O22" s="1230" t="s">
        <v>814</v>
      </c>
      <c r="P22" s="1861" t="s">
        <v>814</v>
      </c>
      <c r="Q22" s="1862"/>
      <c r="R22" s="1354" t="s">
        <v>814</v>
      </c>
      <c r="S22" s="1231" t="s">
        <v>814</v>
      </c>
      <c r="T22" s="1232" t="s">
        <v>814</v>
      </c>
      <c r="U22" s="1861" t="s">
        <v>814</v>
      </c>
      <c r="V22" s="1862"/>
      <c r="W22" s="1862"/>
      <c r="X22" s="1354" t="s">
        <v>814</v>
      </c>
      <c r="Y22" s="1233" t="s">
        <v>814</v>
      </c>
    </row>
    <row r="23" spans="2:25" ht="9" customHeight="1">
      <c r="B23" s="732" t="s">
        <v>814</v>
      </c>
      <c r="C23" s="1846" t="s">
        <v>857</v>
      </c>
      <c r="D23" s="1847"/>
      <c r="E23" s="1847"/>
      <c r="F23" s="1169">
        <v>1005</v>
      </c>
      <c r="G23" s="1859">
        <v>1044</v>
      </c>
      <c r="H23" s="1860"/>
      <c r="I23" s="1860"/>
      <c r="J23" s="1346">
        <v>-3.7356321839080464</v>
      </c>
      <c r="K23" s="1169">
        <v>26</v>
      </c>
      <c r="L23" s="1859">
        <v>20</v>
      </c>
      <c r="M23" s="1860"/>
      <c r="N23" s="1344">
        <v>30</v>
      </c>
      <c r="O23" s="1169">
        <v>1031</v>
      </c>
      <c r="P23" s="1859">
        <v>1064</v>
      </c>
      <c r="Q23" s="1860"/>
      <c r="R23" s="1346">
        <v>-3.101503759398496</v>
      </c>
      <c r="S23" s="1172" t="s">
        <v>814</v>
      </c>
      <c r="T23" s="1173">
        <v>1136</v>
      </c>
      <c r="U23" s="1859">
        <v>1128</v>
      </c>
      <c r="V23" s="1860"/>
      <c r="W23" s="1860"/>
      <c r="X23" s="1344">
        <v>0.7092198581560284</v>
      </c>
      <c r="Y23" s="1174" t="s">
        <v>814</v>
      </c>
    </row>
    <row r="24" spans="2:25" ht="9" customHeight="1">
      <c r="B24" s="732" t="s">
        <v>814</v>
      </c>
      <c r="C24" s="1846" t="s">
        <v>814</v>
      </c>
      <c r="D24" s="1847"/>
      <c r="E24" s="1847"/>
      <c r="F24" s="1192" t="s">
        <v>814</v>
      </c>
      <c r="G24" s="1863" t="s">
        <v>814</v>
      </c>
      <c r="H24" s="1864"/>
      <c r="I24" s="1864"/>
      <c r="J24" s="1342" t="s">
        <v>814</v>
      </c>
      <c r="K24" s="1192" t="s">
        <v>814</v>
      </c>
      <c r="L24" s="1863" t="s">
        <v>814</v>
      </c>
      <c r="M24" s="1864"/>
      <c r="N24" s="1342" t="s">
        <v>814</v>
      </c>
      <c r="O24" s="1192" t="s">
        <v>814</v>
      </c>
      <c r="P24" s="1863" t="s">
        <v>814</v>
      </c>
      <c r="Q24" s="1864"/>
      <c r="R24" s="1342" t="s">
        <v>814</v>
      </c>
      <c r="S24" s="1154" t="s">
        <v>814</v>
      </c>
      <c r="T24" s="1193" t="s">
        <v>814</v>
      </c>
      <c r="U24" s="1863" t="s">
        <v>814</v>
      </c>
      <c r="V24" s="1864"/>
      <c r="W24" s="1864"/>
      <c r="X24" s="1342" t="s">
        <v>814</v>
      </c>
      <c r="Y24" s="1156" t="s">
        <v>814</v>
      </c>
    </row>
    <row r="25" spans="2:25" ht="9" customHeight="1">
      <c r="B25" s="726" t="s">
        <v>814</v>
      </c>
      <c r="C25" s="1855" t="s">
        <v>249</v>
      </c>
      <c r="D25" s="1814"/>
      <c r="E25" s="1814"/>
      <c r="F25" s="1147">
        <v>64</v>
      </c>
      <c r="G25" s="1865">
        <v>46</v>
      </c>
      <c r="H25" s="1866"/>
      <c r="I25" s="1866"/>
      <c r="J25" s="1351">
        <v>39.130434782608695</v>
      </c>
      <c r="K25" s="1147">
        <v>32</v>
      </c>
      <c r="L25" s="1865">
        <v>28</v>
      </c>
      <c r="M25" s="1866"/>
      <c r="N25" s="1351">
        <v>14.285714285714285</v>
      </c>
      <c r="O25" s="1147">
        <v>96</v>
      </c>
      <c r="P25" s="1865">
        <v>74</v>
      </c>
      <c r="Q25" s="1866"/>
      <c r="R25" s="1351">
        <v>29.72972972972973</v>
      </c>
      <c r="S25" s="728" t="s">
        <v>814</v>
      </c>
      <c r="T25" s="1150">
        <v>165</v>
      </c>
      <c r="U25" s="1865">
        <v>149</v>
      </c>
      <c r="V25" s="1866"/>
      <c r="W25" s="1866"/>
      <c r="X25" s="1351">
        <v>10.738255033557047</v>
      </c>
      <c r="Y25" s="729" t="s">
        <v>814</v>
      </c>
    </row>
    <row r="26" spans="2:25" ht="9" customHeight="1">
      <c r="B26" s="726" t="s">
        <v>814</v>
      </c>
      <c r="C26" s="1855" t="s">
        <v>858</v>
      </c>
      <c r="D26" s="1814"/>
      <c r="E26" s="1814"/>
      <c r="F26" s="1147">
        <v>51</v>
      </c>
      <c r="G26" s="1865">
        <v>49</v>
      </c>
      <c r="H26" s="1866"/>
      <c r="I26" s="1866"/>
      <c r="J26" s="1351">
        <v>4.081632653061225</v>
      </c>
      <c r="K26" s="1147">
        <v>7</v>
      </c>
      <c r="L26" s="1865">
        <v>6</v>
      </c>
      <c r="M26" s="1866"/>
      <c r="N26" s="1351">
        <v>16.666666666666664</v>
      </c>
      <c r="O26" s="1147">
        <v>58</v>
      </c>
      <c r="P26" s="1865">
        <v>55</v>
      </c>
      <c r="Q26" s="1866"/>
      <c r="R26" s="1351">
        <v>5.454545454545454</v>
      </c>
      <c r="S26" s="728" t="s">
        <v>814</v>
      </c>
      <c r="T26" s="1150">
        <v>74</v>
      </c>
      <c r="U26" s="1865">
        <v>71</v>
      </c>
      <c r="V26" s="1866"/>
      <c r="W26" s="1866"/>
      <c r="X26" s="1351">
        <v>4.225352112676056</v>
      </c>
      <c r="Y26" s="729" t="s">
        <v>814</v>
      </c>
    </row>
    <row r="27" spans="2:25" ht="9" customHeight="1">
      <c r="B27" s="726" t="s">
        <v>814</v>
      </c>
      <c r="C27" s="1855" t="s">
        <v>248</v>
      </c>
      <c r="D27" s="1814"/>
      <c r="E27" s="1814"/>
      <c r="F27" s="1351" t="s">
        <v>817</v>
      </c>
      <c r="G27" s="1865">
        <v>129</v>
      </c>
      <c r="H27" s="1866"/>
      <c r="I27" s="1866"/>
      <c r="J27" s="1351" t="s">
        <v>817</v>
      </c>
      <c r="K27" s="1351" t="s">
        <v>817</v>
      </c>
      <c r="L27" s="1865" t="s">
        <v>817</v>
      </c>
      <c r="M27" s="1866"/>
      <c r="N27" s="1351" t="s">
        <v>817</v>
      </c>
      <c r="O27" s="1351" t="s">
        <v>817</v>
      </c>
      <c r="P27" s="1865">
        <v>129</v>
      </c>
      <c r="Q27" s="1866"/>
      <c r="R27" s="1351" t="s">
        <v>817</v>
      </c>
      <c r="S27" s="728" t="s">
        <v>814</v>
      </c>
      <c r="T27" s="1586" t="s">
        <v>817</v>
      </c>
      <c r="U27" s="1865">
        <v>129</v>
      </c>
      <c r="V27" s="1866"/>
      <c r="W27" s="1866"/>
      <c r="X27" s="1351" t="s">
        <v>817</v>
      </c>
      <c r="Y27" s="729" t="s">
        <v>814</v>
      </c>
    </row>
    <row r="28" spans="2:25" ht="9" customHeight="1">
      <c r="B28" s="1145" t="s">
        <v>814</v>
      </c>
      <c r="C28" s="1791" t="s">
        <v>859</v>
      </c>
      <c r="D28" s="1788"/>
      <c r="E28" s="1788"/>
      <c r="F28" s="1184">
        <v>115</v>
      </c>
      <c r="G28" s="1859">
        <v>224</v>
      </c>
      <c r="H28" s="1860"/>
      <c r="I28" s="1860"/>
      <c r="J28" s="1346">
        <v>-48.660714285714285</v>
      </c>
      <c r="K28" s="1169">
        <v>39</v>
      </c>
      <c r="L28" s="1859">
        <v>34</v>
      </c>
      <c r="M28" s="1860"/>
      <c r="N28" s="1452">
        <v>14.705882352941178</v>
      </c>
      <c r="O28" s="1169">
        <v>154</v>
      </c>
      <c r="P28" s="1859">
        <v>258</v>
      </c>
      <c r="Q28" s="1860"/>
      <c r="R28" s="1346">
        <v>-40.310077519379846</v>
      </c>
      <c r="S28" s="1234" t="s">
        <v>814</v>
      </c>
      <c r="T28" s="1173">
        <v>239</v>
      </c>
      <c r="U28" s="1859">
        <v>349</v>
      </c>
      <c r="V28" s="1860"/>
      <c r="W28" s="1860"/>
      <c r="X28" s="1346">
        <v>-31.51862464183381</v>
      </c>
      <c r="Y28" s="1174" t="s">
        <v>814</v>
      </c>
    </row>
    <row r="29" spans="2:25" ht="8.25" customHeight="1">
      <c r="B29" s="726" t="s">
        <v>814</v>
      </c>
      <c r="C29" s="1846" t="s">
        <v>814</v>
      </c>
      <c r="D29" s="1847"/>
      <c r="E29" s="1847"/>
      <c r="F29" s="731" t="s">
        <v>814</v>
      </c>
      <c r="G29" s="1874" t="s">
        <v>814</v>
      </c>
      <c r="H29" s="1866"/>
      <c r="I29" s="1866"/>
      <c r="J29" s="1347" t="s">
        <v>814</v>
      </c>
      <c r="K29" s="731" t="s">
        <v>814</v>
      </c>
      <c r="L29" s="1874" t="s">
        <v>814</v>
      </c>
      <c r="M29" s="1866"/>
      <c r="N29" s="1347" t="s">
        <v>814</v>
      </c>
      <c r="O29" s="731" t="s">
        <v>814</v>
      </c>
      <c r="P29" s="1874" t="s">
        <v>814</v>
      </c>
      <c r="Q29" s="1866"/>
      <c r="R29" s="1347" t="s">
        <v>814</v>
      </c>
      <c r="S29" s="728" t="s">
        <v>814</v>
      </c>
      <c r="T29" s="730" t="s">
        <v>814</v>
      </c>
      <c r="U29" s="1874" t="s">
        <v>814</v>
      </c>
      <c r="V29" s="1866"/>
      <c r="W29" s="1866"/>
      <c r="X29" s="1347" t="s">
        <v>814</v>
      </c>
      <c r="Y29" s="729" t="s">
        <v>814</v>
      </c>
    </row>
    <row r="30" spans="2:25" ht="8.25" customHeight="1">
      <c r="B30" s="732" t="s">
        <v>814</v>
      </c>
      <c r="C30" s="1846" t="s">
        <v>814</v>
      </c>
      <c r="D30" s="1847"/>
      <c r="E30" s="1847"/>
      <c r="F30" s="1230" t="s">
        <v>814</v>
      </c>
      <c r="G30" s="1861" t="s">
        <v>814</v>
      </c>
      <c r="H30" s="1862"/>
      <c r="I30" s="1862"/>
      <c r="J30" s="1354" t="s">
        <v>814</v>
      </c>
      <c r="K30" s="1230" t="s">
        <v>814</v>
      </c>
      <c r="L30" s="1861" t="s">
        <v>814</v>
      </c>
      <c r="M30" s="1862"/>
      <c r="N30" s="1354" t="s">
        <v>814</v>
      </c>
      <c r="O30" s="1230" t="s">
        <v>814</v>
      </c>
      <c r="P30" s="1861" t="s">
        <v>814</v>
      </c>
      <c r="Q30" s="1862"/>
      <c r="R30" s="1354" t="s">
        <v>814</v>
      </c>
      <c r="S30" s="1231" t="s">
        <v>814</v>
      </c>
      <c r="T30" s="1232" t="s">
        <v>814</v>
      </c>
      <c r="U30" s="1861" t="s">
        <v>814</v>
      </c>
      <c r="V30" s="1862"/>
      <c r="W30" s="1862"/>
      <c r="X30" s="1354" t="s">
        <v>814</v>
      </c>
      <c r="Y30" s="1233" t="s">
        <v>814</v>
      </c>
    </row>
    <row r="31" spans="2:25" ht="9" customHeight="1">
      <c r="B31" s="732" t="s">
        <v>814</v>
      </c>
      <c r="C31" s="1846" t="s">
        <v>860</v>
      </c>
      <c r="D31" s="1847"/>
      <c r="E31" s="1847"/>
      <c r="F31" s="1169">
        <v>1120</v>
      </c>
      <c r="G31" s="1859">
        <v>1268</v>
      </c>
      <c r="H31" s="1860"/>
      <c r="I31" s="1860"/>
      <c r="J31" s="1346">
        <v>-11.67192429022082</v>
      </c>
      <c r="K31" s="1169">
        <v>65</v>
      </c>
      <c r="L31" s="1859">
        <v>54</v>
      </c>
      <c r="M31" s="1860"/>
      <c r="N31" s="1344">
        <v>20.37037037037037</v>
      </c>
      <c r="O31" s="1169">
        <v>1185</v>
      </c>
      <c r="P31" s="1859">
        <v>1322</v>
      </c>
      <c r="Q31" s="1860"/>
      <c r="R31" s="1346">
        <v>-10.363086232980333</v>
      </c>
      <c r="S31" s="1172" t="s">
        <v>814</v>
      </c>
      <c r="T31" s="1173">
        <v>1375</v>
      </c>
      <c r="U31" s="1859">
        <v>1477</v>
      </c>
      <c r="V31" s="1860"/>
      <c r="W31" s="1860"/>
      <c r="X31" s="1346">
        <v>-6.9058903182125935</v>
      </c>
      <c r="Y31" s="1174" t="s">
        <v>814</v>
      </c>
    </row>
    <row r="32" spans="2:25" ht="9" customHeight="1">
      <c r="B32" s="732" t="s">
        <v>814</v>
      </c>
      <c r="C32" s="1846" t="s">
        <v>814</v>
      </c>
      <c r="D32" s="1847"/>
      <c r="E32" s="1847"/>
      <c r="F32" s="1192" t="s">
        <v>814</v>
      </c>
      <c r="G32" s="1863" t="s">
        <v>814</v>
      </c>
      <c r="H32" s="1864"/>
      <c r="I32" s="1864"/>
      <c r="J32" s="1342" t="s">
        <v>814</v>
      </c>
      <c r="K32" s="1192" t="s">
        <v>814</v>
      </c>
      <c r="L32" s="1863" t="s">
        <v>814</v>
      </c>
      <c r="M32" s="1864"/>
      <c r="N32" s="1342" t="s">
        <v>814</v>
      </c>
      <c r="O32" s="1192" t="s">
        <v>814</v>
      </c>
      <c r="P32" s="1863" t="s">
        <v>814</v>
      </c>
      <c r="Q32" s="1864"/>
      <c r="R32" s="1342" t="s">
        <v>814</v>
      </c>
      <c r="S32" s="1154" t="s">
        <v>814</v>
      </c>
      <c r="T32" s="1193" t="s">
        <v>814</v>
      </c>
      <c r="U32" s="1863" t="s">
        <v>814</v>
      </c>
      <c r="V32" s="1864"/>
      <c r="W32" s="1864"/>
      <c r="X32" s="1342" t="s">
        <v>814</v>
      </c>
      <c r="Y32" s="1156" t="s">
        <v>814</v>
      </c>
    </row>
    <row r="33" spans="2:25" ht="8.25" customHeight="1">
      <c r="B33" s="726" t="s">
        <v>814</v>
      </c>
      <c r="C33" s="1855" t="s">
        <v>861</v>
      </c>
      <c r="D33" s="1814"/>
      <c r="E33" s="1814"/>
      <c r="F33" s="1147">
        <v>35</v>
      </c>
      <c r="G33" s="1865">
        <v>3</v>
      </c>
      <c r="H33" s="1866"/>
      <c r="I33" s="1866"/>
      <c r="J33" s="1351">
        <v>1066.6666666666665</v>
      </c>
      <c r="K33" s="1351" t="s">
        <v>817</v>
      </c>
      <c r="L33" s="1351"/>
      <c r="M33" s="1351" t="s">
        <v>817</v>
      </c>
      <c r="N33" s="1351" t="s">
        <v>817</v>
      </c>
      <c r="O33" s="1147">
        <v>35</v>
      </c>
      <c r="P33" s="1865">
        <v>3</v>
      </c>
      <c r="Q33" s="1866"/>
      <c r="R33" s="1351">
        <v>1066.6666666666665</v>
      </c>
      <c r="S33" s="728" t="s">
        <v>814</v>
      </c>
      <c r="T33" s="1150">
        <v>35</v>
      </c>
      <c r="U33" s="1865">
        <v>3</v>
      </c>
      <c r="V33" s="1866"/>
      <c r="W33" s="1866"/>
      <c r="X33" s="1351">
        <v>1066.6666666666665</v>
      </c>
      <c r="Y33" s="729" t="s">
        <v>814</v>
      </c>
    </row>
    <row r="34" spans="2:25" ht="8.25" customHeight="1">
      <c r="B34" s="726" t="s">
        <v>814</v>
      </c>
      <c r="C34" s="1855" t="s">
        <v>814</v>
      </c>
      <c r="D34" s="1814"/>
      <c r="E34" s="1814"/>
      <c r="F34" s="731" t="s">
        <v>814</v>
      </c>
      <c r="G34" s="1874" t="s">
        <v>814</v>
      </c>
      <c r="H34" s="1866"/>
      <c r="I34" s="1866"/>
      <c r="J34" s="1347" t="s">
        <v>814</v>
      </c>
      <c r="K34" s="731" t="s">
        <v>814</v>
      </c>
      <c r="L34" s="1874"/>
      <c r="M34" s="1866"/>
      <c r="N34" s="1347" t="s">
        <v>814</v>
      </c>
      <c r="O34" s="731" t="s">
        <v>814</v>
      </c>
      <c r="P34" s="1874" t="s">
        <v>814</v>
      </c>
      <c r="Q34" s="1866"/>
      <c r="R34" s="1347" t="s">
        <v>814</v>
      </c>
      <c r="S34" s="728" t="s">
        <v>814</v>
      </c>
      <c r="T34" s="730" t="s">
        <v>814</v>
      </c>
      <c r="U34" s="1874" t="s">
        <v>814</v>
      </c>
      <c r="V34" s="1866"/>
      <c r="W34" s="1866"/>
      <c r="X34" s="1347" t="s">
        <v>814</v>
      </c>
      <c r="Y34" s="729" t="s">
        <v>814</v>
      </c>
    </row>
    <row r="35" spans="2:25" ht="8.25" customHeight="1">
      <c r="B35" s="726" t="s">
        <v>814</v>
      </c>
      <c r="C35" s="1855" t="s">
        <v>862</v>
      </c>
      <c r="D35" s="1814"/>
      <c r="E35" s="1814"/>
      <c r="F35" s="1147">
        <v>5</v>
      </c>
      <c r="G35" s="1865">
        <v>10</v>
      </c>
      <c r="H35" s="1866"/>
      <c r="I35" s="1866"/>
      <c r="J35" s="1352">
        <v>-50</v>
      </c>
      <c r="K35" s="1351" t="s">
        <v>817</v>
      </c>
      <c r="L35" s="1351"/>
      <c r="M35" s="1351" t="s">
        <v>817</v>
      </c>
      <c r="N35" s="1351" t="s">
        <v>817</v>
      </c>
      <c r="O35" s="1147">
        <v>5</v>
      </c>
      <c r="P35" s="1865">
        <v>10</v>
      </c>
      <c r="Q35" s="1866"/>
      <c r="R35" s="1352">
        <v>-50</v>
      </c>
      <c r="S35" s="728" t="s">
        <v>814</v>
      </c>
      <c r="T35" s="1150">
        <v>5</v>
      </c>
      <c r="U35" s="1865">
        <v>10</v>
      </c>
      <c r="V35" s="1866"/>
      <c r="W35" s="1866"/>
      <c r="X35" s="1352">
        <v>-50</v>
      </c>
      <c r="Y35" s="729" t="s">
        <v>814</v>
      </c>
    </row>
    <row r="36" spans="2:25" ht="8.25" customHeight="1">
      <c r="B36" s="726" t="s">
        <v>814</v>
      </c>
      <c r="C36" s="1855" t="s">
        <v>814</v>
      </c>
      <c r="D36" s="1814"/>
      <c r="E36" s="1814"/>
      <c r="F36" s="731" t="s">
        <v>814</v>
      </c>
      <c r="G36" s="1874" t="s">
        <v>814</v>
      </c>
      <c r="H36" s="1866"/>
      <c r="I36" s="1866"/>
      <c r="J36" s="1347" t="s">
        <v>814</v>
      </c>
      <c r="K36" s="731" t="s">
        <v>814</v>
      </c>
      <c r="L36" s="1874" t="s">
        <v>814</v>
      </c>
      <c r="M36" s="1866"/>
      <c r="N36" s="1347" t="s">
        <v>814</v>
      </c>
      <c r="O36" s="731" t="s">
        <v>814</v>
      </c>
      <c r="P36" s="1874" t="s">
        <v>814</v>
      </c>
      <c r="Q36" s="1866"/>
      <c r="R36" s="1347" t="s">
        <v>814</v>
      </c>
      <c r="S36" s="728" t="s">
        <v>814</v>
      </c>
      <c r="T36" s="730" t="s">
        <v>814</v>
      </c>
      <c r="U36" s="1874" t="s">
        <v>814</v>
      </c>
      <c r="V36" s="1866"/>
      <c r="W36" s="1866"/>
      <c r="X36" s="1347" t="s">
        <v>814</v>
      </c>
      <c r="Y36" s="729" t="s">
        <v>814</v>
      </c>
    </row>
    <row r="37" spans="2:25" ht="8.25" customHeight="1">
      <c r="B37" s="732" t="s">
        <v>814</v>
      </c>
      <c r="C37" s="1846" t="s">
        <v>814</v>
      </c>
      <c r="D37" s="1847"/>
      <c r="E37" s="1847"/>
      <c r="F37" s="1230" t="s">
        <v>814</v>
      </c>
      <c r="G37" s="1861" t="s">
        <v>814</v>
      </c>
      <c r="H37" s="1862"/>
      <c r="I37" s="1862"/>
      <c r="J37" s="1354" t="s">
        <v>814</v>
      </c>
      <c r="K37" s="1230" t="s">
        <v>814</v>
      </c>
      <c r="L37" s="1861" t="s">
        <v>814</v>
      </c>
      <c r="M37" s="1862"/>
      <c r="N37" s="1354" t="s">
        <v>814</v>
      </c>
      <c r="O37" s="1230" t="s">
        <v>814</v>
      </c>
      <c r="P37" s="1861" t="s">
        <v>814</v>
      </c>
      <c r="Q37" s="1862"/>
      <c r="R37" s="1354" t="s">
        <v>814</v>
      </c>
      <c r="S37" s="1231" t="s">
        <v>814</v>
      </c>
      <c r="T37" s="1232" t="s">
        <v>814</v>
      </c>
      <c r="U37" s="1861" t="s">
        <v>814</v>
      </c>
      <c r="V37" s="1862"/>
      <c r="W37" s="1862"/>
      <c r="X37" s="1354" t="s">
        <v>814</v>
      </c>
      <c r="Y37" s="1233" t="s">
        <v>814</v>
      </c>
    </row>
    <row r="38" spans="2:25" ht="9" customHeight="1">
      <c r="B38" s="732" t="s">
        <v>814</v>
      </c>
      <c r="C38" s="1846" t="s">
        <v>250</v>
      </c>
      <c r="D38" s="1847"/>
      <c r="E38" s="1847"/>
      <c r="F38" s="1169">
        <v>1160</v>
      </c>
      <c r="G38" s="1859">
        <v>1281</v>
      </c>
      <c r="H38" s="1860"/>
      <c r="I38" s="1860"/>
      <c r="J38" s="1346">
        <v>-9.44574551131928</v>
      </c>
      <c r="K38" s="1169">
        <v>65</v>
      </c>
      <c r="L38" s="1859">
        <v>54</v>
      </c>
      <c r="M38" s="1860"/>
      <c r="N38" s="1344">
        <v>20.37037037037037</v>
      </c>
      <c r="O38" s="1169">
        <v>1225</v>
      </c>
      <c r="P38" s="1859">
        <v>1335</v>
      </c>
      <c r="Q38" s="1860"/>
      <c r="R38" s="1346">
        <v>-8.239700374531834</v>
      </c>
      <c r="S38" s="1172" t="s">
        <v>814</v>
      </c>
      <c r="T38" s="1173">
        <v>1415</v>
      </c>
      <c r="U38" s="1859">
        <v>1490</v>
      </c>
      <c r="V38" s="1860"/>
      <c r="W38" s="1860"/>
      <c r="X38" s="1346">
        <v>-5.033557046979865</v>
      </c>
      <c r="Y38" s="1174" t="s">
        <v>814</v>
      </c>
    </row>
    <row r="39" spans="2:25" ht="9" customHeight="1">
      <c r="B39" s="732" t="s">
        <v>814</v>
      </c>
      <c r="C39" s="1846" t="s">
        <v>814</v>
      </c>
      <c r="D39" s="1847"/>
      <c r="E39" s="1847"/>
      <c r="F39" s="1192" t="s">
        <v>814</v>
      </c>
      <c r="G39" s="1809" t="s">
        <v>814</v>
      </c>
      <c r="H39" s="1810"/>
      <c r="I39" s="1810"/>
      <c r="J39" s="1154" t="s">
        <v>814</v>
      </c>
      <c r="K39" s="1192" t="s">
        <v>814</v>
      </c>
      <c r="L39" s="1809" t="s">
        <v>814</v>
      </c>
      <c r="M39" s="1810"/>
      <c r="N39" s="1154" t="s">
        <v>814</v>
      </c>
      <c r="O39" s="1192" t="s">
        <v>814</v>
      </c>
      <c r="P39" s="1809" t="s">
        <v>814</v>
      </c>
      <c r="Q39" s="1810"/>
      <c r="R39" s="1154" t="s">
        <v>814</v>
      </c>
      <c r="S39" s="1154" t="s">
        <v>814</v>
      </c>
      <c r="T39" s="1193" t="s">
        <v>814</v>
      </c>
      <c r="U39" s="1809" t="s">
        <v>814</v>
      </c>
      <c r="V39" s="1810"/>
      <c r="W39" s="1810"/>
      <c r="X39" s="1154" t="s">
        <v>814</v>
      </c>
      <c r="Y39" s="1156" t="s">
        <v>814</v>
      </c>
    </row>
    <row r="40" spans="2:25" ht="13.5" customHeight="1">
      <c r="B40" s="1134" t="s">
        <v>814</v>
      </c>
      <c r="C40" s="1755" t="s">
        <v>863</v>
      </c>
      <c r="D40" s="1786"/>
      <c r="E40" s="1786"/>
      <c r="F40" s="1135" t="s">
        <v>814</v>
      </c>
      <c r="G40" s="1755" t="s">
        <v>814</v>
      </c>
      <c r="H40" s="1786"/>
      <c r="I40" s="1786"/>
      <c r="J40" s="1135" t="s">
        <v>814</v>
      </c>
      <c r="K40" s="1135" t="s">
        <v>814</v>
      </c>
      <c r="L40" s="1755" t="s">
        <v>814</v>
      </c>
      <c r="M40" s="1786"/>
      <c r="N40" s="1135" t="s">
        <v>814</v>
      </c>
      <c r="O40" s="1135" t="s">
        <v>814</v>
      </c>
      <c r="P40" s="1755" t="s">
        <v>814</v>
      </c>
      <c r="Q40" s="1786"/>
      <c r="R40" s="1135" t="s">
        <v>814</v>
      </c>
      <c r="S40" s="1135" t="s">
        <v>814</v>
      </c>
      <c r="T40" s="1134" t="s">
        <v>814</v>
      </c>
      <c r="U40" s="1755" t="s">
        <v>814</v>
      </c>
      <c r="V40" s="1786"/>
      <c r="W40" s="1786"/>
      <c r="X40" s="1135" t="s">
        <v>814</v>
      </c>
      <c r="Y40" s="1178" t="s">
        <v>814</v>
      </c>
    </row>
    <row r="41" spans="2:25" ht="9" customHeight="1">
      <c r="B41" s="726" t="s">
        <v>814</v>
      </c>
      <c r="C41" s="1855" t="s">
        <v>864</v>
      </c>
      <c r="D41" s="1814"/>
      <c r="E41" s="1814"/>
      <c r="F41" s="1147">
        <v>561</v>
      </c>
      <c r="G41" s="1865">
        <v>590</v>
      </c>
      <c r="H41" s="1866"/>
      <c r="I41" s="1866"/>
      <c r="J41" s="1352">
        <v>-4.915254237288136</v>
      </c>
      <c r="K41" s="1147">
        <v>59</v>
      </c>
      <c r="L41" s="1865">
        <v>47</v>
      </c>
      <c r="M41" s="1866"/>
      <c r="N41" s="1351">
        <v>25.53191489361702</v>
      </c>
      <c r="O41" s="1147">
        <v>620</v>
      </c>
      <c r="P41" s="1865">
        <v>637</v>
      </c>
      <c r="Q41" s="1866"/>
      <c r="R41" s="1352">
        <v>-2.6687598116169546</v>
      </c>
      <c r="S41" s="728" t="s">
        <v>814</v>
      </c>
      <c r="T41" s="1150">
        <v>794</v>
      </c>
      <c r="U41" s="1865">
        <v>773</v>
      </c>
      <c r="V41" s="1866"/>
      <c r="W41" s="1866"/>
      <c r="X41" s="1351">
        <v>2.716688227684347</v>
      </c>
      <c r="Y41" s="729" t="s">
        <v>814</v>
      </c>
    </row>
    <row r="42" spans="2:25" ht="9" customHeight="1">
      <c r="B42" s="726" t="s">
        <v>814</v>
      </c>
      <c r="C42" s="1855" t="s">
        <v>865</v>
      </c>
      <c r="D42" s="1814"/>
      <c r="E42" s="1814"/>
      <c r="F42" s="1147">
        <v>559</v>
      </c>
      <c r="G42" s="1865">
        <v>549</v>
      </c>
      <c r="H42" s="1866"/>
      <c r="I42" s="1866"/>
      <c r="J42" s="1351">
        <v>1.8214936247723135</v>
      </c>
      <c r="K42" s="1147">
        <v>6</v>
      </c>
      <c r="L42" s="1865">
        <v>7</v>
      </c>
      <c r="M42" s="1866"/>
      <c r="N42" s="1352">
        <v>-14.285714285714285</v>
      </c>
      <c r="O42" s="1147">
        <v>565</v>
      </c>
      <c r="P42" s="1865">
        <v>556</v>
      </c>
      <c r="Q42" s="1866"/>
      <c r="R42" s="1351">
        <v>1.618705035971223</v>
      </c>
      <c r="S42" s="728" t="s">
        <v>814</v>
      </c>
      <c r="T42" s="1150">
        <v>581</v>
      </c>
      <c r="U42" s="1865">
        <v>575</v>
      </c>
      <c r="V42" s="1866"/>
      <c r="W42" s="1866"/>
      <c r="X42" s="1351">
        <v>1.0434782608695654</v>
      </c>
      <c r="Y42" s="729" t="s">
        <v>814</v>
      </c>
    </row>
    <row r="43" spans="2:25" ht="9" customHeight="1">
      <c r="B43" s="726" t="s">
        <v>814</v>
      </c>
      <c r="C43" s="1855" t="s">
        <v>866</v>
      </c>
      <c r="D43" s="1814"/>
      <c r="E43" s="1814"/>
      <c r="F43" s="1147">
        <v>40</v>
      </c>
      <c r="G43" s="1865">
        <v>13</v>
      </c>
      <c r="H43" s="1866"/>
      <c r="I43" s="1866"/>
      <c r="J43" s="1351">
        <v>207.6923076923077</v>
      </c>
      <c r="K43" s="1351" t="s">
        <v>817</v>
      </c>
      <c r="L43" s="1351"/>
      <c r="M43" s="1351" t="s">
        <v>817</v>
      </c>
      <c r="N43" s="1351" t="s">
        <v>817</v>
      </c>
      <c r="O43" s="1147">
        <v>40</v>
      </c>
      <c r="P43" s="1865">
        <v>13</v>
      </c>
      <c r="Q43" s="1866"/>
      <c r="R43" s="1351">
        <v>207.6923076923077</v>
      </c>
      <c r="S43" s="728" t="s">
        <v>814</v>
      </c>
      <c r="T43" s="1150">
        <v>40</v>
      </c>
      <c r="U43" s="1865">
        <v>13</v>
      </c>
      <c r="V43" s="1866"/>
      <c r="W43" s="1866"/>
      <c r="X43" s="1351">
        <v>207.6923076923077</v>
      </c>
      <c r="Y43" s="729" t="s">
        <v>814</v>
      </c>
    </row>
    <row r="44" spans="2:25" ht="9" customHeight="1">
      <c r="B44" s="1145" t="s">
        <v>814</v>
      </c>
      <c r="C44" s="1791" t="s">
        <v>247</v>
      </c>
      <c r="D44" s="1788"/>
      <c r="E44" s="1788"/>
      <c r="F44" s="1166">
        <v>1160</v>
      </c>
      <c r="G44" s="1873">
        <v>1152</v>
      </c>
      <c r="H44" s="1864"/>
      <c r="I44" s="1864"/>
      <c r="J44" s="1342">
        <v>0.6944444444444444</v>
      </c>
      <c r="K44" s="1166">
        <v>65</v>
      </c>
      <c r="L44" s="1873">
        <v>54</v>
      </c>
      <c r="M44" s="1864"/>
      <c r="N44" s="1342">
        <v>20.37037037037037</v>
      </c>
      <c r="O44" s="1166">
        <v>1225</v>
      </c>
      <c r="P44" s="1873">
        <v>1206</v>
      </c>
      <c r="Q44" s="1864"/>
      <c r="R44" s="1342">
        <v>1.5754560530679935</v>
      </c>
      <c r="S44" s="1182" t="s">
        <v>814</v>
      </c>
      <c r="T44" s="1168">
        <v>1415</v>
      </c>
      <c r="U44" s="1873">
        <v>1361</v>
      </c>
      <c r="V44" s="1864"/>
      <c r="W44" s="1864"/>
      <c r="X44" s="1342">
        <v>3.9676708302718593</v>
      </c>
      <c r="Y44" s="1183" t="s">
        <v>814</v>
      </c>
    </row>
    <row r="45" spans="2:25" ht="8.25" customHeight="1">
      <c r="B45" s="726" t="s">
        <v>814</v>
      </c>
      <c r="C45" s="1846" t="s">
        <v>814</v>
      </c>
      <c r="D45" s="1847"/>
      <c r="E45" s="1847"/>
      <c r="F45" s="731" t="s">
        <v>814</v>
      </c>
      <c r="G45" s="1874" t="s">
        <v>814</v>
      </c>
      <c r="H45" s="1866"/>
      <c r="I45" s="1866"/>
      <c r="J45" s="1347" t="s">
        <v>814</v>
      </c>
      <c r="K45" s="731" t="s">
        <v>814</v>
      </c>
      <c r="L45" s="1874" t="s">
        <v>814</v>
      </c>
      <c r="M45" s="1866"/>
      <c r="N45" s="1347" t="s">
        <v>814</v>
      </c>
      <c r="O45" s="731" t="s">
        <v>814</v>
      </c>
      <c r="P45" s="1874" t="s">
        <v>814</v>
      </c>
      <c r="Q45" s="1866"/>
      <c r="R45" s="1347" t="s">
        <v>814</v>
      </c>
      <c r="S45" s="728" t="s">
        <v>814</v>
      </c>
      <c r="T45" s="730" t="s">
        <v>814</v>
      </c>
      <c r="U45" s="1874" t="s">
        <v>814</v>
      </c>
      <c r="V45" s="1866"/>
      <c r="W45" s="1866"/>
      <c r="X45" s="1347" t="s">
        <v>814</v>
      </c>
      <c r="Y45" s="729" t="s">
        <v>814</v>
      </c>
    </row>
    <row r="46" spans="2:25" ht="8.25" customHeight="1">
      <c r="B46" s="726" t="s">
        <v>814</v>
      </c>
      <c r="C46" s="1855" t="s">
        <v>248</v>
      </c>
      <c r="D46" s="1814"/>
      <c r="E46" s="1814"/>
      <c r="F46" s="1351" t="s">
        <v>817</v>
      </c>
      <c r="G46" s="1865">
        <v>129</v>
      </c>
      <c r="H46" s="1866"/>
      <c r="I46" s="1866"/>
      <c r="J46" s="1351" t="s">
        <v>817</v>
      </c>
      <c r="K46" s="1351" t="s">
        <v>817</v>
      </c>
      <c r="L46" s="1351"/>
      <c r="M46" s="1351" t="s">
        <v>817</v>
      </c>
      <c r="N46" s="1351" t="s">
        <v>817</v>
      </c>
      <c r="O46" s="1351" t="s">
        <v>817</v>
      </c>
      <c r="P46" s="1865">
        <v>129</v>
      </c>
      <c r="Q46" s="1866"/>
      <c r="R46" s="1351" t="s">
        <v>817</v>
      </c>
      <c r="S46" s="728" t="s">
        <v>814</v>
      </c>
      <c r="T46" s="1585" t="s">
        <v>817</v>
      </c>
      <c r="U46" s="1865">
        <v>129</v>
      </c>
      <c r="V46" s="1866"/>
      <c r="W46" s="1866"/>
      <c r="X46" s="1351" t="s">
        <v>817</v>
      </c>
      <c r="Y46" s="1180" t="s">
        <v>814</v>
      </c>
    </row>
    <row r="47" spans="2:25" ht="8.25" customHeight="1">
      <c r="B47" s="732" t="s">
        <v>814</v>
      </c>
      <c r="C47" s="1846" t="s">
        <v>814</v>
      </c>
      <c r="D47" s="1847"/>
      <c r="E47" s="1847"/>
      <c r="F47" s="1230" t="s">
        <v>814</v>
      </c>
      <c r="G47" s="1861" t="s">
        <v>814</v>
      </c>
      <c r="H47" s="1862"/>
      <c r="I47" s="1862"/>
      <c r="J47" s="1354" t="s">
        <v>814</v>
      </c>
      <c r="K47" s="1230" t="s">
        <v>814</v>
      </c>
      <c r="L47" s="1861" t="s">
        <v>814</v>
      </c>
      <c r="M47" s="1862"/>
      <c r="N47" s="1354" t="s">
        <v>814</v>
      </c>
      <c r="O47" s="1230" t="s">
        <v>814</v>
      </c>
      <c r="P47" s="1861" t="s">
        <v>814</v>
      </c>
      <c r="Q47" s="1862"/>
      <c r="R47" s="1354" t="s">
        <v>814</v>
      </c>
      <c r="S47" s="1231" t="s">
        <v>814</v>
      </c>
      <c r="T47" s="1232" t="s">
        <v>814</v>
      </c>
      <c r="U47" s="1861" t="s">
        <v>814</v>
      </c>
      <c r="V47" s="1862"/>
      <c r="W47" s="1862"/>
      <c r="X47" s="1354" t="s">
        <v>814</v>
      </c>
      <c r="Y47" s="1233" t="s">
        <v>814</v>
      </c>
    </row>
    <row r="48" spans="2:25" ht="9" customHeight="1">
      <c r="B48" s="732" t="s">
        <v>814</v>
      </c>
      <c r="C48" s="1846" t="s">
        <v>250</v>
      </c>
      <c r="D48" s="1847"/>
      <c r="E48" s="1847"/>
      <c r="F48" s="1169">
        <v>1160</v>
      </c>
      <c r="G48" s="1859">
        <v>1281</v>
      </c>
      <c r="H48" s="1860"/>
      <c r="I48" s="1860"/>
      <c r="J48" s="1346">
        <v>-9.44574551131928</v>
      </c>
      <c r="K48" s="1169">
        <v>65</v>
      </c>
      <c r="L48" s="1859">
        <v>54</v>
      </c>
      <c r="M48" s="1860"/>
      <c r="N48" s="1344">
        <v>20.37037037037037</v>
      </c>
      <c r="O48" s="1169">
        <v>1225</v>
      </c>
      <c r="P48" s="1859">
        <v>1335</v>
      </c>
      <c r="Q48" s="1860"/>
      <c r="R48" s="1346">
        <v>-8.239700374531834</v>
      </c>
      <c r="S48" s="1172" t="s">
        <v>814</v>
      </c>
      <c r="T48" s="1173">
        <v>1415</v>
      </c>
      <c r="U48" s="1859">
        <v>1490</v>
      </c>
      <c r="V48" s="1860"/>
      <c r="W48" s="1860"/>
      <c r="X48" s="1346">
        <v>-5.033557046979865</v>
      </c>
      <c r="Y48" s="1174" t="s">
        <v>814</v>
      </c>
    </row>
    <row r="49" spans="2:25" ht="9" customHeight="1">
      <c r="B49" s="732" t="s">
        <v>814</v>
      </c>
      <c r="C49" s="1846" t="s">
        <v>814</v>
      </c>
      <c r="D49" s="1847"/>
      <c r="E49" s="1847"/>
      <c r="F49" s="1192" t="s">
        <v>814</v>
      </c>
      <c r="G49" s="1863" t="s">
        <v>814</v>
      </c>
      <c r="H49" s="1864"/>
      <c r="I49" s="1864"/>
      <c r="J49" s="1342" t="s">
        <v>814</v>
      </c>
      <c r="K49" s="1192" t="s">
        <v>814</v>
      </c>
      <c r="L49" s="1863" t="s">
        <v>814</v>
      </c>
      <c r="M49" s="1864"/>
      <c r="N49" s="1342" t="s">
        <v>814</v>
      </c>
      <c r="O49" s="1192" t="s">
        <v>814</v>
      </c>
      <c r="P49" s="1863" t="s">
        <v>814</v>
      </c>
      <c r="Q49" s="1864"/>
      <c r="R49" s="1342" t="s">
        <v>814</v>
      </c>
      <c r="S49" s="1154" t="s">
        <v>814</v>
      </c>
      <c r="T49" s="1193" t="s">
        <v>814</v>
      </c>
      <c r="U49" s="1863" t="s">
        <v>814</v>
      </c>
      <c r="V49" s="1864"/>
      <c r="W49" s="1864"/>
      <c r="X49" s="1342" t="s">
        <v>814</v>
      </c>
      <c r="Y49" s="1156" t="s">
        <v>814</v>
      </c>
    </row>
    <row r="50" spans="2:25" ht="15" customHeight="1">
      <c r="B50" s="1145" t="s">
        <v>814</v>
      </c>
      <c r="C50" s="1791" t="s">
        <v>246</v>
      </c>
      <c r="D50" s="1788"/>
      <c r="E50" s="1788"/>
      <c r="F50" s="1146" t="s">
        <v>814</v>
      </c>
      <c r="G50" s="1867" t="s">
        <v>814</v>
      </c>
      <c r="H50" s="1868"/>
      <c r="I50" s="1868"/>
      <c r="J50" s="1349" t="s">
        <v>814</v>
      </c>
      <c r="K50" s="1146" t="s">
        <v>814</v>
      </c>
      <c r="L50" s="1867" t="s">
        <v>814</v>
      </c>
      <c r="M50" s="1868"/>
      <c r="N50" s="1349" t="s">
        <v>814</v>
      </c>
      <c r="O50" s="1146" t="s">
        <v>814</v>
      </c>
      <c r="P50" s="1867" t="s">
        <v>814</v>
      </c>
      <c r="Q50" s="1868"/>
      <c r="R50" s="1349" t="s">
        <v>814</v>
      </c>
      <c r="S50" s="1146" t="s">
        <v>814</v>
      </c>
      <c r="T50" s="1145" t="s">
        <v>814</v>
      </c>
      <c r="U50" s="1867" t="s">
        <v>814</v>
      </c>
      <c r="V50" s="1868"/>
      <c r="W50" s="1868"/>
      <c r="X50" s="1349" t="s">
        <v>814</v>
      </c>
      <c r="Y50" s="1181" t="s">
        <v>814</v>
      </c>
    </row>
    <row r="51" spans="2:25" ht="9" customHeight="1">
      <c r="B51" s="726" t="s">
        <v>814</v>
      </c>
      <c r="C51" s="1855" t="s">
        <v>251</v>
      </c>
      <c r="D51" s="1814"/>
      <c r="E51" s="1814"/>
      <c r="F51" s="1147">
        <v>157</v>
      </c>
      <c r="G51" s="1865">
        <v>134</v>
      </c>
      <c r="H51" s="1866"/>
      <c r="I51" s="1866"/>
      <c r="J51" s="1351">
        <v>17.16417910447761</v>
      </c>
      <c r="K51" s="1351" t="s">
        <v>817</v>
      </c>
      <c r="L51" s="1351"/>
      <c r="M51" s="1351" t="s">
        <v>817</v>
      </c>
      <c r="N51" s="1351" t="s">
        <v>817</v>
      </c>
      <c r="O51" s="1147">
        <v>157</v>
      </c>
      <c r="P51" s="1865">
        <v>134</v>
      </c>
      <c r="Q51" s="1866"/>
      <c r="R51" s="1351">
        <v>17.16417910447761</v>
      </c>
      <c r="S51" s="728" t="s">
        <v>814</v>
      </c>
      <c r="T51" s="1150">
        <v>157</v>
      </c>
      <c r="U51" s="1865">
        <v>134</v>
      </c>
      <c r="V51" s="1866"/>
      <c r="W51" s="1866"/>
      <c r="X51" s="1351">
        <v>17.16417910447761</v>
      </c>
      <c r="Y51" s="729" t="s">
        <v>814</v>
      </c>
    </row>
    <row r="52" spans="2:25" ht="9" customHeight="1">
      <c r="B52" s="726" t="s">
        <v>814</v>
      </c>
      <c r="C52" s="1855" t="s">
        <v>252</v>
      </c>
      <c r="D52" s="1814"/>
      <c r="E52" s="1814"/>
      <c r="F52" s="1147">
        <v>111</v>
      </c>
      <c r="G52" s="1865">
        <v>109</v>
      </c>
      <c r="H52" s="1866"/>
      <c r="I52" s="1866"/>
      <c r="J52" s="1351">
        <v>1.834862385321101</v>
      </c>
      <c r="K52" s="1351" t="s">
        <v>817</v>
      </c>
      <c r="L52" s="1351"/>
      <c r="M52" s="1351" t="s">
        <v>817</v>
      </c>
      <c r="N52" s="1351" t="s">
        <v>817</v>
      </c>
      <c r="O52" s="1147">
        <v>111</v>
      </c>
      <c r="P52" s="1865">
        <v>109</v>
      </c>
      <c r="Q52" s="1866"/>
      <c r="R52" s="1351">
        <v>1.834862385321101</v>
      </c>
      <c r="S52" s="728" t="s">
        <v>814</v>
      </c>
      <c r="T52" s="1150">
        <v>111</v>
      </c>
      <c r="U52" s="1865">
        <v>109</v>
      </c>
      <c r="V52" s="1866"/>
      <c r="W52" s="1866"/>
      <c r="X52" s="1351">
        <v>1.834862385321101</v>
      </c>
      <c r="Y52" s="729" t="s">
        <v>814</v>
      </c>
    </row>
    <row r="53" spans="2:25" ht="9" customHeight="1">
      <c r="B53" s="726" t="s">
        <v>814</v>
      </c>
      <c r="C53" s="1855" t="s">
        <v>253</v>
      </c>
      <c r="D53" s="1814"/>
      <c r="E53" s="1814"/>
      <c r="F53" s="1147">
        <v>1193</v>
      </c>
      <c r="G53" s="1865">
        <v>1050</v>
      </c>
      <c r="H53" s="1866"/>
      <c r="I53" s="1866"/>
      <c r="J53" s="1351">
        <v>13.61904761904762</v>
      </c>
      <c r="K53" s="1351" t="s">
        <v>817</v>
      </c>
      <c r="L53" s="1351"/>
      <c r="M53" s="1351" t="s">
        <v>817</v>
      </c>
      <c r="N53" s="1351" t="s">
        <v>817</v>
      </c>
      <c r="O53" s="1147">
        <v>1193</v>
      </c>
      <c r="P53" s="1865">
        <v>1050</v>
      </c>
      <c r="Q53" s="1866"/>
      <c r="R53" s="1351">
        <v>13.61904761904762</v>
      </c>
      <c r="S53" s="728" t="s">
        <v>814</v>
      </c>
      <c r="T53" s="1150">
        <v>1193</v>
      </c>
      <c r="U53" s="1865">
        <v>1050</v>
      </c>
      <c r="V53" s="1866"/>
      <c r="W53" s="1866"/>
      <c r="X53" s="1351">
        <v>13.61904761904762</v>
      </c>
      <c r="Y53" s="729" t="s">
        <v>814</v>
      </c>
    </row>
    <row r="54" spans="2:25" ht="9" customHeight="1">
      <c r="B54" s="726" t="s">
        <v>814</v>
      </c>
      <c r="C54" s="1855" t="s">
        <v>947</v>
      </c>
      <c r="D54" s="1814"/>
      <c r="E54" s="1814"/>
      <c r="F54" s="1147">
        <v>1</v>
      </c>
      <c r="G54" s="1865">
        <v>2</v>
      </c>
      <c r="H54" s="1866"/>
      <c r="I54" s="1866"/>
      <c r="J54" s="1352">
        <v>-50</v>
      </c>
      <c r="K54" s="1147">
        <v>5</v>
      </c>
      <c r="L54" s="1865">
        <v>4</v>
      </c>
      <c r="M54" s="1866"/>
      <c r="N54" s="1351">
        <v>25</v>
      </c>
      <c r="O54" s="1147">
        <v>6</v>
      </c>
      <c r="P54" s="1865">
        <v>6</v>
      </c>
      <c r="Q54" s="1866"/>
      <c r="R54" s="1351">
        <v>0</v>
      </c>
      <c r="S54" s="728" t="s">
        <v>814</v>
      </c>
      <c r="T54" s="1150">
        <v>32</v>
      </c>
      <c r="U54" s="1865">
        <v>36</v>
      </c>
      <c r="V54" s="1866"/>
      <c r="W54" s="1866"/>
      <c r="X54" s="1352">
        <v>-11.11111111111111</v>
      </c>
      <c r="Y54" s="729" t="s">
        <v>814</v>
      </c>
    </row>
    <row r="55" spans="2:25" ht="9.75" customHeight="1">
      <c r="B55" s="1145" t="s">
        <v>814</v>
      </c>
      <c r="C55" s="1791" t="s">
        <v>254</v>
      </c>
      <c r="D55" s="1788"/>
      <c r="E55" s="1788"/>
      <c r="F55" s="1166">
        <v>1462</v>
      </c>
      <c r="G55" s="1873">
        <v>1295</v>
      </c>
      <c r="H55" s="1864"/>
      <c r="I55" s="1864"/>
      <c r="J55" s="1342">
        <v>12.895752895752896</v>
      </c>
      <c r="K55" s="1166">
        <v>5</v>
      </c>
      <c r="L55" s="1873">
        <v>4</v>
      </c>
      <c r="M55" s="1864"/>
      <c r="N55" s="1342">
        <v>25</v>
      </c>
      <c r="O55" s="1166">
        <v>1467</v>
      </c>
      <c r="P55" s="1873">
        <v>1299</v>
      </c>
      <c r="Q55" s="1864"/>
      <c r="R55" s="1342">
        <v>12.933025404157044</v>
      </c>
      <c r="S55" s="1182" t="s">
        <v>814</v>
      </c>
      <c r="T55" s="1168">
        <v>1493</v>
      </c>
      <c r="U55" s="1873">
        <v>1329</v>
      </c>
      <c r="V55" s="1864"/>
      <c r="W55" s="1864"/>
      <c r="X55" s="1342">
        <v>12.340105342362678</v>
      </c>
      <c r="Y55" s="1183" t="s">
        <v>814</v>
      </c>
    </row>
    <row r="56" spans="2:25" ht="9" customHeight="1">
      <c r="B56" s="726" t="s">
        <v>814</v>
      </c>
      <c r="C56" s="1855" t="s">
        <v>44</v>
      </c>
      <c r="D56" s="1814"/>
      <c r="E56" s="1814"/>
      <c r="F56" s="1147">
        <v>1</v>
      </c>
      <c r="G56" s="1865">
        <v>132</v>
      </c>
      <c r="H56" s="1866"/>
      <c r="I56" s="1866"/>
      <c r="J56" s="1352">
        <v>-99.24242424242425</v>
      </c>
      <c r="K56" s="1351" t="s">
        <v>817</v>
      </c>
      <c r="L56" s="1351"/>
      <c r="M56" s="1351" t="s">
        <v>817</v>
      </c>
      <c r="N56" s="1351" t="s">
        <v>817</v>
      </c>
      <c r="O56" s="1147">
        <v>1</v>
      </c>
      <c r="P56" s="1865">
        <v>132</v>
      </c>
      <c r="Q56" s="1866"/>
      <c r="R56" s="1352">
        <v>-99.24242424242425</v>
      </c>
      <c r="S56" s="728" t="s">
        <v>814</v>
      </c>
      <c r="T56" s="1150">
        <v>1</v>
      </c>
      <c r="U56" s="1865">
        <v>132</v>
      </c>
      <c r="V56" s="1866"/>
      <c r="W56" s="1866"/>
      <c r="X56" s="1352">
        <v>-99.24242424242425</v>
      </c>
      <c r="Y56" s="729" t="s">
        <v>814</v>
      </c>
    </row>
    <row r="57" spans="2:25" ht="9" customHeight="1">
      <c r="B57" s="726" t="s">
        <v>814</v>
      </c>
      <c r="C57" s="1855" t="s">
        <v>45</v>
      </c>
      <c r="D57" s="1814"/>
      <c r="E57" s="1814"/>
      <c r="F57" s="1147">
        <v>200</v>
      </c>
      <c r="G57" s="1865">
        <v>335</v>
      </c>
      <c r="H57" s="1866"/>
      <c r="I57" s="1866"/>
      <c r="J57" s="1352">
        <v>-40.298507462686565</v>
      </c>
      <c r="K57" s="1351" t="s">
        <v>817</v>
      </c>
      <c r="L57" s="1351"/>
      <c r="M57" s="1351" t="s">
        <v>817</v>
      </c>
      <c r="N57" s="1351" t="s">
        <v>817</v>
      </c>
      <c r="O57" s="1147">
        <v>200</v>
      </c>
      <c r="P57" s="1865">
        <v>335</v>
      </c>
      <c r="Q57" s="1866"/>
      <c r="R57" s="1352">
        <v>-40.298507462686565</v>
      </c>
      <c r="S57" s="728" t="s">
        <v>814</v>
      </c>
      <c r="T57" s="1150">
        <v>200</v>
      </c>
      <c r="U57" s="1865">
        <v>335</v>
      </c>
      <c r="V57" s="1866"/>
      <c r="W57" s="1866"/>
      <c r="X57" s="1352">
        <v>-40.298507462686565</v>
      </c>
      <c r="Y57" s="729" t="s">
        <v>814</v>
      </c>
    </row>
    <row r="58" spans="2:25" ht="9" customHeight="1">
      <c r="B58" s="1176" t="s">
        <v>814</v>
      </c>
      <c r="C58" s="1791" t="s">
        <v>46</v>
      </c>
      <c r="D58" s="1788"/>
      <c r="E58" s="1788"/>
      <c r="F58" s="1184">
        <v>1663</v>
      </c>
      <c r="G58" s="1871">
        <v>1762</v>
      </c>
      <c r="H58" s="1872"/>
      <c r="I58" s="1872"/>
      <c r="J58" s="1361">
        <v>-5.618615209988649</v>
      </c>
      <c r="K58" s="1184">
        <v>5</v>
      </c>
      <c r="L58" s="1871">
        <v>4</v>
      </c>
      <c r="M58" s="1872"/>
      <c r="N58" s="1353">
        <v>25</v>
      </c>
      <c r="O58" s="1184">
        <v>1668</v>
      </c>
      <c r="P58" s="1871">
        <v>1766</v>
      </c>
      <c r="Q58" s="1872"/>
      <c r="R58" s="1361">
        <v>-5.549263873159683</v>
      </c>
      <c r="S58" s="741" t="s">
        <v>814</v>
      </c>
      <c r="T58" s="1186">
        <v>1694</v>
      </c>
      <c r="U58" s="1871">
        <v>1796</v>
      </c>
      <c r="V58" s="1872"/>
      <c r="W58" s="1872"/>
      <c r="X58" s="1361">
        <v>-5.679287305122494</v>
      </c>
      <c r="Y58" s="1187" t="s">
        <v>814</v>
      </c>
    </row>
    <row r="59" spans="2:25" ht="15" customHeight="1">
      <c r="B59" s="1176" t="s">
        <v>814</v>
      </c>
      <c r="C59" s="1856" t="s">
        <v>814</v>
      </c>
      <c r="D59" s="1788"/>
      <c r="E59" s="1788"/>
      <c r="F59" s="1127" t="s">
        <v>814</v>
      </c>
      <c r="G59" s="1869" t="s">
        <v>814</v>
      </c>
      <c r="H59" s="1870"/>
      <c r="I59" s="1870"/>
      <c r="J59" s="1350" t="s">
        <v>814</v>
      </c>
      <c r="K59" s="1127" t="s">
        <v>814</v>
      </c>
      <c r="L59" s="1869" t="s">
        <v>814</v>
      </c>
      <c r="M59" s="1870"/>
      <c r="N59" s="1350" t="s">
        <v>814</v>
      </c>
      <c r="O59" s="1127" t="s">
        <v>814</v>
      </c>
      <c r="P59" s="1869" t="s">
        <v>814</v>
      </c>
      <c r="Q59" s="1870"/>
      <c r="R59" s="1350" t="s">
        <v>814</v>
      </c>
      <c r="S59" s="1189" t="s">
        <v>814</v>
      </c>
      <c r="T59" s="1190" t="s">
        <v>814</v>
      </c>
      <c r="U59" s="1869" t="s">
        <v>814</v>
      </c>
      <c r="V59" s="1870"/>
      <c r="W59" s="1870"/>
      <c r="X59" s="1350" t="s">
        <v>814</v>
      </c>
      <c r="Y59" s="1191" t="s">
        <v>814</v>
      </c>
    </row>
    <row r="60" spans="2:25" ht="15" customHeight="1">
      <c r="B60" s="1145" t="s">
        <v>814</v>
      </c>
      <c r="C60" s="1791" t="s">
        <v>63</v>
      </c>
      <c r="D60" s="1788"/>
      <c r="E60" s="1788"/>
      <c r="F60" s="1146" t="s">
        <v>814</v>
      </c>
      <c r="G60" s="1867" t="s">
        <v>814</v>
      </c>
      <c r="H60" s="1868"/>
      <c r="I60" s="1868"/>
      <c r="J60" s="1349" t="s">
        <v>814</v>
      </c>
      <c r="K60" s="1146" t="s">
        <v>814</v>
      </c>
      <c r="L60" s="1867" t="s">
        <v>814</v>
      </c>
      <c r="M60" s="1868"/>
      <c r="N60" s="1349" t="s">
        <v>814</v>
      </c>
      <c r="O60" s="1146" t="s">
        <v>814</v>
      </c>
      <c r="P60" s="1867" t="s">
        <v>814</v>
      </c>
      <c r="Q60" s="1868"/>
      <c r="R60" s="1349" t="s">
        <v>814</v>
      </c>
      <c r="S60" s="1146" t="s">
        <v>814</v>
      </c>
      <c r="T60" s="1145" t="s">
        <v>814</v>
      </c>
      <c r="U60" s="1867" t="s">
        <v>814</v>
      </c>
      <c r="V60" s="1868"/>
      <c r="W60" s="1868"/>
      <c r="X60" s="1349" t="s">
        <v>814</v>
      </c>
      <c r="Y60" s="1181" t="s">
        <v>814</v>
      </c>
    </row>
    <row r="61" spans="2:25" ht="9" customHeight="1">
      <c r="B61" s="726" t="s">
        <v>814</v>
      </c>
      <c r="C61" s="1855" t="s">
        <v>1012</v>
      </c>
      <c r="D61" s="1814"/>
      <c r="E61" s="1814"/>
      <c r="F61" s="1147">
        <v>13</v>
      </c>
      <c r="G61" s="1865">
        <v>6</v>
      </c>
      <c r="H61" s="1866"/>
      <c r="I61" s="1866"/>
      <c r="J61" s="1351">
        <v>116.66666666666667</v>
      </c>
      <c r="K61" s="1147">
        <v>9</v>
      </c>
      <c r="L61" s="1865">
        <v>11</v>
      </c>
      <c r="M61" s="1866"/>
      <c r="N61" s="1352">
        <v>-18.181818181818183</v>
      </c>
      <c r="O61" s="1147">
        <v>22</v>
      </c>
      <c r="P61" s="1865">
        <v>17</v>
      </c>
      <c r="Q61" s="1866"/>
      <c r="R61" s="1351">
        <v>29.411764705882355</v>
      </c>
      <c r="S61" s="728" t="s">
        <v>814</v>
      </c>
      <c r="T61" s="1150">
        <v>55</v>
      </c>
      <c r="U61" s="1865">
        <v>57</v>
      </c>
      <c r="V61" s="1866"/>
      <c r="W61" s="1866"/>
      <c r="X61" s="1352">
        <v>-3.508771929824561</v>
      </c>
      <c r="Y61" s="729" t="s">
        <v>814</v>
      </c>
    </row>
    <row r="62" spans="2:25" ht="9" customHeight="1">
      <c r="B62" s="726" t="s">
        <v>814</v>
      </c>
      <c r="C62" s="1855" t="s">
        <v>1010</v>
      </c>
      <c r="D62" s="1814"/>
      <c r="E62" s="1814"/>
      <c r="F62" s="1147">
        <v>97</v>
      </c>
      <c r="G62" s="1865">
        <v>102</v>
      </c>
      <c r="H62" s="1866"/>
      <c r="I62" s="1866"/>
      <c r="J62" s="1352">
        <v>-4.901960784313726</v>
      </c>
      <c r="K62" s="1147">
        <v>28</v>
      </c>
      <c r="L62" s="1865">
        <v>26</v>
      </c>
      <c r="M62" s="1866"/>
      <c r="N62" s="1351">
        <v>7.6923076923076925</v>
      </c>
      <c r="O62" s="1147">
        <v>125</v>
      </c>
      <c r="P62" s="1865">
        <v>128</v>
      </c>
      <c r="Q62" s="1866"/>
      <c r="R62" s="1352">
        <v>-2.34375</v>
      </c>
      <c r="S62" s="728" t="s">
        <v>814</v>
      </c>
      <c r="T62" s="1150">
        <v>246</v>
      </c>
      <c r="U62" s="1865">
        <v>247</v>
      </c>
      <c r="V62" s="1866"/>
      <c r="W62" s="1866"/>
      <c r="X62" s="1352">
        <v>-0.4048582995951417</v>
      </c>
      <c r="Y62" s="729" t="s">
        <v>814</v>
      </c>
    </row>
    <row r="63" spans="2:25" ht="9" customHeight="1">
      <c r="B63" s="726" t="s">
        <v>814</v>
      </c>
      <c r="C63" s="1855" t="s">
        <v>229</v>
      </c>
      <c r="D63" s="1814"/>
      <c r="E63" s="1814"/>
      <c r="F63" s="1147">
        <v>4</v>
      </c>
      <c r="G63" s="1865">
        <v>12</v>
      </c>
      <c r="H63" s="1866"/>
      <c r="I63" s="1866"/>
      <c r="J63" s="1352">
        <v>-66.66666666666666</v>
      </c>
      <c r="K63" s="1147">
        <v>25</v>
      </c>
      <c r="L63" s="1865">
        <v>56</v>
      </c>
      <c r="M63" s="1866"/>
      <c r="N63" s="1352">
        <v>-55.35714285714286</v>
      </c>
      <c r="O63" s="1147">
        <v>29</v>
      </c>
      <c r="P63" s="1865">
        <v>68</v>
      </c>
      <c r="Q63" s="1866"/>
      <c r="R63" s="1352">
        <v>-57.35294117647059</v>
      </c>
      <c r="S63" s="728" t="s">
        <v>814</v>
      </c>
      <c r="T63" s="1150">
        <v>105</v>
      </c>
      <c r="U63" s="1865">
        <v>235</v>
      </c>
      <c r="V63" s="1866"/>
      <c r="W63" s="1866"/>
      <c r="X63" s="1352">
        <v>-55.319148936170215</v>
      </c>
      <c r="Y63" s="729" t="s">
        <v>814</v>
      </c>
    </row>
    <row r="64" spans="2:25" ht="9" customHeight="1">
      <c r="B64" s="726" t="s">
        <v>814</v>
      </c>
      <c r="C64" s="1855" t="s">
        <v>1014</v>
      </c>
      <c r="D64" s="1814"/>
      <c r="E64" s="1814"/>
      <c r="F64" s="1147">
        <v>19</v>
      </c>
      <c r="G64" s="1865">
        <v>16</v>
      </c>
      <c r="H64" s="1866"/>
      <c r="I64" s="1866"/>
      <c r="J64" s="1351">
        <v>18.75</v>
      </c>
      <c r="K64" s="1147">
        <v>23</v>
      </c>
      <c r="L64" s="1865">
        <v>20</v>
      </c>
      <c r="M64" s="1866"/>
      <c r="N64" s="1351">
        <v>15</v>
      </c>
      <c r="O64" s="1147">
        <v>42</v>
      </c>
      <c r="P64" s="1865">
        <v>36</v>
      </c>
      <c r="Q64" s="1866"/>
      <c r="R64" s="1351">
        <v>16.666666666666664</v>
      </c>
      <c r="S64" s="728" t="s">
        <v>814</v>
      </c>
      <c r="T64" s="1150">
        <v>97</v>
      </c>
      <c r="U64" s="1865">
        <v>81</v>
      </c>
      <c r="V64" s="1866"/>
      <c r="W64" s="1866"/>
      <c r="X64" s="1351">
        <v>19.753086419753085</v>
      </c>
      <c r="Y64" s="729" t="s">
        <v>814</v>
      </c>
    </row>
    <row r="65" spans="2:25" ht="9" customHeight="1">
      <c r="B65" s="726" t="s">
        <v>814</v>
      </c>
      <c r="C65" s="1855" t="s">
        <v>1015</v>
      </c>
      <c r="D65" s="1814"/>
      <c r="E65" s="1814"/>
      <c r="F65" s="1147">
        <v>22</v>
      </c>
      <c r="G65" s="1865">
        <v>30</v>
      </c>
      <c r="H65" s="1866"/>
      <c r="I65" s="1866"/>
      <c r="J65" s="1352">
        <v>-26.666666666666668</v>
      </c>
      <c r="K65" s="1147">
        <v>4</v>
      </c>
      <c r="L65" s="1865">
        <v>7</v>
      </c>
      <c r="M65" s="1866"/>
      <c r="N65" s="1352">
        <v>-42.857142857142854</v>
      </c>
      <c r="O65" s="1147">
        <v>26</v>
      </c>
      <c r="P65" s="1865">
        <v>37</v>
      </c>
      <c r="Q65" s="1866"/>
      <c r="R65" s="1352">
        <v>-29.72972972972973</v>
      </c>
      <c r="S65" s="728" t="s">
        <v>814</v>
      </c>
      <c r="T65" s="1150">
        <v>37</v>
      </c>
      <c r="U65" s="1865">
        <v>60</v>
      </c>
      <c r="V65" s="1866"/>
      <c r="W65" s="1866"/>
      <c r="X65" s="1352">
        <v>-38.333333333333336</v>
      </c>
      <c r="Y65" s="729" t="s">
        <v>814</v>
      </c>
    </row>
    <row r="66" spans="2:25" ht="9" customHeight="1">
      <c r="B66" s="726" t="s">
        <v>814</v>
      </c>
      <c r="C66" s="1855" t="s">
        <v>1016</v>
      </c>
      <c r="D66" s="1814"/>
      <c r="E66" s="1814"/>
      <c r="F66" s="1147">
        <v>45</v>
      </c>
      <c r="G66" s="1865">
        <v>27</v>
      </c>
      <c r="H66" s="1866"/>
      <c r="I66" s="1866"/>
      <c r="J66" s="1351">
        <v>66.66666666666666</v>
      </c>
      <c r="K66" s="1147">
        <v>61</v>
      </c>
      <c r="L66" s="1865">
        <v>52</v>
      </c>
      <c r="M66" s="1866"/>
      <c r="N66" s="1351">
        <v>17.307692307692307</v>
      </c>
      <c r="O66" s="1147">
        <v>106</v>
      </c>
      <c r="P66" s="1865">
        <v>79</v>
      </c>
      <c r="Q66" s="1866"/>
      <c r="R66" s="1351">
        <v>34.177215189873415</v>
      </c>
      <c r="S66" s="728" t="s">
        <v>814</v>
      </c>
      <c r="T66" s="1150">
        <v>329</v>
      </c>
      <c r="U66" s="1865">
        <v>279</v>
      </c>
      <c r="V66" s="1866"/>
      <c r="W66" s="1866"/>
      <c r="X66" s="1351">
        <v>17.921146953405017</v>
      </c>
      <c r="Y66" s="729" t="s">
        <v>814</v>
      </c>
    </row>
    <row r="67" spans="2:25" ht="9" customHeight="1">
      <c r="B67" s="726" t="s">
        <v>814</v>
      </c>
      <c r="C67" s="1855" t="s">
        <v>1017</v>
      </c>
      <c r="D67" s="1814"/>
      <c r="E67" s="1814"/>
      <c r="F67" s="1147">
        <v>7</v>
      </c>
      <c r="G67" s="1865">
        <v>2</v>
      </c>
      <c r="H67" s="1866"/>
      <c r="I67" s="1866"/>
      <c r="J67" s="1351">
        <v>250</v>
      </c>
      <c r="K67" s="1147">
        <v>18</v>
      </c>
      <c r="L67" s="1865">
        <v>14</v>
      </c>
      <c r="M67" s="1866"/>
      <c r="N67" s="1351">
        <v>28.57142857142857</v>
      </c>
      <c r="O67" s="1147">
        <v>25</v>
      </c>
      <c r="P67" s="1865">
        <v>16</v>
      </c>
      <c r="Q67" s="1866"/>
      <c r="R67" s="1351">
        <v>56.25</v>
      </c>
      <c r="S67" s="728" t="s">
        <v>814</v>
      </c>
      <c r="T67" s="1150">
        <v>103</v>
      </c>
      <c r="U67" s="1865">
        <v>83</v>
      </c>
      <c r="V67" s="1866"/>
      <c r="W67" s="1866"/>
      <c r="X67" s="1351">
        <v>24.096385542168676</v>
      </c>
      <c r="Y67" s="729" t="s">
        <v>814</v>
      </c>
    </row>
    <row r="68" spans="2:25" ht="9" customHeight="1">
      <c r="B68" s="726" t="s">
        <v>814</v>
      </c>
      <c r="C68" s="1855" t="s">
        <v>1019</v>
      </c>
      <c r="D68" s="1814"/>
      <c r="E68" s="1814"/>
      <c r="F68" s="1147">
        <v>203</v>
      </c>
      <c r="G68" s="1865">
        <v>103</v>
      </c>
      <c r="H68" s="1866"/>
      <c r="I68" s="1866"/>
      <c r="J68" s="1351">
        <v>97.0873786407767</v>
      </c>
      <c r="K68" s="1147">
        <v>15</v>
      </c>
      <c r="L68" s="1865">
        <v>15</v>
      </c>
      <c r="M68" s="1866"/>
      <c r="N68" s="1351">
        <v>0</v>
      </c>
      <c r="O68" s="1147">
        <v>218</v>
      </c>
      <c r="P68" s="1865">
        <v>118</v>
      </c>
      <c r="Q68" s="1866"/>
      <c r="R68" s="1351">
        <v>84.7457627118644</v>
      </c>
      <c r="S68" s="728" t="s">
        <v>814</v>
      </c>
      <c r="T68" s="1150">
        <v>290</v>
      </c>
      <c r="U68" s="1865">
        <v>194</v>
      </c>
      <c r="V68" s="1866"/>
      <c r="W68" s="1866"/>
      <c r="X68" s="1351">
        <v>49.48453608247423</v>
      </c>
      <c r="Y68" s="729" t="s">
        <v>814</v>
      </c>
    </row>
    <row r="69" spans="2:25" ht="9" customHeight="1">
      <c r="B69" s="726" t="s">
        <v>814</v>
      </c>
      <c r="C69" s="1855" t="s">
        <v>1011</v>
      </c>
      <c r="D69" s="1814"/>
      <c r="E69" s="1814"/>
      <c r="F69" s="1147">
        <v>27</v>
      </c>
      <c r="G69" s="1865">
        <v>36</v>
      </c>
      <c r="H69" s="1866"/>
      <c r="I69" s="1866"/>
      <c r="J69" s="1352">
        <v>-25</v>
      </c>
      <c r="K69" s="1147">
        <v>103</v>
      </c>
      <c r="L69" s="1865">
        <v>33</v>
      </c>
      <c r="M69" s="1866"/>
      <c r="N69" s="1351">
        <v>212.12121212121212</v>
      </c>
      <c r="O69" s="1147">
        <v>130</v>
      </c>
      <c r="P69" s="1865">
        <v>69</v>
      </c>
      <c r="Q69" s="1866"/>
      <c r="R69" s="1351">
        <v>88.40579710144928</v>
      </c>
      <c r="S69" s="728" t="s">
        <v>814</v>
      </c>
      <c r="T69" s="1150">
        <v>525</v>
      </c>
      <c r="U69" s="1865">
        <v>186</v>
      </c>
      <c r="V69" s="1866"/>
      <c r="W69" s="1866"/>
      <c r="X69" s="1351">
        <v>182.25806451612902</v>
      </c>
      <c r="Y69" s="729" t="s">
        <v>814</v>
      </c>
    </row>
    <row r="70" spans="2:25" ht="9" customHeight="1">
      <c r="B70" s="726" t="s">
        <v>814</v>
      </c>
      <c r="C70" s="1855" t="s">
        <v>230</v>
      </c>
      <c r="D70" s="1814"/>
      <c r="E70" s="1814"/>
      <c r="F70" s="1147">
        <v>6</v>
      </c>
      <c r="G70" s="1865">
        <v>7</v>
      </c>
      <c r="H70" s="1866"/>
      <c r="I70" s="1866"/>
      <c r="J70" s="1352">
        <v>-14.285714285714285</v>
      </c>
      <c r="K70" s="1147">
        <v>12</v>
      </c>
      <c r="L70" s="1865">
        <v>9</v>
      </c>
      <c r="M70" s="1866"/>
      <c r="N70" s="1351">
        <v>33.33333333333333</v>
      </c>
      <c r="O70" s="1147">
        <v>18</v>
      </c>
      <c r="P70" s="1865">
        <v>16</v>
      </c>
      <c r="Q70" s="1866"/>
      <c r="R70" s="1351">
        <v>12.5</v>
      </c>
      <c r="S70" s="728" t="s">
        <v>814</v>
      </c>
      <c r="T70" s="1150">
        <v>41</v>
      </c>
      <c r="U70" s="1865">
        <v>36</v>
      </c>
      <c r="V70" s="1866"/>
      <c r="W70" s="1866"/>
      <c r="X70" s="1351">
        <v>13.88888888888889</v>
      </c>
      <c r="Y70" s="729" t="s">
        <v>814</v>
      </c>
    </row>
    <row r="71" spans="2:25" ht="9" customHeight="1">
      <c r="B71" s="1145" t="s">
        <v>814</v>
      </c>
      <c r="C71" s="1791" t="s">
        <v>47</v>
      </c>
      <c r="D71" s="1788"/>
      <c r="E71" s="1788"/>
      <c r="F71" s="1184">
        <v>443</v>
      </c>
      <c r="G71" s="1859">
        <v>341</v>
      </c>
      <c r="H71" s="1860"/>
      <c r="I71" s="1860"/>
      <c r="J71" s="1344">
        <v>29.91202346041056</v>
      </c>
      <c r="K71" s="1169">
        <v>298</v>
      </c>
      <c r="L71" s="1859">
        <v>243</v>
      </c>
      <c r="M71" s="1860"/>
      <c r="N71" s="1452">
        <v>22.633744855967077</v>
      </c>
      <c r="O71" s="1169">
        <v>741</v>
      </c>
      <c r="P71" s="1859">
        <v>584</v>
      </c>
      <c r="Q71" s="1860"/>
      <c r="R71" s="1344">
        <v>26.88356164383562</v>
      </c>
      <c r="S71" s="1234" t="s">
        <v>814</v>
      </c>
      <c r="T71" s="1173">
        <v>1828</v>
      </c>
      <c r="U71" s="1859">
        <v>1458</v>
      </c>
      <c r="V71" s="1860"/>
      <c r="W71" s="1860"/>
      <c r="X71" s="1344">
        <v>25.377229080932786</v>
      </c>
      <c r="Y71" s="1174" t="s">
        <v>814</v>
      </c>
    </row>
    <row r="72" spans="2:25" ht="9" customHeight="1">
      <c r="B72" s="1145" t="s">
        <v>814</v>
      </c>
      <c r="C72" s="1791" t="s">
        <v>814</v>
      </c>
      <c r="D72" s="1788"/>
      <c r="E72" s="1788"/>
      <c r="F72" s="1192" t="s">
        <v>814</v>
      </c>
      <c r="G72" s="1863" t="s">
        <v>814</v>
      </c>
      <c r="H72" s="1864"/>
      <c r="I72" s="1864"/>
      <c r="J72" s="1342" t="s">
        <v>814</v>
      </c>
      <c r="K72" s="1192" t="s">
        <v>814</v>
      </c>
      <c r="L72" s="1863" t="s">
        <v>814</v>
      </c>
      <c r="M72" s="1864"/>
      <c r="N72" s="1453" t="s">
        <v>814</v>
      </c>
      <c r="O72" s="1192" t="s">
        <v>814</v>
      </c>
      <c r="P72" s="1863" t="s">
        <v>814</v>
      </c>
      <c r="Q72" s="1864"/>
      <c r="R72" s="1342" t="s">
        <v>814</v>
      </c>
      <c r="S72" s="1154" t="s">
        <v>814</v>
      </c>
      <c r="T72" s="1193" t="s">
        <v>814</v>
      </c>
      <c r="U72" s="1863" t="s">
        <v>814</v>
      </c>
      <c r="V72" s="1864"/>
      <c r="W72" s="1864"/>
      <c r="X72" s="1342" t="s">
        <v>814</v>
      </c>
      <c r="Y72" s="1156" t="s">
        <v>814</v>
      </c>
    </row>
    <row r="73" spans="2:25" ht="8.25" customHeight="1">
      <c r="B73" s="732" t="s">
        <v>814</v>
      </c>
      <c r="C73" s="1846" t="s">
        <v>814</v>
      </c>
      <c r="D73" s="1847"/>
      <c r="E73" s="1847"/>
      <c r="F73" s="1230" t="s">
        <v>814</v>
      </c>
      <c r="G73" s="1861" t="s">
        <v>814</v>
      </c>
      <c r="H73" s="1862"/>
      <c r="I73" s="1862"/>
      <c r="J73" s="1354" t="s">
        <v>814</v>
      </c>
      <c r="K73" s="1230" t="s">
        <v>814</v>
      </c>
      <c r="L73" s="1861" t="s">
        <v>814</v>
      </c>
      <c r="M73" s="1862"/>
      <c r="N73" s="1454" t="s">
        <v>814</v>
      </c>
      <c r="O73" s="1230" t="s">
        <v>814</v>
      </c>
      <c r="P73" s="1861" t="s">
        <v>814</v>
      </c>
      <c r="Q73" s="1862"/>
      <c r="R73" s="1354" t="s">
        <v>814</v>
      </c>
      <c r="S73" s="1231" t="s">
        <v>814</v>
      </c>
      <c r="T73" s="1232" t="s">
        <v>814</v>
      </c>
      <c r="U73" s="1861" t="s">
        <v>814</v>
      </c>
      <c r="V73" s="1862"/>
      <c r="W73" s="1862"/>
      <c r="X73" s="1354" t="s">
        <v>814</v>
      </c>
      <c r="Y73" s="1233" t="s">
        <v>814</v>
      </c>
    </row>
    <row r="74" spans="2:25" ht="13.5" customHeight="1">
      <c r="B74" s="732" t="s">
        <v>814</v>
      </c>
      <c r="C74" s="1846" t="s">
        <v>437</v>
      </c>
      <c r="D74" s="1847"/>
      <c r="E74" s="1847"/>
      <c r="F74" s="1184">
        <v>3266</v>
      </c>
      <c r="G74" s="1859">
        <v>3384</v>
      </c>
      <c r="H74" s="1860"/>
      <c r="I74" s="1860"/>
      <c r="J74" s="1346">
        <v>-3.486997635933806</v>
      </c>
      <c r="K74" s="1169">
        <v>368</v>
      </c>
      <c r="L74" s="1859">
        <v>301</v>
      </c>
      <c r="M74" s="1860"/>
      <c r="N74" s="1452">
        <v>22.259136212624583</v>
      </c>
      <c r="O74" s="1169">
        <v>3634</v>
      </c>
      <c r="P74" s="1859">
        <v>3685</v>
      </c>
      <c r="Q74" s="1860"/>
      <c r="R74" s="1346">
        <v>-1.3839891451831752</v>
      </c>
      <c r="S74" s="1234" t="s">
        <v>814</v>
      </c>
      <c r="T74" s="1173">
        <v>4937</v>
      </c>
      <c r="U74" s="1859">
        <v>4744</v>
      </c>
      <c r="V74" s="1860"/>
      <c r="W74" s="1860"/>
      <c r="X74" s="1344">
        <v>4.068296795952783</v>
      </c>
      <c r="Y74" s="1174" t="s">
        <v>814</v>
      </c>
    </row>
    <row r="75" spans="2:26" ht="9" customHeight="1">
      <c r="B75" s="742" t="s">
        <v>814</v>
      </c>
      <c r="C75" s="1854" t="s">
        <v>814</v>
      </c>
      <c r="D75" s="1770"/>
      <c r="E75" s="1770"/>
      <c r="F75" s="1194" t="s">
        <v>814</v>
      </c>
      <c r="G75" s="1804" t="s">
        <v>814</v>
      </c>
      <c r="H75" s="1805"/>
      <c r="I75" s="1805"/>
      <c r="J75" s="1172" t="s">
        <v>814</v>
      </c>
      <c r="K75" s="1194" t="s">
        <v>814</v>
      </c>
      <c r="L75" s="1804" t="s">
        <v>814</v>
      </c>
      <c r="M75" s="1805"/>
      <c r="N75" s="1172" t="s">
        <v>814</v>
      </c>
      <c r="O75" s="1194" t="s">
        <v>814</v>
      </c>
      <c r="P75" s="1804" t="s">
        <v>814</v>
      </c>
      <c r="Q75" s="1805"/>
      <c r="R75" s="1172" t="s">
        <v>814</v>
      </c>
      <c r="S75" s="1172" t="s">
        <v>814</v>
      </c>
      <c r="T75" s="1195" t="s">
        <v>814</v>
      </c>
      <c r="U75" s="1804" t="s">
        <v>814</v>
      </c>
      <c r="V75" s="1805"/>
      <c r="W75" s="1805"/>
      <c r="X75" s="1172" t="s">
        <v>814</v>
      </c>
      <c r="Y75" s="1174" t="s">
        <v>814</v>
      </c>
      <c r="Z75" s="1351" t="s">
        <v>817</v>
      </c>
    </row>
    <row r="76" spans="2:25" ht="7.5" customHeight="1">
      <c r="B76" s="733" t="s">
        <v>814</v>
      </c>
      <c r="C76" s="1846" t="s">
        <v>814</v>
      </c>
      <c r="D76" s="1847"/>
      <c r="E76" s="1847"/>
      <c r="F76" s="1214" t="s">
        <v>814</v>
      </c>
      <c r="G76" s="1799" t="s">
        <v>814</v>
      </c>
      <c r="H76" s="1790"/>
      <c r="I76" s="1790"/>
      <c r="J76" s="1149" t="s">
        <v>814</v>
      </c>
      <c r="K76" s="1214" t="s">
        <v>814</v>
      </c>
      <c r="L76" s="1799" t="s">
        <v>814</v>
      </c>
      <c r="M76" s="1790"/>
      <c r="N76" s="1149" t="s">
        <v>814</v>
      </c>
      <c r="O76" s="1214" t="s">
        <v>814</v>
      </c>
      <c r="P76" s="1799" t="s">
        <v>814</v>
      </c>
      <c r="Q76" s="1790"/>
      <c r="R76" s="1149" t="s">
        <v>814</v>
      </c>
      <c r="S76" s="1149" t="s">
        <v>814</v>
      </c>
      <c r="T76" s="1214" t="s">
        <v>814</v>
      </c>
      <c r="U76" s="1799" t="s">
        <v>814</v>
      </c>
      <c r="V76" s="1790"/>
      <c r="W76" s="1790"/>
      <c r="X76" s="1149" t="s">
        <v>814</v>
      </c>
      <c r="Y76" s="1149" t="s">
        <v>814</v>
      </c>
    </row>
    <row r="77" spans="2:25" ht="18" customHeight="1">
      <c r="B77" s="1737" t="s">
        <v>48</v>
      </c>
      <c r="C77" s="1738"/>
      <c r="D77" s="1738"/>
      <c r="E77" s="1738"/>
      <c r="F77" s="1738"/>
      <c r="G77" s="1738"/>
      <c r="H77" s="1738"/>
      <c r="I77" s="1738"/>
      <c r="J77" s="1738"/>
      <c r="K77" s="1738"/>
      <c r="L77" s="1738"/>
      <c r="M77" s="1738"/>
      <c r="N77" s="1738"/>
      <c r="O77" s="1738"/>
      <c r="P77" s="1738"/>
      <c r="Q77" s="1738"/>
      <c r="R77" s="1738"/>
      <c r="S77" s="1738"/>
      <c r="T77" s="1738"/>
      <c r="U77" s="1738"/>
      <c r="V77" s="1738"/>
      <c r="W77" s="1738"/>
      <c r="X77" s="1738"/>
      <c r="Y77" s="1738"/>
    </row>
    <row r="78" spans="2:25" ht="9" customHeight="1">
      <c r="B78" s="1129" t="s">
        <v>814</v>
      </c>
      <c r="C78" s="1745" t="s">
        <v>814</v>
      </c>
      <c r="D78" s="1740"/>
      <c r="E78" s="1803" t="s">
        <v>814</v>
      </c>
      <c r="F78" s="1740"/>
      <c r="G78" s="1740"/>
      <c r="H78" s="1201" t="s">
        <v>814</v>
      </c>
      <c r="I78" s="1800" t="s">
        <v>814</v>
      </c>
      <c r="J78" s="1801"/>
      <c r="K78" s="1800" t="s">
        <v>814</v>
      </c>
      <c r="L78" s="1801"/>
      <c r="M78" s="1802" t="s">
        <v>814</v>
      </c>
      <c r="N78" s="1740"/>
      <c r="O78" s="1800" t="s">
        <v>814</v>
      </c>
      <c r="P78" s="1801"/>
      <c r="Q78" s="1800" t="s">
        <v>49</v>
      </c>
      <c r="R78" s="1801"/>
      <c r="S78" s="1801"/>
      <c r="T78" s="1802" t="s">
        <v>50</v>
      </c>
      <c r="U78" s="1740"/>
      <c r="V78" s="1132" t="s">
        <v>814</v>
      </c>
      <c r="W78" s="1803" t="s">
        <v>814</v>
      </c>
      <c r="X78" s="1740"/>
      <c r="Y78" s="1144" t="s">
        <v>814</v>
      </c>
    </row>
    <row r="79" spans="2:25" ht="9" customHeight="1">
      <c r="B79" s="1134" t="s">
        <v>814</v>
      </c>
      <c r="C79" s="1755" t="s">
        <v>814</v>
      </c>
      <c r="D79" s="1786"/>
      <c r="E79" s="1795" t="s">
        <v>51</v>
      </c>
      <c r="F79" s="1786"/>
      <c r="G79" s="1786"/>
      <c r="H79" s="1203" t="s">
        <v>814</v>
      </c>
      <c r="I79" s="1796" t="s">
        <v>814</v>
      </c>
      <c r="J79" s="1797"/>
      <c r="K79" s="1796" t="s">
        <v>814</v>
      </c>
      <c r="L79" s="1797"/>
      <c r="M79" s="1798" t="s">
        <v>814</v>
      </c>
      <c r="N79" s="1786"/>
      <c r="O79" s="1796" t="s">
        <v>999</v>
      </c>
      <c r="P79" s="1797"/>
      <c r="Q79" s="1796" t="s">
        <v>52</v>
      </c>
      <c r="R79" s="1797"/>
      <c r="S79" s="1797"/>
      <c r="T79" s="1798" t="s">
        <v>53</v>
      </c>
      <c r="U79" s="1786"/>
      <c r="V79" s="1136" t="s">
        <v>814</v>
      </c>
      <c r="W79" s="1795" t="s">
        <v>286</v>
      </c>
      <c r="X79" s="1786"/>
      <c r="Y79" s="1142" t="s">
        <v>814</v>
      </c>
    </row>
    <row r="80" spans="2:25" ht="9" customHeight="1">
      <c r="B80" s="1134" t="s">
        <v>814</v>
      </c>
      <c r="C80" s="1755" t="s">
        <v>814</v>
      </c>
      <c r="D80" s="1786"/>
      <c r="E80" s="1795" t="s">
        <v>54</v>
      </c>
      <c r="F80" s="1786"/>
      <c r="G80" s="1786"/>
      <c r="H80" s="1203" t="s">
        <v>814</v>
      </c>
      <c r="I80" s="1796" t="s">
        <v>358</v>
      </c>
      <c r="J80" s="1797"/>
      <c r="K80" s="1796" t="s">
        <v>359</v>
      </c>
      <c r="L80" s="1797"/>
      <c r="M80" s="1798" t="s">
        <v>360</v>
      </c>
      <c r="N80" s="1786"/>
      <c r="O80" s="1796" t="s">
        <v>361</v>
      </c>
      <c r="P80" s="1797"/>
      <c r="Q80" s="1796" t="s">
        <v>361</v>
      </c>
      <c r="R80" s="1797"/>
      <c r="S80" s="1797"/>
      <c r="T80" s="1798" t="s">
        <v>362</v>
      </c>
      <c r="U80" s="1786"/>
      <c r="V80" s="1136" t="s">
        <v>814</v>
      </c>
      <c r="W80" s="1795" t="s">
        <v>54</v>
      </c>
      <c r="X80" s="1786"/>
      <c r="Y80" s="1142" t="s">
        <v>814</v>
      </c>
    </row>
    <row r="81" spans="2:25" ht="13.5" customHeight="1">
      <c r="B81" s="1140" t="s">
        <v>814</v>
      </c>
      <c r="C81" s="1852" t="s">
        <v>814</v>
      </c>
      <c r="D81" s="1853"/>
      <c r="E81" s="1784" t="s">
        <v>1048</v>
      </c>
      <c r="F81" s="1785"/>
      <c r="G81" s="1785"/>
      <c r="H81" s="1235" t="s">
        <v>814</v>
      </c>
      <c r="I81" s="1793" t="s">
        <v>1048</v>
      </c>
      <c r="J81" s="1794"/>
      <c r="K81" s="1793" t="s">
        <v>1048</v>
      </c>
      <c r="L81" s="1794"/>
      <c r="M81" s="1792" t="s">
        <v>1048</v>
      </c>
      <c r="N81" s="1785"/>
      <c r="O81" s="1793" t="s">
        <v>1048</v>
      </c>
      <c r="P81" s="1794"/>
      <c r="Q81" s="1793" t="s">
        <v>1048</v>
      </c>
      <c r="R81" s="1794"/>
      <c r="S81" s="1794"/>
      <c r="T81" s="1792" t="s">
        <v>1048</v>
      </c>
      <c r="U81" s="1785"/>
      <c r="V81" s="1162" t="s">
        <v>814</v>
      </c>
      <c r="W81" s="1784" t="s">
        <v>1048</v>
      </c>
      <c r="X81" s="1785"/>
      <c r="Y81" s="1164" t="s">
        <v>814</v>
      </c>
    </row>
    <row r="82" spans="2:25" ht="9" customHeight="1">
      <c r="B82" s="1134" t="s">
        <v>814</v>
      </c>
      <c r="C82" s="1755" t="s">
        <v>814</v>
      </c>
      <c r="D82" s="1786"/>
      <c r="E82" s="1787" t="s">
        <v>814</v>
      </c>
      <c r="F82" s="1788"/>
      <c r="G82" s="1788"/>
      <c r="H82" s="1205" t="s">
        <v>814</v>
      </c>
      <c r="I82" s="1789" t="s">
        <v>814</v>
      </c>
      <c r="J82" s="1790"/>
      <c r="K82" s="1789" t="s">
        <v>814</v>
      </c>
      <c r="L82" s="1790"/>
      <c r="M82" s="1791" t="s">
        <v>814</v>
      </c>
      <c r="N82" s="1788"/>
      <c r="O82" s="1789" t="s">
        <v>814</v>
      </c>
      <c r="P82" s="1790"/>
      <c r="Q82" s="1789" t="s">
        <v>814</v>
      </c>
      <c r="R82" s="1790"/>
      <c r="S82" s="1790"/>
      <c r="T82" s="1791" t="s">
        <v>814</v>
      </c>
      <c r="U82" s="1788"/>
      <c r="V82" s="1146" t="s">
        <v>814</v>
      </c>
      <c r="W82" s="1787" t="s">
        <v>814</v>
      </c>
      <c r="X82" s="1788"/>
      <c r="Y82" s="1181" t="s">
        <v>814</v>
      </c>
    </row>
    <row r="83" spans="2:25" ht="8.25" customHeight="1">
      <c r="B83" s="1207" t="s">
        <v>814</v>
      </c>
      <c r="C83" s="733" t="s">
        <v>243</v>
      </c>
      <c r="D83" s="1236" t="s">
        <v>873</v>
      </c>
      <c r="E83" s="1772">
        <v>46125</v>
      </c>
      <c r="F83" s="1773"/>
      <c r="G83" s="1773"/>
      <c r="H83" s="1396" t="s">
        <v>814</v>
      </c>
      <c r="I83" s="1783">
        <v>4236</v>
      </c>
      <c r="J83" s="1782"/>
      <c r="K83" s="1781">
        <v>-2236</v>
      </c>
      <c r="L83" s="1782"/>
      <c r="M83" s="1780">
        <v>2000</v>
      </c>
      <c r="N83" s="1773"/>
      <c r="O83" s="1783">
        <v>43</v>
      </c>
      <c r="P83" s="1782"/>
      <c r="Q83" s="1783">
        <v>456</v>
      </c>
      <c r="R83" s="1782"/>
      <c r="S83" s="1782"/>
      <c r="T83" s="1780">
        <v>2499</v>
      </c>
      <c r="U83" s="1773"/>
      <c r="V83" s="1387" t="s">
        <v>814</v>
      </c>
      <c r="W83" s="1772">
        <v>48624</v>
      </c>
      <c r="X83" s="1773"/>
      <c r="Y83" s="1210" t="s">
        <v>814</v>
      </c>
    </row>
    <row r="84" spans="2:25" ht="8.25" customHeight="1">
      <c r="B84" s="1207" t="s">
        <v>814</v>
      </c>
      <c r="C84" s="728" t="s">
        <v>814</v>
      </c>
      <c r="D84" s="1236" t="s">
        <v>877</v>
      </c>
      <c r="E84" s="1772">
        <v>44946</v>
      </c>
      <c r="F84" s="1773"/>
      <c r="G84" s="1773"/>
      <c r="H84" s="1396" t="s">
        <v>814</v>
      </c>
      <c r="I84" s="1783">
        <v>3283</v>
      </c>
      <c r="J84" s="1782"/>
      <c r="K84" s="1781">
        <v>-1916</v>
      </c>
      <c r="L84" s="1782"/>
      <c r="M84" s="1780">
        <v>1367</v>
      </c>
      <c r="N84" s="1773"/>
      <c r="O84" s="1781">
        <v>-81</v>
      </c>
      <c r="P84" s="1782"/>
      <c r="Q84" s="1781">
        <v>-107</v>
      </c>
      <c r="R84" s="1782"/>
      <c r="S84" s="1782"/>
      <c r="T84" s="1780">
        <v>1179</v>
      </c>
      <c r="U84" s="1773"/>
      <c r="V84" s="1387" t="s">
        <v>814</v>
      </c>
      <c r="W84" s="1772">
        <v>46125</v>
      </c>
      <c r="X84" s="1773"/>
      <c r="Y84" s="1210" t="s">
        <v>814</v>
      </c>
    </row>
    <row r="85" spans="2:25" ht="8.25" customHeight="1">
      <c r="B85" s="1207" t="s">
        <v>814</v>
      </c>
      <c r="C85" s="728" t="s">
        <v>814</v>
      </c>
      <c r="D85" s="1236" t="s">
        <v>184</v>
      </c>
      <c r="E85" s="1774">
        <v>2.6231477773327994</v>
      </c>
      <c r="F85" s="1775"/>
      <c r="G85" s="1775"/>
      <c r="H85" s="1357" t="s">
        <v>814</v>
      </c>
      <c r="I85" s="1776">
        <v>29.028327749010053</v>
      </c>
      <c r="J85" s="1777"/>
      <c r="K85" s="1778">
        <v>-16.701461377870565</v>
      </c>
      <c r="L85" s="1777"/>
      <c r="M85" s="1779">
        <v>46.30577907827359</v>
      </c>
      <c r="N85" s="1775"/>
      <c r="O85" s="1776">
        <v>153.0864197530864</v>
      </c>
      <c r="P85" s="1777"/>
      <c r="Q85" s="1776">
        <v>526.1682242990654</v>
      </c>
      <c r="R85" s="1777"/>
      <c r="S85" s="1777"/>
      <c r="T85" s="1779">
        <v>111.95928753180662</v>
      </c>
      <c r="U85" s="1775"/>
      <c r="V85" s="1359" t="s">
        <v>814</v>
      </c>
      <c r="W85" s="1774">
        <v>5.417886178861789</v>
      </c>
      <c r="X85" s="1775"/>
      <c r="Y85" s="1210" t="s">
        <v>814</v>
      </c>
    </row>
    <row r="86" spans="2:25" ht="8.25" customHeight="1">
      <c r="B86" s="1207" t="s">
        <v>814</v>
      </c>
      <c r="C86" s="733" t="s">
        <v>380</v>
      </c>
      <c r="D86" s="1236" t="s">
        <v>873</v>
      </c>
      <c r="E86" s="1772">
        <v>12003</v>
      </c>
      <c r="F86" s="1773"/>
      <c r="G86" s="1773"/>
      <c r="H86" s="1396" t="s">
        <v>814</v>
      </c>
      <c r="I86" s="1783">
        <v>10311</v>
      </c>
      <c r="J86" s="1782"/>
      <c r="K86" s="1781">
        <v>-9250</v>
      </c>
      <c r="L86" s="1782"/>
      <c r="M86" s="1780">
        <v>1061</v>
      </c>
      <c r="N86" s="1773"/>
      <c r="O86" s="1781">
        <v>-63</v>
      </c>
      <c r="P86" s="1782"/>
      <c r="Q86" s="1783">
        <v>676</v>
      </c>
      <c r="R86" s="1782"/>
      <c r="S86" s="1782"/>
      <c r="T86" s="1780">
        <v>1674</v>
      </c>
      <c r="U86" s="1773"/>
      <c r="V86" s="1387" t="s">
        <v>814</v>
      </c>
      <c r="W86" s="1772">
        <v>13677</v>
      </c>
      <c r="X86" s="1773"/>
      <c r="Y86" s="1210" t="s">
        <v>814</v>
      </c>
    </row>
    <row r="87" spans="2:25" ht="8.25" customHeight="1">
      <c r="B87" s="1207" t="s">
        <v>814</v>
      </c>
      <c r="C87" s="728" t="s">
        <v>814</v>
      </c>
      <c r="D87" s="1236" t="s">
        <v>877</v>
      </c>
      <c r="E87" s="1772">
        <v>11413</v>
      </c>
      <c r="F87" s="1773"/>
      <c r="G87" s="1773"/>
      <c r="H87" s="1396" t="s">
        <v>814</v>
      </c>
      <c r="I87" s="1783">
        <v>7150</v>
      </c>
      <c r="J87" s="1782"/>
      <c r="K87" s="1781">
        <v>-6537</v>
      </c>
      <c r="L87" s="1782"/>
      <c r="M87" s="1780">
        <v>613</v>
      </c>
      <c r="N87" s="1773"/>
      <c r="O87" s="1781">
        <v>-68</v>
      </c>
      <c r="P87" s="1782"/>
      <c r="Q87" s="1783">
        <v>45</v>
      </c>
      <c r="R87" s="1782"/>
      <c r="S87" s="1782"/>
      <c r="T87" s="1780">
        <v>590</v>
      </c>
      <c r="U87" s="1773"/>
      <c r="V87" s="1387" t="s">
        <v>814</v>
      </c>
      <c r="W87" s="1772">
        <v>12003</v>
      </c>
      <c r="X87" s="1773"/>
      <c r="Y87" s="1210" t="s">
        <v>814</v>
      </c>
    </row>
    <row r="88" spans="2:25" ht="8.25" customHeight="1">
      <c r="B88" s="1207" t="s">
        <v>814</v>
      </c>
      <c r="C88" s="728" t="s">
        <v>814</v>
      </c>
      <c r="D88" s="1236" t="s">
        <v>184</v>
      </c>
      <c r="E88" s="1774">
        <v>5.169543503022869</v>
      </c>
      <c r="F88" s="1775"/>
      <c r="G88" s="1775"/>
      <c r="H88" s="1357" t="s">
        <v>814</v>
      </c>
      <c r="I88" s="1776">
        <v>44.209790209790214</v>
      </c>
      <c r="J88" s="1777"/>
      <c r="K88" s="1778">
        <v>-41.502218142878995</v>
      </c>
      <c r="L88" s="1777"/>
      <c r="M88" s="1779">
        <v>73.08319738988581</v>
      </c>
      <c r="N88" s="1775"/>
      <c r="O88" s="1776">
        <v>7.352941176470589</v>
      </c>
      <c r="P88" s="1777"/>
      <c r="Q88" s="1776">
        <v>1402.2222222222222</v>
      </c>
      <c r="R88" s="1777"/>
      <c r="S88" s="1777"/>
      <c r="T88" s="1779">
        <v>183.72881355932202</v>
      </c>
      <c r="U88" s="1775"/>
      <c r="V88" s="1359" t="s">
        <v>814</v>
      </c>
      <c r="W88" s="1774">
        <v>13.946513371657085</v>
      </c>
      <c r="X88" s="1775"/>
      <c r="Y88" s="1210" t="s">
        <v>814</v>
      </c>
    </row>
    <row r="89" spans="2:25" ht="8.25" customHeight="1">
      <c r="B89" s="1207" t="s">
        <v>814</v>
      </c>
      <c r="C89" s="733" t="s">
        <v>381</v>
      </c>
      <c r="D89" s="1236" t="s">
        <v>873</v>
      </c>
      <c r="E89" s="1772">
        <v>835</v>
      </c>
      <c r="F89" s="1773"/>
      <c r="G89" s="1773"/>
      <c r="H89" s="1396" t="s">
        <v>814</v>
      </c>
      <c r="I89" s="1783">
        <v>5</v>
      </c>
      <c r="J89" s="1782"/>
      <c r="K89" s="1781">
        <v>-4</v>
      </c>
      <c r="L89" s="1782"/>
      <c r="M89" s="1780">
        <v>1</v>
      </c>
      <c r="N89" s="1773"/>
      <c r="O89" s="1351"/>
      <c r="P89" s="1351" t="s">
        <v>817</v>
      </c>
      <c r="Q89" s="1783">
        <v>67</v>
      </c>
      <c r="R89" s="1782"/>
      <c r="S89" s="1782"/>
      <c r="T89" s="1780">
        <v>68</v>
      </c>
      <c r="U89" s="1773"/>
      <c r="V89" s="1387" t="s">
        <v>814</v>
      </c>
      <c r="W89" s="1772">
        <v>903</v>
      </c>
      <c r="X89" s="1773"/>
      <c r="Y89" s="1210" t="s">
        <v>814</v>
      </c>
    </row>
    <row r="90" spans="2:25" ht="8.25" customHeight="1">
      <c r="B90" s="1207" t="s">
        <v>814</v>
      </c>
      <c r="C90" s="728" t="s">
        <v>814</v>
      </c>
      <c r="D90" s="1236" t="s">
        <v>877</v>
      </c>
      <c r="E90" s="1772">
        <v>840</v>
      </c>
      <c r="F90" s="1773"/>
      <c r="G90" s="1773"/>
      <c r="H90" s="1396" t="s">
        <v>814</v>
      </c>
      <c r="I90" s="1783">
        <v>5</v>
      </c>
      <c r="J90" s="1782"/>
      <c r="K90" s="1781">
        <v>-18</v>
      </c>
      <c r="L90" s="1782"/>
      <c r="M90" s="1850">
        <v>-13</v>
      </c>
      <c r="N90" s="1773"/>
      <c r="O90" s="1351"/>
      <c r="P90" s="1351" t="s">
        <v>817</v>
      </c>
      <c r="Q90" s="1783">
        <v>8</v>
      </c>
      <c r="R90" s="1782"/>
      <c r="S90" s="1782"/>
      <c r="T90" s="1850">
        <v>-5</v>
      </c>
      <c r="U90" s="1773"/>
      <c r="V90" s="1387" t="s">
        <v>814</v>
      </c>
      <c r="W90" s="1772">
        <v>835</v>
      </c>
      <c r="X90" s="1773"/>
      <c r="Y90" s="1210" t="s">
        <v>814</v>
      </c>
    </row>
    <row r="91" spans="2:25" ht="8.25" customHeight="1">
      <c r="B91" s="1207" t="s">
        <v>814</v>
      </c>
      <c r="C91" s="728" t="s">
        <v>814</v>
      </c>
      <c r="D91" s="1236" t="s">
        <v>184</v>
      </c>
      <c r="E91" s="1880">
        <v>-0.5952380952380952</v>
      </c>
      <c r="F91" s="1775"/>
      <c r="G91" s="1775"/>
      <c r="H91" s="1357" t="s">
        <v>814</v>
      </c>
      <c r="I91" s="1776">
        <v>0</v>
      </c>
      <c r="J91" s="1777"/>
      <c r="K91" s="1776">
        <v>77.77777777777779</v>
      </c>
      <c r="L91" s="1777"/>
      <c r="M91" s="1779">
        <v>107.6923076923077</v>
      </c>
      <c r="N91" s="1775"/>
      <c r="O91" s="1351"/>
      <c r="P91" s="1351" t="s">
        <v>817</v>
      </c>
      <c r="Q91" s="1776">
        <v>737.5</v>
      </c>
      <c r="R91" s="1777"/>
      <c r="S91" s="1777"/>
      <c r="T91" s="1779">
        <v>1460</v>
      </c>
      <c r="U91" s="1775"/>
      <c r="V91" s="1359" t="s">
        <v>814</v>
      </c>
      <c r="W91" s="1774">
        <v>8.1437125748503</v>
      </c>
      <c r="X91" s="1775"/>
      <c r="Y91" s="1210" t="s">
        <v>814</v>
      </c>
    </row>
    <row r="92" spans="2:25" ht="9" customHeight="1">
      <c r="B92" s="1207" t="s">
        <v>814</v>
      </c>
      <c r="C92" s="733" t="s">
        <v>874</v>
      </c>
      <c r="D92" s="1236" t="s">
        <v>873</v>
      </c>
      <c r="E92" s="1772">
        <v>5</v>
      </c>
      <c r="F92" s="1773"/>
      <c r="G92" s="1773"/>
      <c r="H92" s="1396" t="s">
        <v>814</v>
      </c>
      <c r="I92" s="1783">
        <v>15</v>
      </c>
      <c r="J92" s="1782"/>
      <c r="K92" s="1781">
        <v>-1</v>
      </c>
      <c r="L92" s="1782"/>
      <c r="M92" s="1780">
        <v>14</v>
      </c>
      <c r="N92" s="1773"/>
      <c r="O92" s="1351"/>
      <c r="P92" s="1351" t="s">
        <v>817</v>
      </c>
      <c r="Q92" s="1781">
        <v>-1</v>
      </c>
      <c r="R92" s="1782"/>
      <c r="S92" s="1782"/>
      <c r="T92" s="1780">
        <v>13</v>
      </c>
      <c r="U92" s="1773"/>
      <c r="V92" s="1387" t="s">
        <v>814</v>
      </c>
      <c r="W92" s="1772">
        <v>18</v>
      </c>
      <c r="X92" s="1773"/>
      <c r="Y92" s="1397" t="s">
        <v>814</v>
      </c>
    </row>
    <row r="93" spans="2:25" ht="9" customHeight="1">
      <c r="B93" s="1207" t="s">
        <v>814</v>
      </c>
      <c r="C93" s="728" t="s">
        <v>814</v>
      </c>
      <c r="D93" s="1236" t="s">
        <v>877</v>
      </c>
      <c r="E93" s="1585"/>
      <c r="F93" s="1351"/>
      <c r="G93" s="1351" t="s">
        <v>817</v>
      </c>
      <c r="H93" s="1396" t="s">
        <v>814</v>
      </c>
      <c r="I93" s="1783">
        <v>4</v>
      </c>
      <c r="J93" s="1782"/>
      <c r="K93" s="1351"/>
      <c r="L93" s="1351" t="s">
        <v>817</v>
      </c>
      <c r="M93" s="1780">
        <v>4</v>
      </c>
      <c r="N93" s="1773"/>
      <c r="O93" s="1351"/>
      <c r="P93" s="1351" t="s">
        <v>817</v>
      </c>
      <c r="Q93" s="1783">
        <v>1</v>
      </c>
      <c r="R93" s="1782"/>
      <c r="S93" s="1782"/>
      <c r="T93" s="1780">
        <v>5</v>
      </c>
      <c r="U93" s="1773"/>
      <c r="V93" s="1387" t="s">
        <v>814</v>
      </c>
      <c r="W93" s="1772">
        <v>5</v>
      </c>
      <c r="X93" s="1773"/>
      <c r="Y93" s="1397" t="s">
        <v>814</v>
      </c>
    </row>
    <row r="94" spans="2:25" ht="9" customHeight="1">
      <c r="B94" s="1207" t="s">
        <v>814</v>
      </c>
      <c r="C94" s="728" t="s">
        <v>814</v>
      </c>
      <c r="D94" s="1236" t="s">
        <v>184</v>
      </c>
      <c r="E94" s="1585"/>
      <c r="F94" s="1351"/>
      <c r="G94" s="1351" t="s">
        <v>817</v>
      </c>
      <c r="H94" s="1357" t="s">
        <v>814</v>
      </c>
      <c r="I94" s="1776">
        <v>275</v>
      </c>
      <c r="J94" s="1777"/>
      <c r="K94" s="1351"/>
      <c r="L94" s="1351" t="s">
        <v>817</v>
      </c>
      <c r="M94" s="1779">
        <v>250</v>
      </c>
      <c r="N94" s="1775"/>
      <c r="O94" s="1351"/>
      <c r="P94" s="1351" t="s">
        <v>817</v>
      </c>
      <c r="Q94" s="1778">
        <v>-200</v>
      </c>
      <c r="R94" s="1777"/>
      <c r="S94" s="1777"/>
      <c r="T94" s="1779">
        <v>160</v>
      </c>
      <c r="U94" s="1775"/>
      <c r="V94" s="1359" t="s">
        <v>814</v>
      </c>
      <c r="W94" s="1774">
        <v>260</v>
      </c>
      <c r="X94" s="1775"/>
      <c r="Y94" s="1210" t="s">
        <v>814</v>
      </c>
    </row>
    <row r="95" spans="2:25" ht="8.25" customHeight="1">
      <c r="B95" s="1237" t="s">
        <v>814</v>
      </c>
      <c r="C95" s="736" t="s">
        <v>814</v>
      </c>
      <c r="D95" s="1238" t="s">
        <v>814</v>
      </c>
      <c r="E95" s="1771" t="s">
        <v>814</v>
      </c>
      <c r="F95" s="1770"/>
      <c r="G95" s="1770"/>
      <c r="H95" s="738" t="s">
        <v>814</v>
      </c>
      <c r="I95" s="1767" t="s">
        <v>814</v>
      </c>
      <c r="J95" s="1768"/>
      <c r="K95" s="1767" t="s">
        <v>814</v>
      </c>
      <c r="L95" s="1768"/>
      <c r="M95" s="1769" t="s">
        <v>814</v>
      </c>
      <c r="N95" s="1770"/>
      <c r="O95" s="1767" t="s">
        <v>814</v>
      </c>
      <c r="P95" s="1768"/>
      <c r="Q95" s="1767" t="s">
        <v>814</v>
      </c>
      <c r="R95" s="1768"/>
      <c r="S95" s="1768"/>
      <c r="T95" s="1769" t="s">
        <v>814</v>
      </c>
      <c r="U95" s="1770"/>
      <c r="V95" s="735" t="s">
        <v>814</v>
      </c>
      <c r="W95" s="1771" t="s">
        <v>814</v>
      </c>
      <c r="X95" s="1770"/>
      <c r="Y95" s="1229" t="s">
        <v>814</v>
      </c>
    </row>
    <row r="96" spans="2:25" ht="9" customHeight="1">
      <c r="B96" s="1207" t="s">
        <v>814</v>
      </c>
      <c r="C96" s="728" t="s">
        <v>814</v>
      </c>
      <c r="D96" s="1236" t="s">
        <v>814</v>
      </c>
      <c r="E96" s="1848" t="s">
        <v>814</v>
      </c>
      <c r="F96" s="1847"/>
      <c r="G96" s="1847"/>
      <c r="H96" s="729" t="s">
        <v>814</v>
      </c>
      <c r="I96" s="1833" t="s">
        <v>814</v>
      </c>
      <c r="J96" s="1814"/>
      <c r="K96" s="1833" t="s">
        <v>814</v>
      </c>
      <c r="L96" s="1814"/>
      <c r="M96" s="1849" t="s">
        <v>814</v>
      </c>
      <c r="N96" s="1847"/>
      <c r="O96" s="1833" t="s">
        <v>814</v>
      </c>
      <c r="P96" s="1814"/>
      <c r="Q96" s="1833" t="s">
        <v>814</v>
      </c>
      <c r="R96" s="1814"/>
      <c r="S96" s="1814"/>
      <c r="T96" s="1849" t="s">
        <v>814</v>
      </c>
      <c r="U96" s="1847"/>
      <c r="V96" s="731" t="s">
        <v>814</v>
      </c>
      <c r="W96" s="1848" t="s">
        <v>814</v>
      </c>
      <c r="X96" s="1847"/>
      <c r="Y96" s="1210" t="s">
        <v>814</v>
      </c>
    </row>
    <row r="97" spans="2:25" ht="8.25" customHeight="1">
      <c r="B97" s="1207" t="s">
        <v>814</v>
      </c>
      <c r="C97" s="733" t="s">
        <v>373</v>
      </c>
      <c r="D97" s="1236" t="s">
        <v>873</v>
      </c>
      <c r="E97" s="1772">
        <v>58968</v>
      </c>
      <c r="F97" s="1773"/>
      <c r="G97" s="1773"/>
      <c r="H97" s="1396" t="s">
        <v>814</v>
      </c>
      <c r="I97" s="1783">
        <v>14567</v>
      </c>
      <c r="J97" s="1782"/>
      <c r="K97" s="1781">
        <v>-11491</v>
      </c>
      <c r="L97" s="1782"/>
      <c r="M97" s="1780">
        <v>3076</v>
      </c>
      <c r="N97" s="1773"/>
      <c r="O97" s="1781">
        <v>-20</v>
      </c>
      <c r="P97" s="1782"/>
      <c r="Q97" s="1783">
        <v>1198</v>
      </c>
      <c r="R97" s="1782"/>
      <c r="S97" s="1782"/>
      <c r="T97" s="1780">
        <v>4254</v>
      </c>
      <c r="U97" s="1773"/>
      <c r="V97" s="1387" t="s">
        <v>814</v>
      </c>
      <c r="W97" s="1772">
        <v>63222</v>
      </c>
      <c r="X97" s="1773"/>
      <c r="Y97" s="1210" t="s">
        <v>814</v>
      </c>
    </row>
    <row r="98" spans="2:25" ht="8.25" customHeight="1">
      <c r="B98" s="1207" t="s">
        <v>814</v>
      </c>
      <c r="C98" s="728" t="s">
        <v>814</v>
      </c>
      <c r="D98" s="1236" t="s">
        <v>877</v>
      </c>
      <c r="E98" s="1772">
        <v>57199</v>
      </c>
      <c r="F98" s="1773"/>
      <c r="G98" s="1773"/>
      <c r="H98" s="1396" t="s">
        <v>814</v>
      </c>
      <c r="I98" s="1783">
        <v>10442</v>
      </c>
      <c r="J98" s="1782"/>
      <c r="K98" s="1781">
        <v>-8471</v>
      </c>
      <c r="L98" s="1782"/>
      <c r="M98" s="1780">
        <v>1971</v>
      </c>
      <c r="N98" s="1773"/>
      <c r="O98" s="1781">
        <v>-149</v>
      </c>
      <c r="P98" s="1782"/>
      <c r="Q98" s="1781">
        <v>-53</v>
      </c>
      <c r="R98" s="1782"/>
      <c r="S98" s="1782"/>
      <c r="T98" s="1780">
        <v>1769</v>
      </c>
      <c r="U98" s="1773"/>
      <c r="V98" s="1387" t="s">
        <v>814</v>
      </c>
      <c r="W98" s="1772">
        <v>58968</v>
      </c>
      <c r="X98" s="1773"/>
      <c r="Y98" s="1210" t="s">
        <v>814</v>
      </c>
    </row>
    <row r="99" spans="2:25" ht="8.25" customHeight="1">
      <c r="B99" s="1207" t="s">
        <v>814</v>
      </c>
      <c r="C99" s="728" t="s">
        <v>814</v>
      </c>
      <c r="D99" s="1236" t="s">
        <v>184</v>
      </c>
      <c r="E99" s="1774">
        <v>3.0927114110386547</v>
      </c>
      <c r="F99" s="1775"/>
      <c r="G99" s="1775"/>
      <c r="H99" s="729" t="s">
        <v>814</v>
      </c>
      <c r="I99" s="1884">
        <v>39.50392645087148</v>
      </c>
      <c r="J99" s="1814"/>
      <c r="K99" s="1776">
        <v>-35.65104474088065</v>
      </c>
      <c r="L99" s="1777"/>
      <c r="M99" s="1779">
        <v>56.06291222729579</v>
      </c>
      <c r="N99" s="1775"/>
      <c r="O99" s="1776">
        <v>86.57718120805369</v>
      </c>
      <c r="P99" s="1777"/>
      <c r="Q99" s="1776">
        <v>2360.377358490566</v>
      </c>
      <c r="R99" s="1777"/>
      <c r="S99" s="1777"/>
      <c r="T99" s="1779">
        <v>140.47484454494062</v>
      </c>
      <c r="U99" s="1775"/>
      <c r="V99" s="1359" t="s">
        <v>814</v>
      </c>
      <c r="W99" s="1774">
        <v>7.214082214082214</v>
      </c>
      <c r="X99" s="1775"/>
      <c r="Y99" s="1210" t="s">
        <v>814</v>
      </c>
    </row>
    <row r="100" spans="2:25" ht="8.25" customHeight="1">
      <c r="B100" s="1237" t="s">
        <v>814</v>
      </c>
      <c r="C100" s="736" t="s">
        <v>814</v>
      </c>
      <c r="D100" s="1238" t="s">
        <v>814</v>
      </c>
      <c r="E100" s="1771" t="s">
        <v>814</v>
      </c>
      <c r="F100" s="1770"/>
      <c r="G100" s="1770"/>
      <c r="H100" s="738" t="s">
        <v>814</v>
      </c>
      <c r="I100" s="1767" t="s">
        <v>814</v>
      </c>
      <c r="J100" s="1768"/>
      <c r="K100" s="1767" t="s">
        <v>814</v>
      </c>
      <c r="L100" s="1768"/>
      <c r="M100" s="1769" t="s">
        <v>814</v>
      </c>
      <c r="N100" s="1770"/>
      <c r="O100" s="1767" t="s">
        <v>814</v>
      </c>
      <c r="P100" s="1768"/>
      <c r="Q100" s="1767" t="s">
        <v>814</v>
      </c>
      <c r="R100" s="1768"/>
      <c r="S100" s="1768"/>
      <c r="T100" s="1769" t="s">
        <v>814</v>
      </c>
      <c r="U100" s="1770"/>
      <c r="V100" s="735" t="s">
        <v>814</v>
      </c>
      <c r="W100" s="1771" t="s">
        <v>814</v>
      </c>
      <c r="X100" s="1770"/>
      <c r="Y100" s="1229" t="s">
        <v>814</v>
      </c>
    </row>
  </sheetData>
  <mergeCells count="525">
    <mergeCell ref="B2:Y2"/>
    <mergeCell ref="B3:Y3"/>
    <mergeCell ref="E89:G89"/>
    <mergeCell ref="I89:J89"/>
    <mergeCell ref="K89:L89"/>
    <mergeCell ref="M89:N89"/>
    <mergeCell ref="C6:E6"/>
    <mergeCell ref="G6:I6"/>
    <mergeCell ref="L6:M6"/>
    <mergeCell ref="P6:Q6"/>
    <mergeCell ref="C10:E10"/>
    <mergeCell ref="C9:E9"/>
    <mergeCell ref="C8:E8"/>
    <mergeCell ref="C7:E7"/>
    <mergeCell ref="C14:E14"/>
    <mergeCell ref="C13:E13"/>
    <mergeCell ref="C12:E12"/>
    <mergeCell ref="C11:E11"/>
    <mergeCell ref="C18:E18"/>
    <mergeCell ref="C17:E17"/>
    <mergeCell ref="C16:E16"/>
    <mergeCell ref="C15:E15"/>
    <mergeCell ref="C22:E22"/>
    <mergeCell ref="C21:E21"/>
    <mergeCell ref="C20:E20"/>
    <mergeCell ref="C19:E19"/>
    <mergeCell ref="C26:E26"/>
    <mergeCell ref="C25:E25"/>
    <mergeCell ref="C24:E24"/>
    <mergeCell ref="C23:E23"/>
    <mergeCell ref="C30:E30"/>
    <mergeCell ref="C29:E29"/>
    <mergeCell ref="C28:E28"/>
    <mergeCell ref="C27:E27"/>
    <mergeCell ref="C34:E34"/>
    <mergeCell ref="C33:E33"/>
    <mergeCell ref="C32:E32"/>
    <mergeCell ref="C31:E31"/>
    <mergeCell ref="C38:E38"/>
    <mergeCell ref="C37:E37"/>
    <mergeCell ref="C36:E36"/>
    <mergeCell ref="C35:E35"/>
    <mergeCell ref="C42:E42"/>
    <mergeCell ref="C41:E41"/>
    <mergeCell ref="C40:E40"/>
    <mergeCell ref="C39:E39"/>
    <mergeCell ref="C46:E46"/>
    <mergeCell ref="C45:E45"/>
    <mergeCell ref="C44:E44"/>
    <mergeCell ref="C43:E43"/>
    <mergeCell ref="C50:E50"/>
    <mergeCell ref="C49:E49"/>
    <mergeCell ref="C48:E48"/>
    <mergeCell ref="C47:E47"/>
    <mergeCell ref="C54:E54"/>
    <mergeCell ref="C53:E53"/>
    <mergeCell ref="C52:E52"/>
    <mergeCell ref="C51:E51"/>
    <mergeCell ref="C58:E58"/>
    <mergeCell ref="C57:E57"/>
    <mergeCell ref="C56:E56"/>
    <mergeCell ref="C55:E55"/>
    <mergeCell ref="C62:E62"/>
    <mergeCell ref="C61:E61"/>
    <mergeCell ref="C60:E60"/>
    <mergeCell ref="C59:E59"/>
    <mergeCell ref="C66:E66"/>
    <mergeCell ref="C65:E65"/>
    <mergeCell ref="C64:E64"/>
    <mergeCell ref="C63:E63"/>
    <mergeCell ref="C70:E70"/>
    <mergeCell ref="C69:E69"/>
    <mergeCell ref="C68:E68"/>
    <mergeCell ref="C67:E67"/>
    <mergeCell ref="C74:E74"/>
    <mergeCell ref="C73:E73"/>
    <mergeCell ref="C72:E72"/>
    <mergeCell ref="C71:E71"/>
    <mergeCell ref="C79:D79"/>
    <mergeCell ref="C78:D78"/>
    <mergeCell ref="C76:E76"/>
    <mergeCell ref="C75:E75"/>
    <mergeCell ref="B77:Y77"/>
    <mergeCell ref="E78:G78"/>
    <mergeCell ref="I78:J78"/>
    <mergeCell ref="K78:L78"/>
    <mergeCell ref="M78:N78"/>
    <mergeCell ref="O78:P78"/>
    <mergeCell ref="C81:D81"/>
    <mergeCell ref="K80:L80"/>
    <mergeCell ref="M80:N80"/>
    <mergeCell ref="O80:P80"/>
    <mergeCell ref="C80:D80"/>
    <mergeCell ref="E80:G80"/>
    <mergeCell ref="I80:J80"/>
    <mergeCell ref="C82:D82"/>
    <mergeCell ref="E82:G82"/>
    <mergeCell ref="I82:J82"/>
    <mergeCell ref="K82:L82"/>
    <mergeCell ref="W84:X84"/>
    <mergeCell ref="E84:G84"/>
    <mergeCell ref="I84:J84"/>
    <mergeCell ref="K84:L84"/>
    <mergeCell ref="M84:N84"/>
    <mergeCell ref="O84:P84"/>
    <mergeCell ref="Q84:S84"/>
    <mergeCell ref="T84:U84"/>
    <mergeCell ref="W85:X85"/>
    <mergeCell ref="E85:G85"/>
    <mergeCell ref="I85:J85"/>
    <mergeCell ref="K85:L85"/>
    <mergeCell ref="M85:N85"/>
    <mergeCell ref="O85:P85"/>
    <mergeCell ref="Q85:S85"/>
    <mergeCell ref="T85:U85"/>
    <mergeCell ref="W86:X86"/>
    <mergeCell ref="E86:G86"/>
    <mergeCell ref="I86:J86"/>
    <mergeCell ref="K86:L86"/>
    <mergeCell ref="M86:N86"/>
    <mergeCell ref="O86:P86"/>
    <mergeCell ref="Q86:S86"/>
    <mergeCell ref="T86:U86"/>
    <mergeCell ref="W87:X87"/>
    <mergeCell ref="E87:G87"/>
    <mergeCell ref="I87:J87"/>
    <mergeCell ref="K87:L87"/>
    <mergeCell ref="M87:N87"/>
    <mergeCell ref="O87:P87"/>
    <mergeCell ref="Q87:S87"/>
    <mergeCell ref="T87:U87"/>
    <mergeCell ref="W88:X88"/>
    <mergeCell ref="E88:G88"/>
    <mergeCell ref="I88:J88"/>
    <mergeCell ref="K88:L88"/>
    <mergeCell ref="M88:N88"/>
    <mergeCell ref="O88:P88"/>
    <mergeCell ref="Q88:S88"/>
    <mergeCell ref="T88:U88"/>
    <mergeCell ref="W91:X91"/>
    <mergeCell ref="E91:G91"/>
    <mergeCell ref="I91:J91"/>
    <mergeCell ref="K91:L91"/>
    <mergeCell ref="M91:N91"/>
    <mergeCell ref="Q91:S91"/>
    <mergeCell ref="T91:U91"/>
    <mergeCell ref="W92:X92"/>
    <mergeCell ref="E92:G92"/>
    <mergeCell ref="I92:J92"/>
    <mergeCell ref="K92:L92"/>
    <mergeCell ref="M92:N92"/>
    <mergeCell ref="Q92:S92"/>
    <mergeCell ref="T92:U92"/>
    <mergeCell ref="W93:X93"/>
    <mergeCell ref="I93:J93"/>
    <mergeCell ref="M93:N93"/>
    <mergeCell ref="Q93:S93"/>
    <mergeCell ref="T93:U93"/>
    <mergeCell ref="W94:X94"/>
    <mergeCell ref="I94:J94"/>
    <mergeCell ref="M94:N94"/>
    <mergeCell ref="Q94:S94"/>
    <mergeCell ref="T94:U94"/>
    <mergeCell ref="W95:X95"/>
    <mergeCell ref="E95:G95"/>
    <mergeCell ref="I95:J95"/>
    <mergeCell ref="K95:L95"/>
    <mergeCell ref="M95:N95"/>
    <mergeCell ref="O95:P95"/>
    <mergeCell ref="Q95:S95"/>
    <mergeCell ref="T95:U95"/>
    <mergeCell ref="W96:X96"/>
    <mergeCell ref="E96:G96"/>
    <mergeCell ref="I96:J96"/>
    <mergeCell ref="K96:L96"/>
    <mergeCell ref="M96:N96"/>
    <mergeCell ref="O96:P96"/>
    <mergeCell ref="Q96:S96"/>
    <mergeCell ref="T96:U96"/>
    <mergeCell ref="W97:X97"/>
    <mergeCell ref="E97:G97"/>
    <mergeCell ref="I97:J97"/>
    <mergeCell ref="K97:L97"/>
    <mergeCell ref="M97:N97"/>
    <mergeCell ref="O97:P97"/>
    <mergeCell ref="Q97:S97"/>
    <mergeCell ref="T97:U97"/>
    <mergeCell ref="W98:X98"/>
    <mergeCell ref="E98:G98"/>
    <mergeCell ref="I98:J98"/>
    <mergeCell ref="K98:L98"/>
    <mergeCell ref="M98:N98"/>
    <mergeCell ref="O98:P98"/>
    <mergeCell ref="Q98:S98"/>
    <mergeCell ref="T98:U98"/>
    <mergeCell ref="W99:X99"/>
    <mergeCell ref="E99:G99"/>
    <mergeCell ref="I99:J99"/>
    <mergeCell ref="K99:L99"/>
    <mergeCell ref="M99:N99"/>
    <mergeCell ref="O99:P99"/>
    <mergeCell ref="Q99:S99"/>
    <mergeCell ref="T99:U99"/>
    <mergeCell ref="W100:X100"/>
    <mergeCell ref="E100:G100"/>
    <mergeCell ref="I100:J100"/>
    <mergeCell ref="K100:L100"/>
    <mergeCell ref="M100:N100"/>
    <mergeCell ref="O100:P100"/>
    <mergeCell ref="Q100:S100"/>
    <mergeCell ref="T100:U100"/>
    <mergeCell ref="B4:Y4"/>
    <mergeCell ref="G5:I5"/>
    <mergeCell ref="L5:M5"/>
    <mergeCell ref="P5:Q5"/>
    <mergeCell ref="T5:Y5"/>
    <mergeCell ref="C5:E5"/>
    <mergeCell ref="U6:W6"/>
    <mergeCell ref="G7:I7"/>
    <mergeCell ref="L7:M7"/>
    <mergeCell ref="P7:Q7"/>
    <mergeCell ref="U7:W7"/>
    <mergeCell ref="G8:I8"/>
    <mergeCell ref="L8:M8"/>
    <mergeCell ref="P8:Q8"/>
    <mergeCell ref="U8:W8"/>
    <mergeCell ref="G9:I9"/>
    <mergeCell ref="L9:M9"/>
    <mergeCell ref="P9:Q9"/>
    <mergeCell ref="U9:W9"/>
    <mergeCell ref="G10:I10"/>
    <mergeCell ref="P10:Q10"/>
    <mergeCell ref="U10:W10"/>
    <mergeCell ref="G11:I11"/>
    <mergeCell ref="P11:Q11"/>
    <mergeCell ref="U11:W11"/>
    <mergeCell ref="G12:I12"/>
    <mergeCell ref="P12:Q12"/>
    <mergeCell ref="U12:W12"/>
    <mergeCell ref="G13:I13"/>
    <mergeCell ref="P13:Q13"/>
    <mergeCell ref="U13:W13"/>
    <mergeCell ref="G14:I14"/>
    <mergeCell ref="L14:M14"/>
    <mergeCell ref="P14:Q14"/>
    <mergeCell ref="U14:W14"/>
    <mergeCell ref="G15:I15"/>
    <mergeCell ref="P15:Q15"/>
    <mergeCell ref="U15:W15"/>
    <mergeCell ref="G16:I16"/>
    <mergeCell ref="P16:Q16"/>
    <mergeCell ref="U16:W16"/>
    <mergeCell ref="G17:I17"/>
    <mergeCell ref="L17:M17"/>
    <mergeCell ref="P17:Q17"/>
    <mergeCell ref="U17:W17"/>
    <mergeCell ref="G18:I18"/>
    <mergeCell ref="P18:Q18"/>
    <mergeCell ref="U18:W18"/>
    <mergeCell ref="G19:I19"/>
    <mergeCell ref="P19:Q19"/>
    <mergeCell ref="U19:W19"/>
    <mergeCell ref="L20:M20"/>
    <mergeCell ref="P20:Q20"/>
    <mergeCell ref="U20:W20"/>
    <mergeCell ref="G21:I21"/>
    <mergeCell ref="L21:M21"/>
    <mergeCell ref="P21:Q21"/>
    <mergeCell ref="U21:W21"/>
    <mergeCell ref="G22:I22"/>
    <mergeCell ref="L22:M22"/>
    <mergeCell ref="P22:Q22"/>
    <mergeCell ref="U22:W22"/>
    <mergeCell ref="G23:I23"/>
    <mergeCell ref="L23:M23"/>
    <mergeCell ref="P23:Q23"/>
    <mergeCell ref="U23:W23"/>
    <mergeCell ref="G24:I24"/>
    <mergeCell ref="L24:M24"/>
    <mergeCell ref="P24:Q24"/>
    <mergeCell ref="U24:W24"/>
    <mergeCell ref="G25:I25"/>
    <mergeCell ref="L25:M25"/>
    <mergeCell ref="P25:Q25"/>
    <mergeCell ref="U25:W25"/>
    <mergeCell ref="G26:I26"/>
    <mergeCell ref="L26:M26"/>
    <mergeCell ref="P26:Q26"/>
    <mergeCell ref="U26:W26"/>
    <mergeCell ref="G27:I27"/>
    <mergeCell ref="L27:M27"/>
    <mergeCell ref="P27:Q27"/>
    <mergeCell ref="U27:W27"/>
    <mergeCell ref="G28:I28"/>
    <mergeCell ref="L28:M28"/>
    <mergeCell ref="P28:Q28"/>
    <mergeCell ref="U28:W28"/>
    <mergeCell ref="G29:I29"/>
    <mergeCell ref="L29:M29"/>
    <mergeCell ref="P29:Q29"/>
    <mergeCell ref="U29:W29"/>
    <mergeCell ref="G30:I30"/>
    <mergeCell ref="L30:M30"/>
    <mergeCell ref="P30:Q30"/>
    <mergeCell ref="U30:W30"/>
    <mergeCell ref="G31:I31"/>
    <mergeCell ref="L31:M31"/>
    <mergeCell ref="P31:Q31"/>
    <mergeCell ref="U31:W31"/>
    <mergeCell ref="G32:I32"/>
    <mergeCell ref="L32:M32"/>
    <mergeCell ref="P32:Q32"/>
    <mergeCell ref="U32:W32"/>
    <mergeCell ref="G33:I33"/>
    <mergeCell ref="P33:Q33"/>
    <mergeCell ref="U33:W33"/>
    <mergeCell ref="G34:I34"/>
    <mergeCell ref="L34:M34"/>
    <mergeCell ref="P34:Q34"/>
    <mergeCell ref="U34:W34"/>
    <mergeCell ref="G35:I35"/>
    <mergeCell ref="P35:Q35"/>
    <mergeCell ref="U35:W35"/>
    <mergeCell ref="G36:I36"/>
    <mergeCell ref="L36:M36"/>
    <mergeCell ref="P36:Q36"/>
    <mergeCell ref="U36:W36"/>
    <mergeCell ref="G37:I37"/>
    <mergeCell ref="L37:M37"/>
    <mergeCell ref="P37:Q37"/>
    <mergeCell ref="U37:W37"/>
    <mergeCell ref="G38:I38"/>
    <mergeCell ref="L38:M38"/>
    <mergeCell ref="P38:Q38"/>
    <mergeCell ref="U38:W38"/>
    <mergeCell ref="G39:I39"/>
    <mergeCell ref="L39:M39"/>
    <mergeCell ref="P39:Q39"/>
    <mergeCell ref="U39:W39"/>
    <mergeCell ref="G40:I40"/>
    <mergeCell ref="L40:M40"/>
    <mergeCell ref="P40:Q40"/>
    <mergeCell ref="U40:W40"/>
    <mergeCell ref="G41:I41"/>
    <mergeCell ref="L41:M41"/>
    <mergeCell ref="P41:Q41"/>
    <mergeCell ref="U41:W41"/>
    <mergeCell ref="G42:I42"/>
    <mergeCell ref="L42:M42"/>
    <mergeCell ref="P42:Q42"/>
    <mergeCell ref="U42:W42"/>
    <mergeCell ref="G43:I43"/>
    <mergeCell ref="P43:Q43"/>
    <mergeCell ref="U43:W43"/>
    <mergeCell ref="G44:I44"/>
    <mergeCell ref="L44:M44"/>
    <mergeCell ref="P44:Q44"/>
    <mergeCell ref="U44:W44"/>
    <mergeCell ref="G45:I45"/>
    <mergeCell ref="L45:M45"/>
    <mergeCell ref="P45:Q45"/>
    <mergeCell ref="U45:W45"/>
    <mergeCell ref="G46:I46"/>
    <mergeCell ref="P46:Q46"/>
    <mergeCell ref="U46:W46"/>
    <mergeCell ref="G47:I47"/>
    <mergeCell ref="L47:M47"/>
    <mergeCell ref="P47:Q47"/>
    <mergeCell ref="U47:W47"/>
    <mergeCell ref="G48:I48"/>
    <mergeCell ref="L48:M48"/>
    <mergeCell ref="P48:Q48"/>
    <mergeCell ref="U48:W48"/>
    <mergeCell ref="G49:I49"/>
    <mergeCell ref="L49:M49"/>
    <mergeCell ref="P49:Q49"/>
    <mergeCell ref="U49:W49"/>
    <mergeCell ref="G50:I50"/>
    <mergeCell ref="L50:M50"/>
    <mergeCell ref="P50:Q50"/>
    <mergeCell ref="U50:W50"/>
    <mergeCell ref="G51:I51"/>
    <mergeCell ref="P51:Q51"/>
    <mergeCell ref="U51:W51"/>
    <mergeCell ref="G52:I52"/>
    <mergeCell ref="P52:Q52"/>
    <mergeCell ref="U52:W52"/>
    <mergeCell ref="G53:I53"/>
    <mergeCell ref="P53:Q53"/>
    <mergeCell ref="U53:W53"/>
    <mergeCell ref="G54:I54"/>
    <mergeCell ref="L54:M54"/>
    <mergeCell ref="P54:Q54"/>
    <mergeCell ref="U54:W54"/>
    <mergeCell ref="G55:I55"/>
    <mergeCell ref="L55:M55"/>
    <mergeCell ref="P55:Q55"/>
    <mergeCell ref="U55:W55"/>
    <mergeCell ref="G56:I56"/>
    <mergeCell ref="P56:Q56"/>
    <mergeCell ref="U56:W56"/>
    <mergeCell ref="G57:I57"/>
    <mergeCell ref="P57:Q57"/>
    <mergeCell ref="U57:W57"/>
    <mergeCell ref="G58:I58"/>
    <mergeCell ref="L58:M58"/>
    <mergeCell ref="P58:Q58"/>
    <mergeCell ref="U58:W58"/>
    <mergeCell ref="G59:I59"/>
    <mergeCell ref="L59:M59"/>
    <mergeCell ref="P59:Q59"/>
    <mergeCell ref="U59:W59"/>
    <mergeCell ref="G60:I60"/>
    <mergeCell ref="L60:M60"/>
    <mergeCell ref="P60:Q60"/>
    <mergeCell ref="U60:W60"/>
    <mergeCell ref="G61:I61"/>
    <mergeCell ref="L61:M61"/>
    <mergeCell ref="P61:Q61"/>
    <mergeCell ref="U61:W61"/>
    <mergeCell ref="G62:I62"/>
    <mergeCell ref="L62:M62"/>
    <mergeCell ref="P62:Q62"/>
    <mergeCell ref="U62:W62"/>
    <mergeCell ref="G63:I63"/>
    <mergeCell ref="L63:M63"/>
    <mergeCell ref="P63:Q63"/>
    <mergeCell ref="U63:W63"/>
    <mergeCell ref="G64:I64"/>
    <mergeCell ref="L64:M64"/>
    <mergeCell ref="P64:Q64"/>
    <mergeCell ref="U64:W64"/>
    <mergeCell ref="G65:I65"/>
    <mergeCell ref="L65:M65"/>
    <mergeCell ref="P65:Q65"/>
    <mergeCell ref="U65:W65"/>
    <mergeCell ref="G66:I66"/>
    <mergeCell ref="L66:M66"/>
    <mergeCell ref="P66:Q66"/>
    <mergeCell ref="U66:W66"/>
    <mergeCell ref="G67:I67"/>
    <mergeCell ref="L67:M67"/>
    <mergeCell ref="P67:Q67"/>
    <mergeCell ref="U67:W67"/>
    <mergeCell ref="G68:I68"/>
    <mergeCell ref="L68:M68"/>
    <mergeCell ref="P68:Q68"/>
    <mergeCell ref="U68:W68"/>
    <mergeCell ref="G69:I69"/>
    <mergeCell ref="L69:M69"/>
    <mergeCell ref="P69:Q69"/>
    <mergeCell ref="U69:W69"/>
    <mergeCell ref="G70:I70"/>
    <mergeCell ref="L70:M70"/>
    <mergeCell ref="P70:Q70"/>
    <mergeCell ref="U70:W70"/>
    <mergeCell ref="G71:I71"/>
    <mergeCell ref="L71:M71"/>
    <mergeCell ref="P71:Q71"/>
    <mergeCell ref="U71:W71"/>
    <mergeCell ref="G72:I72"/>
    <mergeCell ref="L72:M72"/>
    <mergeCell ref="P72:Q72"/>
    <mergeCell ref="U72:W72"/>
    <mergeCell ref="G73:I73"/>
    <mergeCell ref="L73:M73"/>
    <mergeCell ref="P73:Q73"/>
    <mergeCell ref="U73:W73"/>
    <mergeCell ref="G74:I74"/>
    <mergeCell ref="L74:M74"/>
    <mergeCell ref="P74:Q74"/>
    <mergeCell ref="U74:W74"/>
    <mergeCell ref="G75:I75"/>
    <mergeCell ref="L75:M75"/>
    <mergeCell ref="P75:Q75"/>
    <mergeCell ref="U75:W75"/>
    <mergeCell ref="G76:I76"/>
    <mergeCell ref="L76:M76"/>
    <mergeCell ref="P76:Q76"/>
    <mergeCell ref="U76:W76"/>
    <mergeCell ref="Q78:S78"/>
    <mergeCell ref="T78:U78"/>
    <mergeCell ref="W78:X78"/>
    <mergeCell ref="E79:G79"/>
    <mergeCell ref="I79:J79"/>
    <mergeCell ref="K79:L79"/>
    <mergeCell ref="M79:N79"/>
    <mergeCell ref="O79:P79"/>
    <mergeCell ref="Q79:S79"/>
    <mergeCell ref="T79:U79"/>
    <mergeCell ref="W79:X79"/>
    <mergeCell ref="E81:G81"/>
    <mergeCell ref="I81:J81"/>
    <mergeCell ref="K81:L81"/>
    <mergeCell ref="M81:N81"/>
    <mergeCell ref="O82:P82"/>
    <mergeCell ref="Q82:S82"/>
    <mergeCell ref="T82:U82"/>
    <mergeCell ref="W80:X80"/>
    <mergeCell ref="O81:P81"/>
    <mergeCell ref="Q81:S81"/>
    <mergeCell ref="T81:U81"/>
    <mergeCell ref="W81:X81"/>
    <mergeCell ref="Q80:S80"/>
    <mergeCell ref="T80:U80"/>
    <mergeCell ref="W82:X82"/>
    <mergeCell ref="E83:G83"/>
    <mergeCell ref="I83:J83"/>
    <mergeCell ref="K83:L83"/>
    <mergeCell ref="M83:N83"/>
    <mergeCell ref="O83:P83"/>
    <mergeCell ref="Q83:S83"/>
    <mergeCell ref="T83:U83"/>
    <mergeCell ref="W83:X83"/>
    <mergeCell ref="M82:N82"/>
    <mergeCell ref="Q89:S89"/>
    <mergeCell ref="T89:U89"/>
    <mergeCell ref="W89:X89"/>
    <mergeCell ref="E90:G90"/>
    <mergeCell ref="I90:J90"/>
    <mergeCell ref="K90:L90"/>
    <mergeCell ref="M90:N90"/>
    <mergeCell ref="Q90:S90"/>
    <mergeCell ref="T90:U90"/>
    <mergeCell ref="W90:X90"/>
  </mergeCells>
  <printOptions horizontalCentered="1"/>
  <pageMargins left="0" right="0.2362204724409449" top="0.2362204724409449" bottom="0.2362204724409449" header="0.2362204724409449" footer="0.2362204724409449"/>
  <pageSetup fitToHeight="1" fitToWidth="1" horizontalDpi="600" verticalDpi="6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X45"/>
  <sheetViews>
    <sheetView showGridLines="0" view="pageBreakPreview" zoomScale="75" zoomScaleNormal="75" zoomScaleSheetLayoutView="75" workbookViewId="0" topLeftCell="A1">
      <selection activeCell="A2" sqref="A2"/>
    </sheetView>
  </sheetViews>
  <sheetFormatPr defaultColWidth="9.00390625" defaultRowHeight="14.25"/>
  <cols>
    <col min="1" max="1" width="134.25390625" style="1242" customWidth="1"/>
    <col min="2" max="16384" width="8.75390625" style="718" customWidth="1"/>
  </cols>
  <sheetData>
    <row r="1" spans="1:24" ht="12.75">
      <c r="A1" s="1302" t="s">
        <v>294</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row>
    <row r="3" ht="12.75">
      <c r="A3" s="1300" t="s">
        <v>658</v>
      </c>
    </row>
    <row r="5" ht="12.75">
      <c r="A5" s="1262" t="s">
        <v>704</v>
      </c>
    </row>
    <row r="6" ht="26.25">
      <c r="A6" s="1263" t="s">
        <v>882</v>
      </c>
    </row>
    <row r="7" ht="12.75">
      <c r="A7" s="1243"/>
    </row>
    <row r="8" ht="39">
      <c r="A8" s="1244" t="s">
        <v>883</v>
      </c>
    </row>
    <row r="9" ht="12.75">
      <c r="A9" s="1244"/>
    </row>
    <row r="10" ht="39">
      <c r="A10" s="1244" t="s">
        <v>918</v>
      </c>
    </row>
    <row r="11" ht="12.75">
      <c r="A11" s="1244"/>
    </row>
    <row r="12" ht="39">
      <c r="A12" s="1244" t="s">
        <v>296</v>
      </c>
    </row>
    <row r="13" ht="12.75">
      <c r="A13" s="1244"/>
    </row>
    <row r="14" ht="39">
      <c r="A14" s="1244" t="s">
        <v>297</v>
      </c>
    </row>
    <row r="15" ht="12.75">
      <c r="A15" s="1244"/>
    </row>
    <row r="16" ht="39">
      <c r="A16" s="1244" t="s">
        <v>298</v>
      </c>
    </row>
    <row r="17" ht="12.75">
      <c r="A17" s="1244"/>
    </row>
    <row r="18" ht="39">
      <c r="A18" s="1244" t="s">
        <v>67</v>
      </c>
    </row>
    <row r="19" ht="12.75">
      <c r="A19" s="1244"/>
    </row>
    <row r="20" ht="12.75">
      <c r="A20" s="1264" t="s">
        <v>120</v>
      </c>
    </row>
    <row r="21" ht="12.75">
      <c r="A21" s="1244"/>
    </row>
    <row r="22" ht="15">
      <c r="A22" s="1245" t="s">
        <v>299</v>
      </c>
    </row>
    <row r="23" ht="12.75">
      <c r="A23" s="1244"/>
    </row>
    <row r="24" ht="15">
      <c r="A24" s="1245" t="s">
        <v>300</v>
      </c>
    </row>
    <row r="25" ht="15">
      <c r="A25" s="1245"/>
    </row>
    <row r="26" ht="15">
      <c r="A26" s="1245" t="s">
        <v>432</v>
      </c>
    </row>
    <row r="27" ht="15">
      <c r="A27" s="1245"/>
    </row>
    <row r="28" ht="42">
      <c r="A28" s="1245" t="s">
        <v>668</v>
      </c>
    </row>
    <row r="29" ht="15">
      <c r="A29" s="1245"/>
    </row>
    <row r="30" ht="15">
      <c r="A30" s="1245" t="s">
        <v>669</v>
      </c>
    </row>
    <row r="31" ht="15">
      <c r="A31" s="1245"/>
    </row>
    <row r="32" ht="28.5">
      <c r="A32" s="1245" t="s">
        <v>670</v>
      </c>
    </row>
    <row r="33" ht="15">
      <c r="A33" s="1245"/>
    </row>
    <row r="34" ht="28.5">
      <c r="A34" s="1245" t="s">
        <v>671</v>
      </c>
    </row>
    <row r="35" ht="15">
      <c r="A35" s="1245"/>
    </row>
    <row r="36" ht="15">
      <c r="A36" s="1245" t="s">
        <v>672</v>
      </c>
    </row>
    <row r="37" ht="12.75">
      <c r="A37" s="1244"/>
    </row>
    <row r="38" ht="28.5">
      <c r="A38" s="1245" t="s">
        <v>673</v>
      </c>
    </row>
    <row r="39" ht="12.75">
      <c r="A39" s="1244"/>
    </row>
    <row r="40" ht="28.5">
      <c r="A40" s="1245" t="s">
        <v>301</v>
      </c>
    </row>
    <row r="41" ht="12.75">
      <c r="A41" s="1244"/>
    </row>
    <row r="42" ht="12.75">
      <c r="A42" s="1244"/>
    </row>
    <row r="43" ht="12.75">
      <c r="A43" s="1244"/>
    </row>
    <row r="44" ht="15">
      <c r="A44" s="1245"/>
    </row>
    <row r="45" ht="15">
      <c r="A45" s="1246"/>
    </row>
  </sheetData>
  <printOptions horizontalCentered="1"/>
  <pageMargins left="0.7086614173228347" right="0.31496062992125984" top="0.31496062992125984" bottom="0.31496062992125984" header="0.31496062992125984" footer="0.31496062992125984"/>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showGridLines="0" view="pageBreakPreview" zoomScale="75" zoomScaleNormal="75" zoomScaleSheetLayoutView="75" workbookViewId="0" topLeftCell="A1">
      <selection activeCell="A13" sqref="A13:B13"/>
    </sheetView>
  </sheetViews>
  <sheetFormatPr defaultColWidth="9.00390625" defaultRowHeight="14.25"/>
  <cols>
    <col min="1" max="1" width="4.75390625" style="11" customWidth="1"/>
    <col min="2" max="2" width="62.50390625" style="5" customWidth="1"/>
    <col min="3" max="9" width="11.625" style="5" customWidth="1"/>
    <col min="10" max="10" width="3.50390625" style="5" customWidth="1"/>
    <col min="11" max="13" width="11.75390625" style="5" customWidth="1"/>
    <col min="14" max="14" width="12.125" style="5" customWidth="1"/>
    <col min="15" max="15" width="13.25390625" style="5" customWidth="1"/>
    <col min="16" max="16384" width="9.00390625" style="5" customWidth="1"/>
  </cols>
  <sheetData>
    <row r="1" spans="1:9" ht="13.5">
      <c r="A1" s="24" t="s">
        <v>789</v>
      </c>
      <c r="H1" s="1683" t="s">
        <v>1034</v>
      </c>
      <c r="I1" s="1684"/>
    </row>
    <row r="2" spans="1:9" ht="12.75">
      <c r="A2" s="24"/>
      <c r="I2" s="25"/>
    </row>
    <row r="3" spans="1:8" ht="15">
      <c r="A3" s="27" t="s">
        <v>951</v>
      </c>
      <c r="B3" s="23"/>
      <c r="C3" s="23"/>
      <c r="D3" s="23"/>
      <c r="E3" s="23"/>
      <c r="F3" s="28"/>
      <c r="G3" s="28"/>
      <c r="H3" s="28"/>
    </row>
    <row r="4" spans="1:8" ht="13.5">
      <c r="A4" s="29"/>
      <c r="B4" s="23"/>
      <c r="C4" s="23"/>
      <c r="D4" s="23"/>
      <c r="E4" s="23"/>
      <c r="F4" s="28"/>
      <c r="G4" s="28"/>
      <c r="H4" s="28"/>
    </row>
    <row r="5" ht="15" customHeight="1">
      <c r="A5" s="30" t="s">
        <v>1043</v>
      </c>
    </row>
    <row r="6" ht="12.75">
      <c r="A6" s="31"/>
    </row>
    <row r="7" spans="1:2" ht="15">
      <c r="A7" s="1685" t="s">
        <v>953</v>
      </c>
      <c r="B7" s="1685"/>
    </row>
    <row r="9" spans="3:9" ht="52.5">
      <c r="C9" s="32" t="s">
        <v>1044</v>
      </c>
      <c r="D9" s="33" t="s">
        <v>303</v>
      </c>
      <c r="E9" s="33" t="s">
        <v>1045</v>
      </c>
      <c r="F9" s="33" t="s">
        <v>271</v>
      </c>
      <c r="G9" s="33" t="s">
        <v>1047</v>
      </c>
      <c r="H9" s="33" t="s">
        <v>304</v>
      </c>
      <c r="I9" s="33" t="s">
        <v>466</v>
      </c>
    </row>
    <row r="10" spans="1:9" ht="12" customHeight="1">
      <c r="A10" s="34" t="s">
        <v>308</v>
      </c>
      <c r="B10" s="35"/>
      <c r="C10" s="35"/>
      <c r="D10" s="36" t="s">
        <v>1048</v>
      </c>
      <c r="E10" s="36" t="s">
        <v>1048</v>
      </c>
      <c r="F10" s="36" t="s">
        <v>1048</v>
      </c>
      <c r="G10" s="36" t="s">
        <v>1048</v>
      </c>
      <c r="H10" s="36" t="s">
        <v>1048</v>
      </c>
      <c r="I10" s="36" t="s">
        <v>1049</v>
      </c>
    </row>
    <row r="11" spans="4:8" ht="7.5" customHeight="1">
      <c r="D11" s="37"/>
      <c r="E11" s="37"/>
      <c r="F11" s="37"/>
      <c r="G11" s="37"/>
      <c r="H11" s="37"/>
    </row>
    <row r="12" spans="1:8" ht="15" customHeight="1">
      <c r="A12" s="306" t="s">
        <v>1050</v>
      </c>
      <c r="D12" s="37"/>
      <c r="E12" s="37"/>
      <c r="F12" s="37"/>
      <c r="G12" s="37"/>
      <c r="H12" s="37"/>
    </row>
    <row r="13" spans="1:9" ht="28.5" customHeight="1">
      <c r="A13" s="1688" t="s">
        <v>124</v>
      </c>
      <c r="B13" s="1689"/>
      <c r="C13" s="41">
        <v>3</v>
      </c>
      <c r="D13" s="42">
        <v>2133</v>
      </c>
      <c r="E13" s="43">
        <v>-634</v>
      </c>
      <c r="F13" s="42">
        <f>SUM(D13:E13)</f>
        <v>1499</v>
      </c>
      <c r="G13" s="42">
        <v>-1</v>
      </c>
      <c r="H13" s="42">
        <f>SUM(F13:G13)</f>
        <v>1498</v>
      </c>
      <c r="I13" s="44" t="s">
        <v>1067</v>
      </c>
    </row>
    <row r="14" spans="1:9" ht="36" customHeight="1">
      <c r="A14" s="1692" t="s">
        <v>136</v>
      </c>
      <c r="B14" s="1693"/>
      <c r="C14" s="41">
        <v>6</v>
      </c>
      <c r="D14" s="42">
        <v>738</v>
      </c>
      <c r="E14" s="43">
        <v>-212</v>
      </c>
      <c r="F14" s="42">
        <f>SUM(D14:E14)</f>
        <v>526</v>
      </c>
      <c r="G14" s="42">
        <v>-2</v>
      </c>
      <c r="H14" s="42">
        <f>SUM(F14:G14)</f>
        <v>524</v>
      </c>
      <c r="I14" s="44" t="s">
        <v>970</v>
      </c>
    </row>
    <row r="15" spans="1:9" ht="17.25" customHeight="1">
      <c r="A15" s="1688" t="s">
        <v>963</v>
      </c>
      <c r="B15" s="1689"/>
      <c r="C15" s="41">
        <v>6</v>
      </c>
      <c r="D15" s="42">
        <v>85</v>
      </c>
      <c r="E15" s="47" t="s">
        <v>1032</v>
      </c>
      <c r="F15" s="42">
        <f>SUM(D15:E15)</f>
        <v>85</v>
      </c>
      <c r="G15" s="47" t="s">
        <v>1032</v>
      </c>
      <c r="H15" s="42">
        <f>SUM(F15:G15)</f>
        <v>85</v>
      </c>
      <c r="I15" s="931" t="s">
        <v>964</v>
      </c>
    </row>
    <row r="16" spans="1:9" ht="7.5" customHeight="1">
      <c r="A16" s="39"/>
      <c r="B16" s="40"/>
      <c r="C16" s="41"/>
      <c r="D16" s="42"/>
      <c r="E16" s="43"/>
      <c r="F16" s="42"/>
      <c r="G16" s="42"/>
      <c r="H16" s="42"/>
      <c r="I16" s="48"/>
    </row>
    <row r="17" spans="1:9" ht="25.5" customHeight="1">
      <c r="A17" s="1690" t="s">
        <v>949</v>
      </c>
      <c r="B17" s="1689"/>
      <c r="C17" s="41">
        <v>6</v>
      </c>
      <c r="D17" s="42">
        <v>207</v>
      </c>
      <c r="E17" s="43">
        <v>-62</v>
      </c>
      <c r="F17" s="42">
        <f>SUM(D17:E17)</f>
        <v>145</v>
      </c>
      <c r="G17" s="47" t="s">
        <v>1032</v>
      </c>
      <c r="H17" s="42">
        <f>SUM(F17:G17)</f>
        <v>145</v>
      </c>
      <c r="I17" s="44" t="s">
        <v>965</v>
      </c>
    </row>
    <row r="18" spans="1:9" ht="7.5" customHeight="1">
      <c r="A18" s="49"/>
      <c r="B18" s="11"/>
      <c r="C18" s="41"/>
      <c r="D18" s="42"/>
      <c r="E18" s="43"/>
      <c r="F18" s="42"/>
      <c r="G18" s="42"/>
      <c r="H18" s="42"/>
      <c r="I18" s="48"/>
    </row>
    <row r="19" spans="1:9" ht="24.75" customHeight="1">
      <c r="A19" s="1691" t="s">
        <v>824</v>
      </c>
      <c r="B19" s="1689"/>
      <c r="C19" s="79">
        <v>6</v>
      </c>
      <c r="D19" s="52">
        <v>59</v>
      </c>
      <c r="E19" s="80">
        <v>4</v>
      </c>
      <c r="F19" s="42">
        <f>SUM(D19:E19)</f>
        <v>63</v>
      </c>
      <c r="G19" s="47" t="s">
        <v>1032</v>
      </c>
      <c r="H19" s="42">
        <f>SUM(F19:G19)</f>
        <v>63</v>
      </c>
      <c r="I19" s="44" t="s">
        <v>966</v>
      </c>
    </row>
    <row r="20" spans="1:9" ht="7.5" customHeight="1">
      <c r="A20" s="54"/>
      <c r="B20" s="55"/>
      <c r="C20" s="79"/>
      <c r="D20" s="52"/>
      <c r="E20" s="53"/>
      <c r="F20" s="52"/>
      <c r="G20" s="56"/>
      <c r="H20" s="52"/>
      <c r="I20" s="57"/>
    </row>
    <row r="21" spans="1:9" ht="7.5" customHeight="1">
      <c r="A21" s="58"/>
      <c r="B21" s="59"/>
      <c r="C21" s="81"/>
      <c r="D21" s="61"/>
      <c r="E21" s="62"/>
      <c r="F21" s="61"/>
      <c r="G21" s="63"/>
      <c r="H21" s="61"/>
      <c r="I21" s="64"/>
    </row>
    <row r="22" spans="1:15" ht="12.75">
      <c r="A22" s="45" t="s">
        <v>573</v>
      </c>
      <c r="C22" s="83"/>
      <c r="D22" s="42">
        <f>SUM(D13:D19)</f>
        <v>3222</v>
      </c>
      <c r="E22" s="42">
        <f>SUM(E13:E19)</f>
        <v>-904</v>
      </c>
      <c r="F22" s="42">
        <f>SUM(D22:E22)</f>
        <v>2318</v>
      </c>
      <c r="G22" s="42">
        <f>SUM(G13:G19)</f>
        <v>-3</v>
      </c>
      <c r="H22" s="42">
        <f>SUM(F22:G22)</f>
        <v>2315</v>
      </c>
      <c r="I22" s="77" t="s">
        <v>1068</v>
      </c>
      <c r="J22" s="72"/>
      <c r="K22" s="72"/>
      <c r="L22" s="72"/>
      <c r="M22" s="72"/>
      <c r="N22" s="72"/>
      <c r="O22" s="72"/>
    </row>
    <row r="23" spans="1:15" ht="6" customHeight="1">
      <c r="A23" s="45"/>
      <c r="C23" s="83"/>
      <c r="D23" s="42"/>
      <c r="E23" s="42"/>
      <c r="F23" s="42"/>
      <c r="G23" s="42"/>
      <c r="H23" s="42"/>
      <c r="I23" s="77"/>
      <c r="J23" s="72"/>
      <c r="K23" s="72"/>
      <c r="L23" s="72"/>
      <c r="M23" s="72"/>
      <c r="N23" s="72"/>
      <c r="O23" s="72"/>
    </row>
    <row r="24" spans="1:15" ht="12.75">
      <c r="A24" s="45" t="s">
        <v>623</v>
      </c>
      <c r="C24" s="83">
        <v>14</v>
      </c>
      <c r="D24" s="42">
        <v>-150</v>
      </c>
      <c r="E24" s="42">
        <v>45</v>
      </c>
      <c r="F24" s="42">
        <f>SUM(D24:E24)</f>
        <v>-105</v>
      </c>
      <c r="G24" s="77">
        <v>2</v>
      </c>
      <c r="H24" s="42">
        <f>SUM(F24:G24)</f>
        <v>-103</v>
      </c>
      <c r="I24" s="77" t="s">
        <v>1069</v>
      </c>
      <c r="J24" s="72"/>
      <c r="K24" s="72"/>
      <c r="L24" s="72"/>
      <c r="M24" s="72"/>
      <c r="N24" s="72"/>
      <c r="O24" s="72"/>
    </row>
    <row r="25" spans="1:15" ht="7.5" customHeight="1">
      <c r="A25" s="54"/>
      <c r="B25" s="55"/>
      <c r="C25" s="223"/>
      <c r="D25" s="223"/>
      <c r="E25" s="223"/>
      <c r="F25" s="223"/>
      <c r="G25" s="223"/>
      <c r="H25" s="223"/>
      <c r="I25" s="1005"/>
      <c r="J25" s="72"/>
      <c r="K25" s="72"/>
      <c r="L25" s="72"/>
      <c r="M25" s="72"/>
      <c r="N25" s="72"/>
      <c r="O25" s="72"/>
    </row>
    <row r="26" spans="1:15" ht="5.25" customHeight="1">
      <c r="A26" s="45"/>
      <c r="J26" s="72"/>
      <c r="K26" s="72"/>
      <c r="L26" s="72"/>
      <c r="M26" s="72"/>
      <c r="N26" s="72"/>
      <c r="O26" s="73"/>
    </row>
    <row r="27" spans="1:15" ht="12.75">
      <c r="A27" s="58" t="s">
        <v>309</v>
      </c>
      <c r="B27" s="59"/>
      <c r="C27" s="59"/>
      <c r="D27" s="1008">
        <f>SUM(D22:D24)</f>
        <v>3072</v>
      </c>
      <c r="E27" s="1008">
        <f>SUM(E22:E24)</f>
        <v>-859</v>
      </c>
      <c r="F27" s="1008">
        <f>SUM(F22:F24)</f>
        <v>2213</v>
      </c>
      <c r="G27" s="1008">
        <f>SUM(G22:G24)</f>
        <v>-1</v>
      </c>
      <c r="H27" s="1008">
        <f>SUM(H22:H24)</f>
        <v>2212</v>
      </c>
      <c r="I27" s="1009" t="s">
        <v>967</v>
      </c>
      <c r="J27" s="72"/>
      <c r="K27" s="72"/>
      <c r="L27" s="72"/>
      <c r="M27" s="72"/>
      <c r="N27" s="72"/>
      <c r="O27" s="73"/>
    </row>
    <row r="28" spans="1:15" ht="5.25" customHeight="1">
      <c r="A28" s="66"/>
      <c r="B28" s="35"/>
      <c r="C28" s="35"/>
      <c r="D28" s="928"/>
      <c r="E28" s="928"/>
      <c r="F28" s="928"/>
      <c r="G28" s="928"/>
      <c r="H28" s="928"/>
      <c r="I28" s="971"/>
      <c r="J28" s="72"/>
      <c r="K28" s="72"/>
      <c r="L28" s="72"/>
      <c r="M28" s="72"/>
      <c r="N28" s="72"/>
      <c r="O28" s="73"/>
    </row>
    <row r="29" spans="1:15" ht="12.75">
      <c r="A29" s="45"/>
      <c r="D29" s="72"/>
      <c r="E29" s="72"/>
      <c r="F29" s="72"/>
      <c r="G29" s="72"/>
      <c r="H29" s="72"/>
      <c r="I29" s="4"/>
      <c r="J29" s="72"/>
      <c r="K29" s="72"/>
      <c r="L29" s="72"/>
      <c r="M29" s="72"/>
      <c r="N29" s="72"/>
      <c r="O29" s="73"/>
    </row>
    <row r="30" spans="1:15" ht="12.75">
      <c r="A30" s="45"/>
      <c r="J30" s="72"/>
      <c r="K30" s="72"/>
      <c r="L30" s="72"/>
      <c r="M30" s="72"/>
      <c r="N30" s="72"/>
      <c r="O30" s="73"/>
    </row>
    <row r="31" spans="1:15" ht="12.75">
      <c r="A31" s="306" t="s">
        <v>1029</v>
      </c>
      <c r="J31" s="72"/>
      <c r="K31" s="72"/>
      <c r="L31" s="72"/>
      <c r="M31" s="72"/>
      <c r="N31" s="72"/>
      <c r="O31" s="73"/>
    </row>
    <row r="32" ht="12.75">
      <c r="A32" s="306"/>
    </row>
    <row r="33" spans="1:9" ht="33" customHeight="1">
      <c r="A33" s="1044" t="s">
        <v>1035</v>
      </c>
      <c r="B33" s="1686" t="s">
        <v>135</v>
      </c>
      <c r="C33" s="1687"/>
      <c r="D33" s="1687"/>
      <c r="E33" s="1687"/>
      <c r="F33" s="1687"/>
      <c r="G33" s="1687"/>
      <c r="H33" s="1687"/>
      <c r="I33" s="1687"/>
    </row>
    <row r="34" spans="1:2" ht="4.5" customHeight="1">
      <c r="A34" s="1043"/>
      <c r="B34" s="17"/>
    </row>
    <row r="35" spans="1:9" ht="33.75" customHeight="1">
      <c r="A35" s="1044" t="s">
        <v>1036</v>
      </c>
      <c r="B35" s="1686" t="s">
        <v>121</v>
      </c>
      <c r="C35" s="1687"/>
      <c r="D35" s="1687"/>
      <c r="E35" s="1687"/>
      <c r="F35" s="1687"/>
      <c r="G35" s="1687"/>
      <c r="H35" s="1687"/>
      <c r="I35" s="1687"/>
    </row>
    <row r="36" spans="1:2" ht="6.75" customHeight="1">
      <c r="A36" s="1043"/>
      <c r="B36" s="17"/>
    </row>
    <row r="37" spans="1:9" ht="18.75" customHeight="1">
      <c r="A37" s="1044" t="s">
        <v>572</v>
      </c>
      <c r="B37" s="1686" t="s">
        <v>570</v>
      </c>
      <c r="C37" s="1687"/>
      <c r="D37" s="1687"/>
      <c r="E37" s="1687"/>
      <c r="F37" s="1687"/>
      <c r="G37" s="1687"/>
      <c r="H37" s="1687"/>
      <c r="I37" s="1687"/>
    </row>
    <row r="38" ht="6" customHeight="1"/>
  </sheetData>
  <mergeCells count="10">
    <mergeCell ref="B37:I37"/>
    <mergeCell ref="B33:I33"/>
    <mergeCell ref="B35:I35"/>
    <mergeCell ref="A17:B17"/>
    <mergeCell ref="A19:B19"/>
    <mergeCell ref="A15:B15"/>
    <mergeCell ref="H1:I1"/>
    <mergeCell ref="A7:B7"/>
    <mergeCell ref="A13:B13"/>
    <mergeCell ref="A14:B14"/>
  </mergeCells>
  <printOptions horizontalCentered="1" verticalCentered="1"/>
  <pageMargins left="0.7480314960629921" right="0.7480314960629921" top="0.7480314960629921" bottom="0.7480314960629921" header="0.7480314960629921" footer="0.7480314960629921"/>
  <pageSetup fitToHeight="1" fitToWidth="1" horizontalDpi="600" verticalDpi="600" orientation="landscape" paperSize="9" scale="80" r:id="rId1"/>
  <ignoredErrors>
    <ignoredError sqref="F25 F13:F22" formulaRange="1"/>
  </ignoredErrors>
</worksheet>
</file>

<file path=xl/worksheets/sheet5.xml><?xml version="1.0" encoding="utf-8"?>
<worksheet xmlns="http://schemas.openxmlformats.org/spreadsheetml/2006/main" xmlns:r="http://schemas.openxmlformats.org/officeDocument/2006/relationships">
  <dimension ref="A1:AB189"/>
  <sheetViews>
    <sheetView showGridLines="0" zoomScale="75" zoomScaleNormal="75" zoomScaleSheetLayoutView="70" workbookViewId="0" topLeftCell="A1">
      <selection activeCell="B17" sqref="B17:Z17"/>
    </sheetView>
  </sheetViews>
  <sheetFormatPr defaultColWidth="9.00390625" defaultRowHeight="25.5" customHeight="1"/>
  <cols>
    <col min="1" max="1" width="4.125" style="85" customWidth="1"/>
    <col min="2" max="2" width="10.75390625" style="85" customWidth="1"/>
    <col min="3" max="3" width="5.50390625" style="85" customWidth="1"/>
    <col min="4" max="4" width="4.75390625" style="85" customWidth="1"/>
    <col min="5" max="5" width="10.375" style="85" customWidth="1"/>
    <col min="6" max="6" width="1.4921875" style="85" customWidth="1"/>
    <col min="7" max="7" width="13.125" style="85" customWidth="1"/>
    <col min="8" max="8" width="1.625" style="85" customWidth="1"/>
    <col min="9" max="9" width="8.25390625" style="85" customWidth="1"/>
    <col min="10" max="10" width="1.875" style="85" customWidth="1"/>
    <col min="11" max="11" width="8.50390625" style="85" customWidth="1"/>
    <col min="12" max="12" width="9.00390625" style="85" customWidth="1"/>
    <col min="13" max="13" width="0.74609375" style="85" customWidth="1"/>
    <col min="14" max="14" width="8.75390625" style="85" customWidth="1"/>
    <col min="15" max="15" width="0.74609375" style="85" customWidth="1"/>
    <col min="16" max="16" width="10.75390625" style="85" customWidth="1"/>
    <col min="17" max="17" width="1.12109375" style="85" customWidth="1"/>
    <col min="18" max="18" width="10.50390625" style="85" customWidth="1"/>
    <col min="19" max="19" width="1.25" style="85" customWidth="1"/>
    <col min="20" max="20" width="11.625" style="85" customWidth="1"/>
    <col min="21" max="21" width="0.12890625" style="85" customWidth="1"/>
    <col min="22" max="22" width="9.875" style="85" customWidth="1"/>
    <col min="23" max="23" width="1.75390625" style="85" customWidth="1"/>
    <col min="24" max="24" width="10.25390625" style="85" customWidth="1"/>
    <col min="25" max="25" width="0.5" style="85" customWidth="1"/>
    <col min="26" max="26" width="10.00390625" style="85" customWidth="1"/>
    <col min="27" max="16384" width="9.75390625" style="85" customWidth="1"/>
  </cols>
  <sheetData>
    <row r="1" spans="1:26" ht="13.5" customHeight="1">
      <c r="A1" s="1542" t="s">
        <v>789</v>
      </c>
      <c r="X1" s="1667" t="s">
        <v>1038</v>
      </c>
      <c r="Y1" s="1667"/>
      <c r="Z1" s="1667"/>
    </row>
    <row r="2" spans="1:26" ht="12.75" customHeight="1">
      <c r="A2" s="174"/>
      <c r="X2" s="1297"/>
      <c r="Y2" s="1297"/>
      <c r="Z2" s="1297"/>
    </row>
    <row r="3" spans="1:26" ht="20.25" customHeight="1">
      <c r="A3" s="1648" t="s">
        <v>951</v>
      </c>
      <c r="B3" s="1681"/>
      <c r="C3" s="1681"/>
      <c r="D3" s="1681"/>
      <c r="E3" s="1681"/>
      <c r="F3" s="1681"/>
      <c r="G3" s="1681"/>
      <c r="X3" s="1297"/>
      <c r="Y3" s="1297"/>
      <c r="Z3" s="1297"/>
    </row>
    <row r="4" spans="1:26" ht="20.25" customHeight="1">
      <c r="A4" s="1299"/>
      <c r="B4" s="166"/>
      <c r="X4" s="1297"/>
      <c r="Y4" s="1297"/>
      <c r="Z4" s="1297"/>
    </row>
    <row r="5" ht="17.25" customHeight="1">
      <c r="A5" s="1333" t="s">
        <v>1037</v>
      </c>
    </row>
    <row r="6" ht="15" customHeight="1"/>
    <row r="7" ht="21" customHeight="1">
      <c r="A7" s="86" t="s">
        <v>468</v>
      </c>
    </row>
    <row r="8" spans="1:10" ht="33.75" customHeight="1">
      <c r="A8" s="87" t="s">
        <v>683</v>
      </c>
      <c r="B8" s="86" t="s">
        <v>782</v>
      </c>
      <c r="C8" s="88"/>
      <c r="I8" s="89"/>
      <c r="J8" s="89"/>
    </row>
    <row r="9" spans="2:26" ht="49.5" customHeight="1">
      <c r="B9" s="1668" t="s">
        <v>783</v>
      </c>
      <c r="C9" s="1661"/>
      <c r="D9" s="1661"/>
      <c r="E9" s="1661"/>
      <c r="F9" s="1661"/>
      <c r="G9" s="1661"/>
      <c r="H9" s="1661"/>
      <c r="I9" s="1661"/>
      <c r="J9" s="1661"/>
      <c r="K9" s="1661"/>
      <c r="L9" s="1661"/>
      <c r="M9" s="1661"/>
      <c r="N9" s="1661"/>
      <c r="O9" s="1661"/>
      <c r="P9" s="1661"/>
      <c r="Q9" s="1661"/>
      <c r="R9" s="1661"/>
      <c r="S9" s="1661"/>
      <c r="T9" s="1661"/>
      <c r="U9" s="1661"/>
      <c r="V9" s="1661"/>
      <c r="W9" s="1661"/>
      <c r="X9" s="1661"/>
      <c r="Y9" s="1661"/>
      <c r="Z9" s="1661"/>
    </row>
    <row r="10" spans="2:26" ht="11.25" customHeight="1">
      <c r="B10" s="89"/>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2:26" ht="57.75" customHeight="1">
      <c r="B11" s="1668" t="s">
        <v>314</v>
      </c>
      <c r="C11" s="1668"/>
      <c r="D11" s="1668"/>
      <c r="E11" s="1668"/>
      <c r="F11" s="1668"/>
      <c r="G11" s="1668"/>
      <c r="H11" s="1661"/>
      <c r="I11" s="1661"/>
      <c r="J11" s="1661"/>
      <c r="K11" s="1661"/>
      <c r="L11" s="1661"/>
      <c r="M11" s="1661"/>
      <c r="N11" s="1661"/>
      <c r="O11" s="1661"/>
      <c r="P11" s="1661"/>
      <c r="Q11" s="1661"/>
      <c r="R11" s="1661"/>
      <c r="S11" s="1661"/>
      <c r="T11" s="1661"/>
      <c r="U11" s="1661"/>
      <c r="V11" s="1661"/>
      <c r="W11" s="1661"/>
      <c r="X11" s="1661"/>
      <c r="Y11" s="1661"/>
      <c r="Z11" s="1661"/>
    </row>
    <row r="12" spans="2:26" ht="63.75" customHeight="1">
      <c r="B12" s="1668" t="s">
        <v>315</v>
      </c>
      <c r="C12" s="1668"/>
      <c r="D12" s="1668"/>
      <c r="E12" s="1668"/>
      <c r="F12" s="1668"/>
      <c r="G12" s="1668"/>
      <c r="H12" s="1661"/>
      <c r="I12" s="1661"/>
      <c r="J12" s="1661"/>
      <c r="K12" s="1661"/>
      <c r="L12" s="1661"/>
      <c r="M12" s="1661"/>
      <c r="N12" s="1661"/>
      <c r="O12" s="1661"/>
      <c r="P12" s="1661"/>
      <c r="Q12" s="1661"/>
      <c r="R12" s="1661"/>
      <c r="S12" s="1661"/>
      <c r="T12" s="1661"/>
      <c r="U12" s="1661"/>
      <c r="V12" s="1661"/>
      <c r="W12" s="1661"/>
      <c r="X12" s="1661"/>
      <c r="Y12" s="1661"/>
      <c r="Z12" s="1661"/>
    </row>
    <row r="13" spans="2:26" ht="9" customHeight="1">
      <c r="B13" s="90"/>
      <c r="C13" s="90"/>
      <c r="D13" s="90"/>
      <c r="E13" s="90"/>
      <c r="F13" s="90"/>
      <c r="G13" s="90"/>
      <c r="H13" s="91"/>
      <c r="I13" s="91"/>
      <c r="J13" s="91"/>
      <c r="K13" s="91"/>
      <c r="L13" s="91"/>
      <c r="M13" s="91"/>
      <c r="N13" s="91"/>
      <c r="O13" s="91"/>
      <c r="P13" s="91"/>
      <c r="Q13" s="91"/>
      <c r="R13" s="91"/>
      <c r="S13" s="91"/>
      <c r="T13" s="91"/>
      <c r="U13" s="91"/>
      <c r="V13" s="91"/>
      <c r="W13" s="91"/>
      <c r="X13" s="91"/>
      <c r="Y13" s="91"/>
      <c r="Z13" s="91"/>
    </row>
    <row r="14" spans="2:26" ht="45.75" customHeight="1">
      <c r="B14" s="1670" t="s">
        <v>316</v>
      </c>
      <c r="C14" s="1669"/>
      <c r="D14" s="1669"/>
      <c r="E14" s="1669"/>
      <c r="F14" s="1669"/>
      <c r="G14" s="1669"/>
      <c r="H14" s="1669"/>
      <c r="I14" s="1669"/>
      <c r="J14" s="1669"/>
      <c r="K14" s="1669"/>
      <c r="L14" s="1669"/>
      <c r="M14" s="1669"/>
      <c r="N14" s="1669"/>
      <c r="O14" s="1669"/>
      <c r="P14" s="1669"/>
      <c r="Q14" s="1669"/>
      <c r="R14" s="1669"/>
      <c r="S14" s="1669"/>
      <c r="T14" s="1669"/>
      <c r="U14" s="1669"/>
      <c r="V14" s="1669"/>
      <c r="W14" s="1669"/>
      <c r="X14" s="1669"/>
      <c r="Y14" s="1669"/>
      <c r="Z14" s="1669"/>
    </row>
    <row r="15" spans="2:26" ht="83.25" customHeight="1">
      <c r="B15" s="1668" t="s">
        <v>909</v>
      </c>
      <c r="C15" s="1669"/>
      <c r="D15" s="1669"/>
      <c r="E15" s="1669"/>
      <c r="F15" s="1669"/>
      <c r="G15" s="1669"/>
      <c r="H15" s="1669"/>
      <c r="I15" s="1669"/>
      <c r="J15" s="1669"/>
      <c r="K15" s="1669"/>
      <c r="L15" s="1669"/>
      <c r="M15" s="1669"/>
      <c r="N15" s="1669"/>
      <c r="O15" s="1669"/>
      <c r="P15" s="1669"/>
      <c r="Q15" s="1669"/>
      <c r="R15" s="1669"/>
      <c r="S15" s="1669"/>
      <c r="T15" s="1669"/>
      <c r="U15" s="1669"/>
      <c r="V15" s="1669"/>
      <c r="W15" s="1669"/>
      <c r="X15" s="1669"/>
      <c r="Y15" s="1669"/>
      <c r="Z15" s="1669"/>
    </row>
    <row r="16" spans="2:26" ht="6" customHeight="1">
      <c r="B16" s="90"/>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row>
    <row r="17" spans="2:26" ht="78" customHeight="1">
      <c r="B17" s="1694" t="s">
        <v>608</v>
      </c>
      <c r="C17" s="1694"/>
      <c r="D17" s="1694"/>
      <c r="E17" s="1694"/>
      <c r="F17" s="1694"/>
      <c r="G17" s="1694"/>
      <c r="H17" s="1694"/>
      <c r="I17" s="1694"/>
      <c r="J17" s="1694"/>
      <c r="K17" s="1694"/>
      <c r="L17" s="1694"/>
      <c r="M17" s="1694"/>
      <c r="N17" s="1694"/>
      <c r="O17" s="1694"/>
      <c r="P17" s="1694"/>
      <c r="Q17" s="1694"/>
      <c r="R17" s="1694"/>
      <c r="S17" s="1694"/>
      <c r="T17" s="1694"/>
      <c r="U17" s="1694"/>
      <c r="V17" s="1694"/>
      <c r="W17" s="1694"/>
      <c r="X17" s="1694"/>
      <c r="Y17" s="1694"/>
      <c r="Z17" s="1694"/>
    </row>
    <row r="18" spans="2:26" ht="48" customHeight="1">
      <c r="B18" s="1694" t="s">
        <v>590</v>
      </c>
      <c r="C18" s="1694"/>
      <c r="D18" s="1694"/>
      <c r="E18" s="1694"/>
      <c r="F18" s="1694"/>
      <c r="G18" s="1694"/>
      <c r="H18" s="1694"/>
      <c r="I18" s="1694"/>
      <c r="J18" s="1694"/>
      <c r="K18" s="1694"/>
      <c r="L18" s="1694"/>
      <c r="M18" s="1694"/>
      <c r="N18" s="1694"/>
      <c r="O18" s="1694"/>
      <c r="P18" s="1694"/>
      <c r="Q18" s="1694"/>
      <c r="R18" s="1694"/>
      <c r="S18" s="1694"/>
      <c r="T18" s="1694"/>
      <c r="U18" s="1694"/>
      <c r="V18" s="1694"/>
      <c r="W18" s="1694"/>
      <c r="X18" s="1694"/>
      <c r="Y18" s="1694"/>
      <c r="Z18" s="1694"/>
    </row>
    <row r="19" spans="1:10" ht="45" customHeight="1">
      <c r="A19" s="87" t="s">
        <v>684</v>
      </c>
      <c r="B19" s="92" t="s">
        <v>1039</v>
      </c>
      <c r="C19" s="90"/>
      <c r="D19" s="90"/>
      <c r="E19" s="90"/>
      <c r="F19" s="90"/>
      <c r="G19" s="90"/>
      <c r="H19" s="90"/>
      <c r="I19" s="90"/>
      <c r="J19" s="90"/>
    </row>
    <row r="20" spans="2:10" ht="18" customHeight="1">
      <c r="B20" s="93"/>
      <c r="C20" s="90"/>
      <c r="D20" s="90"/>
      <c r="E20" s="90"/>
      <c r="F20" s="90"/>
      <c r="G20" s="90"/>
      <c r="H20" s="90"/>
      <c r="I20" s="90"/>
      <c r="J20" s="90"/>
    </row>
    <row r="21" spans="1:17" s="94" customFormat="1" ht="17.25">
      <c r="A21" s="1328" t="s">
        <v>610</v>
      </c>
      <c r="B21" s="1658" t="s">
        <v>609</v>
      </c>
      <c r="C21" s="1658"/>
      <c r="D21" s="1658"/>
      <c r="E21" s="1658"/>
      <c r="F21" s="1658"/>
      <c r="G21" s="1658"/>
      <c r="H21" s="1658"/>
      <c r="I21" s="1658"/>
      <c r="J21" s="1658"/>
      <c r="K21" s="1659"/>
      <c r="L21" s="1659"/>
      <c r="M21" s="1659"/>
      <c r="N21" s="1659"/>
      <c r="O21" s="1659"/>
      <c r="P21" s="1659"/>
      <c r="Q21" s="95"/>
    </row>
    <row r="22" spans="2:17" s="94" customFormat="1" ht="9" customHeight="1">
      <c r="B22" s="96"/>
      <c r="C22" s="96"/>
      <c r="D22" s="96"/>
      <c r="E22" s="96"/>
      <c r="F22" s="96"/>
      <c r="G22" s="96"/>
      <c r="H22" s="96"/>
      <c r="I22" s="96"/>
      <c r="J22" s="96"/>
      <c r="K22" s="97"/>
      <c r="L22" s="97"/>
      <c r="M22" s="97"/>
      <c r="N22" s="97"/>
      <c r="O22" s="97"/>
      <c r="P22" s="97"/>
      <c r="Q22" s="97"/>
    </row>
    <row r="23" spans="2:26" s="94" customFormat="1" ht="53.25" customHeight="1">
      <c r="B23" s="1660" t="s">
        <v>122</v>
      </c>
      <c r="C23" s="1660"/>
      <c r="D23" s="1660"/>
      <c r="E23" s="1660"/>
      <c r="F23" s="1660"/>
      <c r="G23" s="1660"/>
      <c r="H23" s="1661"/>
      <c r="I23" s="1661"/>
      <c r="J23" s="1661"/>
      <c r="K23" s="1661"/>
      <c r="L23" s="1661"/>
      <c r="M23" s="1661"/>
      <c r="N23" s="1661"/>
      <c r="O23" s="1661"/>
      <c r="P23" s="1661"/>
      <c r="Q23" s="1661"/>
      <c r="R23" s="1661"/>
      <c r="S23" s="1661"/>
      <c r="T23" s="1661"/>
      <c r="U23" s="1661"/>
      <c r="V23" s="1661"/>
      <c r="W23" s="1661"/>
      <c r="X23" s="1661"/>
      <c r="Y23" s="1661"/>
      <c r="Z23" s="1661"/>
    </row>
    <row r="24" spans="2:26" s="94" customFormat="1" ht="6" customHeight="1">
      <c r="B24" s="96"/>
      <c r="C24" s="96"/>
      <c r="D24" s="96"/>
      <c r="E24" s="96"/>
      <c r="F24" s="96"/>
      <c r="G24" s="96"/>
      <c r="H24" s="96"/>
      <c r="I24" s="96"/>
      <c r="J24" s="96"/>
      <c r="K24" s="96"/>
      <c r="L24" s="96"/>
      <c r="M24" s="96"/>
      <c r="N24" s="96"/>
      <c r="O24" s="96"/>
      <c r="P24" s="96"/>
      <c r="Q24" s="96"/>
      <c r="R24" s="98"/>
      <c r="S24" s="98"/>
      <c r="T24" s="98"/>
      <c r="U24" s="98"/>
      <c r="V24" s="98"/>
      <c r="W24" s="98"/>
      <c r="X24" s="98"/>
      <c r="Y24" s="98"/>
      <c r="Z24" s="98"/>
    </row>
    <row r="25" spans="2:26" s="94" customFormat="1" ht="46.5" customHeight="1">
      <c r="B25" s="1660" t="s">
        <v>910</v>
      </c>
      <c r="C25" s="1660"/>
      <c r="D25" s="1660"/>
      <c r="E25" s="1660"/>
      <c r="F25" s="1660"/>
      <c r="G25" s="1660"/>
      <c r="H25" s="1661"/>
      <c r="I25" s="1661"/>
      <c r="J25" s="1661"/>
      <c r="K25" s="1661"/>
      <c r="L25" s="1661"/>
      <c r="M25" s="1661"/>
      <c r="N25" s="1661"/>
      <c r="O25" s="1661"/>
      <c r="P25" s="1661"/>
      <c r="Q25" s="1661"/>
      <c r="R25" s="1661"/>
      <c r="S25" s="1661"/>
      <c r="T25" s="1661"/>
      <c r="U25" s="1661"/>
      <c r="V25" s="1661"/>
      <c r="W25" s="1661"/>
      <c r="X25" s="1661"/>
      <c r="Y25" s="1661"/>
      <c r="Z25" s="1661"/>
    </row>
    <row r="26" spans="2:26" s="94" customFormat="1" ht="3.75" customHeight="1">
      <c r="B26" s="96"/>
      <c r="C26" s="96"/>
      <c r="D26" s="96"/>
      <c r="E26" s="96"/>
      <c r="F26" s="96"/>
      <c r="G26" s="96"/>
      <c r="H26" s="96"/>
      <c r="I26" s="96"/>
      <c r="J26" s="96"/>
      <c r="K26" s="96"/>
      <c r="L26" s="96"/>
      <c r="M26" s="96"/>
      <c r="N26" s="96"/>
      <c r="O26" s="96"/>
      <c r="P26" s="96"/>
      <c r="Q26" s="96"/>
      <c r="R26" s="98"/>
      <c r="S26" s="98"/>
      <c r="T26" s="98"/>
      <c r="U26" s="98"/>
      <c r="V26" s="98"/>
      <c r="W26" s="98"/>
      <c r="X26" s="98"/>
      <c r="Y26" s="98"/>
      <c r="Z26" s="98"/>
    </row>
    <row r="27" spans="2:26" s="99" customFormat="1" ht="82.5" customHeight="1">
      <c r="B27" s="1660" t="s">
        <v>912</v>
      </c>
      <c r="C27" s="1660"/>
      <c r="D27" s="1660"/>
      <c r="E27" s="1660"/>
      <c r="F27" s="1660"/>
      <c r="G27" s="1660"/>
      <c r="H27" s="1661"/>
      <c r="I27" s="1661"/>
      <c r="J27" s="1661"/>
      <c r="K27" s="1661"/>
      <c r="L27" s="1661"/>
      <c r="M27" s="1661"/>
      <c r="N27" s="1661"/>
      <c r="O27" s="1661"/>
      <c r="P27" s="1661"/>
      <c r="Q27" s="1661"/>
      <c r="R27" s="1661"/>
      <c r="S27" s="1661"/>
      <c r="T27" s="1661"/>
      <c r="U27" s="1661"/>
      <c r="V27" s="1661"/>
      <c r="W27" s="1661"/>
      <c r="X27" s="1661"/>
      <c r="Y27" s="1661"/>
      <c r="Z27" s="1661"/>
    </row>
    <row r="28" spans="2:26" s="99" customFormat="1" ht="9" customHeight="1">
      <c r="B28" s="100"/>
      <c r="C28" s="101"/>
      <c r="D28" s="101"/>
      <c r="E28" s="101"/>
      <c r="F28" s="101"/>
      <c r="G28" s="101"/>
      <c r="H28" s="101"/>
      <c r="I28" s="101"/>
      <c r="J28" s="101"/>
      <c r="K28" s="101"/>
      <c r="L28" s="101"/>
      <c r="M28" s="101"/>
      <c r="N28" s="101"/>
      <c r="O28" s="101"/>
      <c r="P28" s="101"/>
      <c r="Q28" s="101"/>
      <c r="R28" s="102"/>
      <c r="S28" s="102"/>
      <c r="T28" s="102"/>
      <c r="U28" s="102"/>
      <c r="V28" s="102"/>
      <c r="W28" s="102"/>
      <c r="X28" s="102"/>
      <c r="Y28" s="102"/>
      <c r="Z28" s="102"/>
    </row>
    <row r="29" spans="2:26" s="99" customFormat="1" ht="21.75" customHeight="1">
      <c r="B29" s="1662" t="s">
        <v>520</v>
      </c>
      <c r="C29" s="1662"/>
      <c r="D29" s="1662"/>
      <c r="E29" s="1662"/>
      <c r="F29" s="1662"/>
      <c r="G29" s="1662"/>
      <c r="H29" s="1661"/>
      <c r="I29" s="1661"/>
      <c r="J29" s="1661"/>
      <c r="K29" s="1661"/>
      <c r="L29" s="1661"/>
      <c r="M29" s="1661"/>
      <c r="N29" s="1661"/>
      <c r="O29" s="1661"/>
      <c r="P29" s="1661"/>
      <c r="Q29" s="1661"/>
      <c r="R29" s="1661"/>
      <c r="S29" s="1661"/>
      <c r="T29" s="1661"/>
      <c r="U29" s="1661"/>
      <c r="V29" s="1661"/>
      <c r="W29" s="1661"/>
      <c r="X29" s="1661"/>
      <c r="Y29" s="1661"/>
      <c r="Z29" s="1661"/>
    </row>
    <row r="30" spans="2:26" s="94" customFormat="1" ht="9" customHeight="1">
      <c r="B30" s="103"/>
      <c r="C30" s="101"/>
      <c r="D30" s="101"/>
      <c r="E30" s="101"/>
      <c r="F30" s="101"/>
      <c r="G30" s="101"/>
      <c r="H30" s="101"/>
      <c r="I30" s="101"/>
      <c r="J30" s="101"/>
      <c r="K30" s="101"/>
      <c r="L30" s="101"/>
      <c r="M30" s="101"/>
      <c r="N30" s="101"/>
      <c r="O30" s="101"/>
      <c r="P30" s="101"/>
      <c r="Q30" s="101"/>
      <c r="R30" s="98"/>
      <c r="S30" s="98"/>
      <c r="T30" s="98"/>
      <c r="U30" s="98"/>
      <c r="V30" s="98"/>
      <c r="W30" s="98"/>
      <c r="X30" s="98"/>
      <c r="Y30" s="98"/>
      <c r="Z30" s="98"/>
    </row>
    <row r="31" spans="2:26" s="99" customFormat="1" ht="20.25" customHeight="1">
      <c r="B31" s="1662" t="s">
        <v>631</v>
      </c>
      <c r="C31" s="1696"/>
      <c r="D31" s="1696"/>
      <c r="E31" s="1696"/>
      <c r="F31" s="1696"/>
      <c r="G31" s="1696"/>
      <c r="H31" s="1661"/>
      <c r="I31" s="1661"/>
      <c r="J31" s="1661"/>
      <c r="K31" s="1661"/>
      <c r="L31" s="1661"/>
      <c r="M31" s="1661"/>
      <c r="N31" s="1661"/>
      <c r="O31" s="1661"/>
      <c r="P31" s="1661"/>
      <c r="Q31" s="105"/>
      <c r="R31" s="105"/>
      <c r="S31" s="105"/>
      <c r="T31" s="106"/>
      <c r="U31" s="106"/>
      <c r="V31" s="102"/>
      <c r="W31" s="102"/>
      <c r="X31" s="102"/>
      <c r="Y31" s="102"/>
      <c r="Z31" s="102"/>
    </row>
    <row r="32" spans="2:28" s="99" customFormat="1" ht="31.5" customHeight="1">
      <c r="B32" s="100"/>
      <c r="C32" s="100"/>
      <c r="D32" s="100"/>
      <c r="E32" s="100"/>
      <c r="F32" s="100"/>
      <c r="G32" s="100"/>
      <c r="H32" s="100"/>
      <c r="I32" s="101"/>
      <c r="J32" s="101"/>
      <c r="K32" s="101"/>
      <c r="L32" s="101"/>
      <c r="M32" s="101"/>
      <c r="N32" s="101"/>
      <c r="O32" s="101"/>
      <c r="P32" s="101"/>
      <c r="Q32" s="107"/>
      <c r="R32" s="107"/>
      <c r="S32" s="107"/>
      <c r="T32" s="1663"/>
      <c r="U32" s="1664"/>
      <c r="V32" s="874" t="s">
        <v>611</v>
      </c>
      <c r="W32" s="875"/>
      <c r="X32" s="1510" t="s">
        <v>612</v>
      </c>
      <c r="Y32" s="1510"/>
      <c r="Z32" s="1510" t="s">
        <v>613</v>
      </c>
      <c r="AB32" s="111"/>
    </row>
    <row r="33" spans="2:28" s="112" customFormat="1" ht="19.5" customHeight="1">
      <c r="B33" s="113"/>
      <c r="C33" s="113"/>
      <c r="D33" s="113"/>
      <c r="E33" s="113"/>
      <c r="F33" s="113"/>
      <c r="G33" s="113"/>
      <c r="H33" s="113"/>
      <c r="I33" s="114"/>
      <c r="J33" s="114"/>
      <c r="K33" s="114"/>
      <c r="L33" s="114"/>
      <c r="M33" s="114"/>
      <c r="N33" s="114"/>
      <c r="O33" s="114"/>
      <c r="P33" s="114"/>
      <c r="Q33" s="1665"/>
      <c r="R33" s="1666"/>
      <c r="S33" s="116"/>
      <c r="T33" s="1665"/>
      <c r="U33" s="1666"/>
      <c r="V33" s="1483" t="s">
        <v>632</v>
      </c>
      <c r="W33" s="173"/>
      <c r="X33" s="173" t="s">
        <v>632</v>
      </c>
      <c r="Y33" s="876"/>
      <c r="Z33" s="173" t="s">
        <v>632</v>
      </c>
      <c r="AA33" s="99"/>
      <c r="AB33" s="117"/>
    </row>
    <row r="34" spans="2:28" s="112" customFormat="1" ht="15">
      <c r="B34" s="118" t="s">
        <v>633</v>
      </c>
      <c r="C34" s="118"/>
      <c r="D34" s="118"/>
      <c r="E34" s="118"/>
      <c r="F34" s="118"/>
      <c r="G34" s="118"/>
      <c r="H34" s="118"/>
      <c r="I34" s="101"/>
      <c r="J34" s="101"/>
      <c r="K34" s="102"/>
      <c r="L34" s="101"/>
      <c r="M34" s="101"/>
      <c r="N34" s="101"/>
      <c r="O34" s="101"/>
      <c r="P34" s="101"/>
      <c r="Q34" s="101"/>
      <c r="R34" s="101"/>
      <c r="S34" s="101"/>
      <c r="T34" s="101"/>
      <c r="U34" s="101"/>
      <c r="X34" s="119"/>
      <c r="Y34" s="102"/>
      <c r="Z34" s="120"/>
      <c r="AA34" s="99"/>
      <c r="AB34" s="121"/>
    </row>
    <row r="35" spans="2:28" s="112" customFormat="1" ht="15">
      <c r="B35" s="100" t="s">
        <v>1004</v>
      </c>
      <c r="C35" s="100"/>
      <c r="D35" s="100"/>
      <c r="E35" s="100"/>
      <c r="F35" s="100"/>
      <c r="G35" s="100"/>
      <c r="H35" s="100"/>
      <c r="I35" s="101"/>
      <c r="J35" s="101"/>
      <c r="K35" s="101"/>
      <c r="L35" s="101"/>
      <c r="M35" s="101"/>
      <c r="N35" s="101"/>
      <c r="O35" s="101"/>
      <c r="P35" s="101"/>
      <c r="Q35" s="101"/>
      <c r="R35" s="122"/>
      <c r="S35" s="122"/>
      <c r="T35" s="101"/>
      <c r="U35" s="122"/>
      <c r="X35" s="119"/>
      <c r="Y35" s="101"/>
      <c r="Z35" s="120"/>
      <c r="AA35" s="99"/>
      <c r="AB35" s="107"/>
    </row>
    <row r="36" spans="2:28" s="112" customFormat="1" ht="15">
      <c r="B36" s="123" t="s">
        <v>634</v>
      </c>
      <c r="C36" s="123"/>
      <c r="D36" s="123"/>
      <c r="E36" s="123"/>
      <c r="F36" s="123"/>
      <c r="G36" s="123"/>
      <c r="H36" s="123"/>
      <c r="I36" s="101"/>
      <c r="J36" s="101"/>
      <c r="K36" s="101"/>
      <c r="L36" s="101"/>
      <c r="M36" s="101"/>
      <c r="N36" s="101"/>
      <c r="O36" s="101"/>
      <c r="P36" s="101"/>
      <c r="Q36" s="101"/>
      <c r="R36" s="124"/>
      <c r="S36" s="122"/>
      <c r="T36" s="101"/>
      <c r="U36" s="125"/>
      <c r="V36" s="1310">
        <v>8.7</v>
      </c>
      <c r="X36" s="127">
        <v>8</v>
      </c>
      <c r="Y36" s="101"/>
      <c r="Z36" s="933">
        <v>7.8</v>
      </c>
      <c r="AA36" s="99"/>
      <c r="AB36" s="129"/>
    </row>
    <row r="37" spans="2:28" s="112" customFormat="1" ht="15">
      <c r="B37" s="123" t="s">
        <v>1022</v>
      </c>
      <c r="C37" s="123"/>
      <c r="D37" s="123"/>
      <c r="E37" s="123"/>
      <c r="F37" s="123"/>
      <c r="G37" s="123"/>
      <c r="H37" s="123"/>
      <c r="I37" s="101"/>
      <c r="J37" s="101"/>
      <c r="K37" s="101"/>
      <c r="L37" s="101"/>
      <c r="M37" s="101"/>
      <c r="N37" s="101"/>
      <c r="O37" s="101"/>
      <c r="P37" s="101"/>
      <c r="Q37" s="101"/>
      <c r="R37" s="124"/>
      <c r="S37" s="122"/>
      <c r="T37" s="101"/>
      <c r="U37" s="125"/>
      <c r="V37" s="1254">
        <v>8.6</v>
      </c>
      <c r="X37" s="127">
        <v>8.2</v>
      </c>
      <c r="Y37" s="101"/>
      <c r="Z37" s="127">
        <v>8</v>
      </c>
      <c r="AA37" s="130"/>
      <c r="AB37" s="129"/>
    </row>
    <row r="38" spans="2:28" s="112" customFormat="1" ht="15">
      <c r="B38" s="100" t="s">
        <v>635</v>
      </c>
      <c r="C38" s="100"/>
      <c r="D38" s="100"/>
      <c r="E38" s="100"/>
      <c r="F38" s="100"/>
      <c r="G38" s="100"/>
      <c r="H38" s="100"/>
      <c r="I38" s="101"/>
      <c r="J38" s="101"/>
      <c r="K38" s="101"/>
      <c r="L38" s="101"/>
      <c r="M38" s="101"/>
      <c r="N38" s="101"/>
      <c r="O38" s="101"/>
      <c r="P38" s="101"/>
      <c r="Q38" s="101"/>
      <c r="R38" s="122"/>
      <c r="S38" s="122"/>
      <c r="T38" s="101"/>
      <c r="U38" s="122"/>
      <c r="V38" s="1047"/>
      <c r="X38" s="101"/>
      <c r="Y38" s="101"/>
      <c r="Z38" s="127"/>
      <c r="AA38" s="130"/>
      <c r="AB38" s="131"/>
    </row>
    <row r="39" spans="2:28" s="112" customFormat="1" ht="15">
      <c r="B39" s="132" t="s">
        <v>636</v>
      </c>
      <c r="C39" s="132"/>
      <c r="D39" s="132"/>
      <c r="E39" s="132"/>
      <c r="F39" s="132"/>
      <c r="G39" s="132"/>
      <c r="H39" s="132"/>
      <c r="I39" s="101"/>
      <c r="J39" s="101"/>
      <c r="K39" s="101"/>
      <c r="L39" s="101"/>
      <c r="M39" s="101"/>
      <c r="N39" s="101"/>
      <c r="O39" s="101"/>
      <c r="P39" s="101"/>
      <c r="Q39" s="101"/>
      <c r="R39" s="125"/>
      <c r="S39" s="125"/>
      <c r="T39" s="101"/>
      <c r="U39" s="125"/>
      <c r="V39" s="1254">
        <v>9.3</v>
      </c>
      <c r="X39" s="127">
        <v>8.7</v>
      </c>
      <c r="Y39" s="101"/>
      <c r="Z39" s="127">
        <v>8.6</v>
      </c>
      <c r="AA39" s="130"/>
      <c r="AB39" s="129"/>
    </row>
    <row r="40" spans="2:28" s="112" customFormat="1" ht="15">
      <c r="B40" s="132" t="s">
        <v>637</v>
      </c>
      <c r="C40" s="132"/>
      <c r="D40" s="132"/>
      <c r="E40" s="132"/>
      <c r="F40" s="132"/>
      <c r="G40" s="132"/>
      <c r="H40" s="132"/>
      <c r="I40" s="101"/>
      <c r="J40" s="101"/>
      <c r="K40" s="101"/>
      <c r="L40" s="101"/>
      <c r="M40" s="101"/>
      <c r="N40" s="101"/>
      <c r="O40" s="101"/>
      <c r="P40" s="101"/>
      <c r="Q40" s="101"/>
      <c r="R40" s="133"/>
      <c r="S40" s="133"/>
      <c r="T40" s="101"/>
      <c r="U40" s="133"/>
      <c r="V40" s="1254" t="s">
        <v>724</v>
      </c>
      <c r="X40" s="139" t="s">
        <v>115</v>
      </c>
      <c r="Y40" s="101"/>
      <c r="Z40" s="932" t="s">
        <v>968</v>
      </c>
      <c r="AA40" s="130"/>
      <c r="AB40" s="131"/>
    </row>
    <row r="41" spans="2:28" s="112" customFormat="1" ht="15">
      <c r="B41" s="132" t="s">
        <v>638</v>
      </c>
      <c r="C41" s="132"/>
      <c r="D41" s="132"/>
      <c r="E41" s="132"/>
      <c r="F41" s="132"/>
      <c r="G41" s="132"/>
      <c r="H41" s="132"/>
      <c r="I41" s="101"/>
      <c r="J41" s="101"/>
      <c r="K41" s="101"/>
      <c r="L41" s="101"/>
      <c r="M41" s="101"/>
      <c r="N41" s="101"/>
      <c r="O41" s="101"/>
      <c r="P41" s="101"/>
      <c r="Q41" s="101"/>
      <c r="R41" s="125"/>
      <c r="S41" s="125"/>
      <c r="T41" s="101"/>
      <c r="U41" s="125"/>
      <c r="V41" s="1311">
        <v>7.8</v>
      </c>
      <c r="X41" s="127">
        <v>7.2</v>
      </c>
      <c r="Y41" s="101"/>
      <c r="Z41" s="127">
        <v>7.1</v>
      </c>
      <c r="AA41" s="130"/>
      <c r="AB41" s="129"/>
    </row>
    <row r="42" spans="2:28" s="112" customFormat="1" ht="15">
      <c r="B42" s="132" t="s">
        <v>639</v>
      </c>
      <c r="C42" s="132"/>
      <c r="D42" s="132"/>
      <c r="E42" s="132"/>
      <c r="F42" s="132"/>
      <c r="G42" s="132"/>
      <c r="H42" s="132"/>
      <c r="I42" s="101"/>
      <c r="J42" s="101"/>
      <c r="K42" s="101"/>
      <c r="L42" s="101"/>
      <c r="M42" s="101"/>
      <c r="N42" s="101"/>
      <c r="O42" s="101"/>
      <c r="P42" s="101"/>
      <c r="Q42" s="101"/>
      <c r="R42" s="125"/>
      <c r="S42" s="125"/>
      <c r="T42" s="101"/>
      <c r="U42" s="125"/>
      <c r="V42" s="1311">
        <v>5.3</v>
      </c>
      <c r="X42" s="127">
        <v>4.7</v>
      </c>
      <c r="Y42" s="101"/>
      <c r="Z42" s="127">
        <v>4.6</v>
      </c>
      <c r="AA42" s="130"/>
      <c r="AB42" s="129"/>
    </row>
    <row r="43" spans="2:28" s="112" customFormat="1" ht="15">
      <c r="B43" s="132" t="s">
        <v>1000</v>
      </c>
      <c r="C43" s="132"/>
      <c r="D43" s="132"/>
      <c r="E43" s="132"/>
      <c r="F43" s="132"/>
      <c r="G43" s="132"/>
      <c r="H43" s="132"/>
      <c r="I43" s="101"/>
      <c r="J43" s="101"/>
      <c r="K43" s="101"/>
      <c r="L43" s="101"/>
      <c r="M43" s="101"/>
      <c r="N43" s="101"/>
      <c r="O43" s="101"/>
      <c r="P43" s="101"/>
      <c r="Q43" s="101"/>
      <c r="R43" s="125"/>
      <c r="S43" s="125"/>
      <c r="T43" s="101"/>
      <c r="U43" s="125"/>
      <c r="V43" s="1311">
        <v>6</v>
      </c>
      <c r="X43" s="127">
        <v>5.4</v>
      </c>
      <c r="Y43" s="101"/>
      <c r="Z43" s="127">
        <v>5.3</v>
      </c>
      <c r="AA43" s="130"/>
      <c r="AB43" s="129"/>
    </row>
    <row r="44" spans="2:28" s="112" customFormat="1" ht="15">
      <c r="B44" s="1538" t="s">
        <v>1001</v>
      </c>
      <c r="C44" s="132"/>
      <c r="D44" s="132"/>
      <c r="E44" s="132"/>
      <c r="F44" s="132"/>
      <c r="G44" s="132"/>
      <c r="H44" s="132"/>
      <c r="I44" s="101"/>
      <c r="J44" s="101"/>
      <c r="K44" s="101"/>
      <c r="L44" s="101"/>
      <c r="M44" s="101"/>
      <c r="N44" s="101"/>
      <c r="O44" s="101"/>
      <c r="P44" s="101"/>
      <c r="Q44" s="101"/>
      <c r="R44" s="125"/>
      <c r="S44" s="125"/>
      <c r="T44" s="101"/>
      <c r="U44" s="125"/>
      <c r="V44" s="1311">
        <v>3.1</v>
      </c>
      <c r="X44" s="127">
        <v>3</v>
      </c>
      <c r="Y44" s="101"/>
      <c r="Z44" s="127">
        <v>3.1</v>
      </c>
      <c r="AA44" s="130"/>
      <c r="AB44" s="129"/>
    </row>
    <row r="45" spans="2:28" s="112" customFormat="1" ht="15">
      <c r="B45" s="134" t="s">
        <v>614</v>
      </c>
      <c r="C45" s="134"/>
      <c r="D45" s="134"/>
      <c r="E45" s="134"/>
      <c r="F45" s="134"/>
      <c r="G45" s="134"/>
      <c r="H45" s="134"/>
      <c r="I45" s="101"/>
      <c r="J45" s="101"/>
      <c r="K45" s="101"/>
      <c r="L45" s="101"/>
      <c r="M45" s="101"/>
      <c r="N45" s="101"/>
      <c r="O45" s="101"/>
      <c r="P45" s="101"/>
      <c r="Q45" s="101"/>
      <c r="R45" s="125"/>
      <c r="S45" s="125"/>
      <c r="T45" s="101"/>
      <c r="U45" s="125"/>
      <c r="V45" s="1312"/>
      <c r="X45" s="101"/>
      <c r="Y45" s="101"/>
      <c r="Z45" s="127"/>
      <c r="AA45" s="130"/>
      <c r="AB45" s="131"/>
    </row>
    <row r="46" spans="2:28" s="112" customFormat="1" ht="15">
      <c r="B46" s="132" t="s">
        <v>1002</v>
      </c>
      <c r="C46" s="132"/>
      <c r="D46" s="132"/>
      <c r="E46" s="132"/>
      <c r="F46" s="132"/>
      <c r="G46" s="132"/>
      <c r="H46" s="132"/>
      <c r="I46" s="101"/>
      <c r="J46" s="101"/>
      <c r="K46" s="101"/>
      <c r="L46" s="101"/>
      <c r="M46" s="101"/>
      <c r="N46" s="101"/>
      <c r="O46" s="101"/>
      <c r="P46" s="101"/>
      <c r="Q46" s="101"/>
      <c r="R46" s="125"/>
      <c r="S46" s="125"/>
      <c r="T46" s="101"/>
      <c r="U46" s="125"/>
      <c r="V46" s="1311">
        <v>8.3</v>
      </c>
      <c r="X46" s="127">
        <v>7.72</v>
      </c>
      <c r="Y46" s="101"/>
      <c r="Z46" s="127">
        <v>7.5</v>
      </c>
      <c r="AA46" s="130"/>
      <c r="AB46" s="129"/>
    </row>
    <row r="47" spans="2:28" s="112" customFormat="1" ht="15">
      <c r="B47" s="132" t="s">
        <v>1003</v>
      </c>
      <c r="C47" s="132"/>
      <c r="D47" s="132"/>
      <c r="E47" s="132"/>
      <c r="F47" s="132"/>
      <c r="G47" s="132"/>
      <c r="H47" s="132"/>
      <c r="I47" s="101"/>
      <c r="J47" s="101"/>
      <c r="K47" s="101"/>
      <c r="L47" s="101"/>
      <c r="M47" s="101"/>
      <c r="N47" s="101"/>
      <c r="O47" s="101"/>
      <c r="P47" s="101"/>
      <c r="Q47" s="101"/>
      <c r="R47" s="125"/>
      <c r="S47" s="125"/>
      <c r="T47" s="101"/>
      <c r="U47" s="125"/>
      <c r="V47" s="1311">
        <v>7.4</v>
      </c>
      <c r="X47" s="128">
        <v>6.85</v>
      </c>
      <c r="Y47" s="101"/>
      <c r="Z47" s="127">
        <v>6.6</v>
      </c>
      <c r="AA47" s="130"/>
      <c r="AB47" s="129"/>
    </row>
    <row r="48" spans="2:28" s="112" customFormat="1" ht="9" customHeight="1">
      <c r="B48" s="100"/>
      <c r="C48" s="100"/>
      <c r="D48" s="100"/>
      <c r="E48" s="100"/>
      <c r="F48" s="100"/>
      <c r="G48" s="100"/>
      <c r="H48" s="100"/>
      <c r="I48" s="101"/>
      <c r="J48" s="101"/>
      <c r="K48" s="101"/>
      <c r="L48" s="101"/>
      <c r="M48" s="101"/>
      <c r="N48" s="101"/>
      <c r="O48" s="101"/>
      <c r="P48" s="101"/>
      <c r="Q48" s="101"/>
      <c r="R48" s="125"/>
      <c r="S48" s="125"/>
      <c r="T48" s="101"/>
      <c r="U48" s="125"/>
      <c r="V48" s="1047"/>
      <c r="Y48" s="101"/>
      <c r="Z48" s="127"/>
      <c r="AA48" s="130"/>
      <c r="AB48" s="131"/>
    </row>
    <row r="49" spans="2:28" s="112" customFormat="1" ht="15">
      <c r="B49" s="135" t="s">
        <v>420</v>
      </c>
      <c r="C49" s="135"/>
      <c r="D49" s="135"/>
      <c r="E49" s="135"/>
      <c r="F49" s="135"/>
      <c r="G49" s="135"/>
      <c r="H49" s="135"/>
      <c r="I49" s="101"/>
      <c r="J49" s="101"/>
      <c r="K49" s="101"/>
      <c r="L49" s="101"/>
      <c r="M49" s="101"/>
      <c r="N49" s="101"/>
      <c r="O49" s="101"/>
      <c r="P49" s="101"/>
      <c r="Q49" s="101"/>
      <c r="R49" s="125"/>
      <c r="S49" s="125"/>
      <c r="T49" s="101"/>
      <c r="U49" s="125"/>
      <c r="V49" s="1047"/>
      <c r="Y49" s="101"/>
      <c r="Z49" s="127"/>
      <c r="AA49" s="130"/>
      <c r="AB49" s="131"/>
    </row>
    <row r="50" spans="2:28" s="112" customFormat="1" ht="15">
      <c r="B50" s="100" t="s">
        <v>1004</v>
      </c>
      <c r="C50" s="100"/>
      <c r="D50" s="100"/>
      <c r="E50" s="100"/>
      <c r="F50" s="100"/>
      <c r="G50" s="100"/>
      <c r="H50" s="100"/>
      <c r="I50" s="101"/>
      <c r="J50" s="101"/>
      <c r="K50" s="101"/>
      <c r="L50" s="101"/>
      <c r="M50" s="101"/>
      <c r="N50" s="101"/>
      <c r="O50" s="101"/>
      <c r="P50" s="101"/>
      <c r="Q50" s="101"/>
      <c r="R50" s="125"/>
      <c r="S50" s="125"/>
      <c r="T50" s="101"/>
      <c r="U50" s="125"/>
      <c r="V50" s="1047"/>
      <c r="Y50" s="101"/>
      <c r="Z50" s="127"/>
      <c r="AA50" s="130"/>
      <c r="AB50" s="131"/>
    </row>
    <row r="51" spans="2:28" s="112" customFormat="1" ht="15">
      <c r="B51" s="123" t="s">
        <v>37</v>
      </c>
      <c r="C51" s="123"/>
      <c r="D51" s="123"/>
      <c r="E51" s="123"/>
      <c r="F51" s="123"/>
      <c r="G51" s="123"/>
      <c r="H51" s="123"/>
      <c r="I51" s="101"/>
      <c r="J51" s="101"/>
      <c r="K51" s="101"/>
      <c r="L51" s="101"/>
      <c r="M51" s="101"/>
      <c r="N51" s="101"/>
      <c r="O51" s="101"/>
      <c r="P51" s="101"/>
      <c r="Q51" s="101"/>
      <c r="R51" s="125"/>
      <c r="S51" s="125"/>
      <c r="T51" s="101"/>
      <c r="U51" s="125"/>
      <c r="V51" s="1310">
        <v>7.9</v>
      </c>
      <c r="X51" s="133">
        <v>8</v>
      </c>
      <c r="Y51" s="101"/>
      <c r="Z51" s="127">
        <v>7.6</v>
      </c>
      <c r="AA51" s="130"/>
      <c r="AB51" s="136"/>
    </row>
    <row r="52" spans="2:28" s="112" customFormat="1" ht="15">
      <c r="B52" s="123" t="s">
        <v>911</v>
      </c>
      <c r="C52" s="123"/>
      <c r="D52" s="123"/>
      <c r="E52" s="123"/>
      <c r="F52" s="123"/>
      <c r="G52" s="123"/>
      <c r="H52" s="123"/>
      <c r="I52" s="101"/>
      <c r="J52" s="101"/>
      <c r="K52" s="101"/>
      <c r="L52" s="101"/>
      <c r="M52" s="101"/>
      <c r="N52" s="101"/>
      <c r="O52" s="101"/>
      <c r="P52" s="101"/>
      <c r="Q52" s="101"/>
      <c r="R52" s="125"/>
      <c r="S52" s="125"/>
      <c r="T52" s="101"/>
      <c r="U52" s="125"/>
      <c r="V52" s="1254">
        <v>7.3</v>
      </c>
      <c r="X52" s="139">
        <v>7.1</v>
      </c>
      <c r="Y52" s="101"/>
      <c r="Z52" s="127">
        <v>6.7</v>
      </c>
      <c r="AA52" s="130"/>
      <c r="AB52" s="136"/>
    </row>
    <row r="53" spans="2:28" s="112" customFormat="1" ht="15">
      <c r="B53" s="1671" t="s">
        <v>1005</v>
      </c>
      <c r="C53" s="1672"/>
      <c r="D53" s="1672"/>
      <c r="E53" s="1672"/>
      <c r="F53" s="1672"/>
      <c r="G53" s="1672"/>
      <c r="H53" s="1672"/>
      <c r="I53" s="1672"/>
      <c r="J53" s="1672"/>
      <c r="K53" s="1672"/>
      <c r="L53" s="101"/>
      <c r="M53" s="101"/>
      <c r="N53" s="101"/>
      <c r="O53" s="101"/>
      <c r="P53" s="101"/>
      <c r="Q53" s="101"/>
      <c r="R53" s="125"/>
      <c r="S53" s="125"/>
      <c r="T53" s="101"/>
      <c r="U53" s="125"/>
      <c r="V53" s="1047"/>
      <c r="Y53" s="101"/>
      <c r="Z53" s="127"/>
      <c r="AA53" s="130"/>
      <c r="AB53" s="138"/>
    </row>
    <row r="54" spans="2:28" s="112" customFormat="1" ht="17.25" customHeight="1">
      <c r="B54" s="1673" t="s">
        <v>1006</v>
      </c>
      <c r="C54" s="1673"/>
      <c r="D54" s="1674"/>
      <c r="E54" s="1674"/>
      <c r="F54" s="1674"/>
      <c r="G54" s="1674"/>
      <c r="H54" s="1674"/>
      <c r="I54" s="1674"/>
      <c r="J54" s="1674"/>
      <c r="K54" s="1674"/>
      <c r="L54" s="101"/>
      <c r="M54" s="101"/>
      <c r="N54" s="101"/>
      <c r="O54" s="101"/>
      <c r="P54" s="101"/>
      <c r="Q54" s="101"/>
      <c r="R54" s="125"/>
      <c r="S54" s="125"/>
      <c r="T54" s="101"/>
      <c r="U54" s="125"/>
      <c r="V54" s="1254">
        <v>1.75</v>
      </c>
      <c r="X54" s="139">
        <v>1.75</v>
      </c>
      <c r="Y54" s="101"/>
      <c r="Z54" s="128">
        <v>1.75</v>
      </c>
      <c r="AA54" s="130"/>
      <c r="AB54" s="136"/>
    </row>
    <row r="55" spans="2:28" s="112" customFormat="1" ht="15">
      <c r="B55" s="134" t="s">
        <v>1007</v>
      </c>
      <c r="C55" s="134"/>
      <c r="D55" s="134"/>
      <c r="E55" s="134"/>
      <c r="F55" s="134"/>
      <c r="G55" s="134"/>
      <c r="H55" s="134"/>
      <c r="I55" s="101"/>
      <c r="J55" s="101"/>
      <c r="K55" s="101"/>
      <c r="L55" s="101"/>
      <c r="M55" s="101"/>
      <c r="N55" s="101"/>
      <c r="O55" s="101"/>
      <c r="P55" s="101"/>
      <c r="Q55" s="101"/>
      <c r="R55" s="125"/>
      <c r="S55" s="125"/>
      <c r="T55" s="101"/>
      <c r="U55" s="125"/>
      <c r="V55" s="1254">
        <v>5.1</v>
      </c>
      <c r="X55" s="139">
        <v>5.2</v>
      </c>
      <c r="Y55" s="101"/>
      <c r="Z55" s="127">
        <v>4.8</v>
      </c>
      <c r="AA55" s="130"/>
      <c r="AB55" s="136"/>
    </row>
    <row r="56" spans="2:28" s="112" customFormat="1" ht="15">
      <c r="B56" s="1671" t="s">
        <v>114</v>
      </c>
      <c r="C56" s="1672"/>
      <c r="D56" s="1672"/>
      <c r="E56" s="1672"/>
      <c r="F56" s="1672"/>
      <c r="G56" s="1672"/>
      <c r="H56" s="1672"/>
      <c r="I56" s="1672"/>
      <c r="J56" s="1672"/>
      <c r="K56" s="1672"/>
      <c r="L56" s="101"/>
      <c r="M56" s="101"/>
      <c r="N56" s="101"/>
      <c r="O56" s="101"/>
      <c r="P56" s="101"/>
      <c r="Q56" s="101"/>
      <c r="R56" s="125"/>
      <c r="S56" s="125"/>
      <c r="T56" s="101"/>
      <c r="U56" s="125"/>
      <c r="V56" s="1254">
        <v>9.1</v>
      </c>
      <c r="X56" s="139">
        <v>9.2</v>
      </c>
      <c r="Y56" s="101"/>
      <c r="Z56" s="127">
        <v>8.8</v>
      </c>
      <c r="AA56" s="130"/>
      <c r="AB56" s="136"/>
    </row>
    <row r="57" spans="2:28" s="112" customFormat="1" ht="15">
      <c r="B57" s="134" t="s">
        <v>1008</v>
      </c>
      <c r="C57" s="134"/>
      <c r="D57" s="134"/>
      <c r="E57" s="134"/>
      <c r="F57" s="134"/>
      <c r="G57" s="134"/>
      <c r="H57" s="134"/>
      <c r="I57" s="101"/>
      <c r="J57" s="101"/>
      <c r="K57" s="101"/>
      <c r="L57" s="101"/>
      <c r="M57" s="101"/>
      <c r="N57" s="101"/>
      <c r="O57" s="101"/>
      <c r="P57" s="101"/>
      <c r="Q57" s="101"/>
      <c r="R57" s="125"/>
      <c r="S57" s="125"/>
      <c r="T57" s="101"/>
      <c r="U57" s="125"/>
      <c r="V57" s="1254">
        <v>2.4</v>
      </c>
      <c r="X57" s="139">
        <v>2.7</v>
      </c>
      <c r="Y57" s="101"/>
      <c r="Z57" s="127">
        <v>2.5</v>
      </c>
      <c r="AA57" s="130"/>
      <c r="AB57" s="136"/>
    </row>
    <row r="58" spans="2:26" s="112" customFormat="1" ht="9" customHeight="1">
      <c r="B58" s="140"/>
      <c r="C58" s="140"/>
      <c r="D58" s="140"/>
      <c r="E58" s="140"/>
      <c r="F58" s="140"/>
      <c r="G58" s="140"/>
      <c r="H58" s="140"/>
      <c r="I58" s="141"/>
      <c r="J58" s="141"/>
      <c r="K58" s="101"/>
      <c r="L58" s="101"/>
      <c r="M58" s="101"/>
      <c r="N58" s="122"/>
      <c r="O58" s="101"/>
      <c r="P58" s="119"/>
      <c r="Q58" s="119"/>
      <c r="R58" s="119"/>
      <c r="S58" s="119"/>
      <c r="T58" s="124"/>
      <c r="U58" s="124"/>
      <c r="V58" s="101"/>
      <c r="W58" s="101"/>
      <c r="X58" s="122"/>
      <c r="Y58" s="122"/>
      <c r="Z58" s="102"/>
    </row>
    <row r="59" spans="2:26" s="112" customFormat="1" ht="21" customHeight="1">
      <c r="B59" s="135" t="s">
        <v>38</v>
      </c>
      <c r="C59" s="134"/>
      <c r="D59" s="134"/>
      <c r="E59" s="134"/>
      <c r="F59" s="134"/>
      <c r="G59" s="134"/>
      <c r="H59" s="101"/>
      <c r="I59" s="101"/>
      <c r="J59" s="101"/>
      <c r="K59" s="101"/>
      <c r="L59" s="101"/>
      <c r="M59" s="101"/>
      <c r="N59" s="101"/>
      <c r="O59" s="101"/>
      <c r="P59" s="101"/>
      <c r="Q59" s="125"/>
      <c r="R59" s="125"/>
      <c r="S59" s="101"/>
      <c r="T59" s="125"/>
      <c r="U59" s="1254"/>
      <c r="V59" s="102"/>
      <c r="W59" s="139"/>
      <c r="X59" s="101"/>
      <c r="Y59" s="127"/>
      <c r="Z59" s="102"/>
    </row>
    <row r="60" spans="2:26" s="112" customFormat="1" ht="21" customHeight="1">
      <c r="B60" s="135" t="s">
        <v>615</v>
      </c>
      <c r="C60" s="134"/>
      <c r="D60" s="134"/>
      <c r="E60" s="134"/>
      <c r="F60" s="134"/>
      <c r="G60" s="134"/>
      <c r="H60" s="101"/>
      <c r="I60" s="101"/>
      <c r="J60" s="101"/>
      <c r="K60" s="101"/>
      <c r="L60" s="101"/>
      <c r="M60" s="101"/>
      <c r="N60" s="101"/>
      <c r="O60" s="101"/>
      <c r="P60" s="101"/>
      <c r="Q60" s="125"/>
      <c r="R60" s="125"/>
      <c r="S60" s="101"/>
      <c r="T60" s="125"/>
      <c r="U60" s="1254"/>
      <c r="V60" s="102"/>
      <c r="W60" s="139"/>
      <c r="X60" s="101"/>
      <c r="Y60" s="127"/>
      <c r="Z60" s="102"/>
    </row>
    <row r="61" spans="2:26" s="112" customFormat="1" ht="48" customHeight="1">
      <c r="B61" s="1671" t="s">
        <v>767</v>
      </c>
      <c r="C61" s="1639"/>
      <c r="D61" s="1639"/>
      <c r="E61" s="1639"/>
      <c r="F61" s="1639"/>
      <c r="G61" s="1639"/>
      <c r="H61" s="1639"/>
      <c r="I61" s="1639"/>
      <c r="J61" s="1639"/>
      <c r="K61" s="1639"/>
      <c r="L61" s="1639"/>
      <c r="M61" s="1639"/>
      <c r="N61" s="1639"/>
      <c r="O61" s="1639"/>
      <c r="P61" s="1639"/>
      <c r="Q61" s="1639"/>
      <c r="R61" s="1639"/>
      <c r="S61" s="1639"/>
      <c r="T61" s="1639"/>
      <c r="U61" s="1639"/>
      <c r="V61" s="1639"/>
      <c r="W61" s="1639"/>
      <c r="X61" s="1639"/>
      <c r="Y61" s="1639"/>
      <c r="Z61" s="1639"/>
    </row>
    <row r="62" spans="2:26" s="112" customFormat="1" ht="22.5" customHeight="1">
      <c r="B62" s="92" t="s">
        <v>1009</v>
      </c>
      <c r="C62" s="100"/>
      <c r="D62" s="100"/>
      <c r="E62" s="100"/>
      <c r="F62" s="100"/>
      <c r="G62" s="100"/>
      <c r="H62" s="100"/>
      <c r="I62" s="101"/>
      <c r="J62" s="101"/>
      <c r="K62" s="101"/>
      <c r="L62" s="101"/>
      <c r="M62" s="101"/>
      <c r="N62" s="122"/>
      <c r="O62" s="101"/>
      <c r="P62" s="119"/>
      <c r="Q62" s="119"/>
      <c r="R62" s="119"/>
      <c r="S62" s="119"/>
      <c r="T62" s="124"/>
      <c r="U62" s="124"/>
      <c r="V62" s="1638" t="s">
        <v>707</v>
      </c>
      <c r="W62" s="1684"/>
      <c r="X62" s="1684"/>
      <c r="Y62" s="1684"/>
      <c r="Z62" s="1684"/>
    </row>
    <row r="63" spans="1:26" s="112" customFormat="1" ht="22.5" customHeight="1">
      <c r="A63" s="87" t="s">
        <v>684</v>
      </c>
      <c r="B63" s="92" t="s">
        <v>503</v>
      </c>
      <c r="C63" s="100"/>
      <c r="D63" s="100"/>
      <c r="E63" s="100"/>
      <c r="F63" s="100"/>
      <c r="G63" s="100"/>
      <c r="H63" s="100"/>
      <c r="I63" s="101"/>
      <c r="J63" s="101"/>
      <c r="K63" s="101"/>
      <c r="L63" s="101"/>
      <c r="M63" s="101"/>
      <c r="N63" s="122"/>
      <c r="O63" s="101"/>
      <c r="P63" s="119"/>
      <c r="Q63" s="119"/>
      <c r="R63" s="119"/>
      <c r="S63" s="119"/>
      <c r="T63" s="124"/>
      <c r="U63" s="124"/>
      <c r="V63" s="101"/>
      <c r="W63" s="101"/>
      <c r="X63" s="122"/>
      <c r="Y63" s="122"/>
      <c r="Z63" s="102"/>
    </row>
    <row r="64" spans="2:26" s="112" customFormat="1" ht="8.25" customHeight="1">
      <c r="B64" s="92"/>
      <c r="C64" s="100"/>
      <c r="D64" s="100"/>
      <c r="E64" s="100"/>
      <c r="F64" s="100"/>
      <c r="G64" s="100"/>
      <c r="H64" s="100"/>
      <c r="I64" s="101"/>
      <c r="J64" s="101"/>
      <c r="K64" s="101"/>
      <c r="L64" s="101"/>
      <c r="M64" s="101"/>
      <c r="N64" s="122"/>
      <c r="O64" s="101"/>
      <c r="P64" s="119"/>
      <c r="Q64" s="119"/>
      <c r="R64" s="119"/>
      <c r="S64" s="119"/>
      <c r="T64" s="124"/>
      <c r="U64" s="124"/>
      <c r="V64" s="101"/>
      <c r="W64" s="101"/>
      <c r="X64" s="122"/>
      <c r="Y64" s="122"/>
      <c r="Z64" s="102"/>
    </row>
    <row r="65" spans="1:25" s="112" customFormat="1" ht="22.5" customHeight="1">
      <c r="A65" s="87"/>
      <c r="B65" s="832" t="s">
        <v>451</v>
      </c>
      <c r="J65" s="142"/>
      <c r="K65" s="142"/>
      <c r="L65" s="142"/>
      <c r="M65" s="143"/>
      <c r="N65" s="142"/>
      <c r="O65" s="144"/>
      <c r="P65" s="130"/>
      <c r="Q65" s="130"/>
      <c r="R65" s="130"/>
      <c r="S65" s="130"/>
      <c r="T65" s="145"/>
      <c r="U65" s="145"/>
      <c r="V65" s="107"/>
      <c r="W65" s="107"/>
      <c r="X65" s="131"/>
      <c r="Y65" s="131"/>
    </row>
    <row r="66" spans="1:26" s="149" customFormat="1" ht="24.75" customHeight="1">
      <c r="A66" s="146"/>
      <c r="B66" s="147"/>
      <c r="C66" s="148"/>
      <c r="D66" s="148"/>
      <c r="E66" s="205"/>
      <c r="F66" s="205"/>
      <c r="G66" s="205" t="s">
        <v>1010</v>
      </c>
      <c r="H66" s="871"/>
      <c r="I66" s="205"/>
      <c r="J66" s="871"/>
      <c r="K66" s="205"/>
      <c r="L66" s="871"/>
      <c r="M66" s="205"/>
      <c r="N66" s="205"/>
      <c r="O66" s="871"/>
      <c r="P66" s="205" t="s">
        <v>1017</v>
      </c>
      <c r="Q66" s="871"/>
      <c r="R66" s="205"/>
      <c r="S66" s="871"/>
      <c r="T66" s="205" t="s">
        <v>1019</v>
      </c>
      <c r="U66" s="871"/>
      <c r="V66" s="205" t="s">
        <v>1011</v>
      </c>
      <c r="W66" s="871"/>
      <c r="X66" s="205"/>
      <c r="Y66" s="205"/>
      <c r="Z66" s="872"/>
    </row>
    <row r="67" spans="2:26" s="24" customFormat="1" ht="15" customHeight="1">
      <c r="B67" s="147"/>
      <c r="C67" s="148"/>
      <c r="D67" s="148"/>
      <c r="E67" s="205" t="s">
        <v>1012</v>
      </c>
      <c r="F67" s="205"/>
      <c r="G67" s="205" t="s">
        <v>521</v>
      </c>
      <c r="H67" s="813"/>
      <c r="I67" s="205" t="s">
        <v>1013</v>
      </c>
      <c r="J67" s="813"/>
      <c r="K67" s="205" t="s">
        <v>1014</v>
      </c>
      <c r="L67" s="205" t="s">
        <v>1015</v>
      </c>
      <c r="M67" s="205"/>
      <c r="N67" s="205" t="s">
        <v>1016</v>
      </c>
      <c r="O67" s="813"/>
      <c r="P67" s="977" t="s">
        <v>522</v>
      </c>
      <c r="Q67" s="813"/>
      <c r="R67" s="205" t="s">
        <v>1018</v>
      </c>
      <c r="S67" s="813"/>
      <c r="T67" s="977" t="s">
        <v>522</v>
      </c>
      <c r="U67" s="813"/>
      <c r="V67" s="1267" t="s">
        <v>913</v>
      </c>
      <c r="W67" s="813"/>
      <c r="X67" s="205" t="s">
        <v>1020</v>
      </c>
      <c r="Y67" s="813"/>
      <c r="Z67" s="205" t="s">
        <v>1021</v>
      </c>
    </row>
    <row r="68" spans="2:26" s="152" customFormat="1" ht="13.5">
      <c r="B68" s="877" t="s">
        <v>611</v>
      </c>
      <c r="C68" s="116"/>
      <c r="D68" s="116"/>
      <c r="E68" s="831" t="s">
        <v>632</v>
      </c>
      <c r="F68" s="831"/>
      <c r="G68" s="831" t="s">
        <v>632</v>
      </c>
      <c r="H68" s="817"/>
      <c r="I68" s="831" t="s">
        <v>632</v>
      </c>
      <c r="J68" s="817"/>
      <c r="K68" s="831" t="s">
        <v>632</v>
      </c>
      <c r="L68" s="831" t="s">
        <v>632</v>
      </c>
      <c r="M68" s="831"/>
      <c r="N68" s="831" t="s">
        <v>632</v>
      </c>
      <c r="O68" s="817"/>
      <c r="P68" s="831" t="s">
        <v>632</v>
      </c>
      <c r="Q68" s="817"/>
      <c r="R68" s="831" t="s">
        <v>632</v>
      </c>
      <c r="S68" s="817"/>
      <c r="T68" s="831" t="s">
        <v>632</v>
      </c>
      <c r="U68" s="817"/>
      <c r="V68" s="831" t="s">
        <v>632</v>
      </c>
      <c r="W68" s="817"/>
      <c r="X68" s="831" t="s">
        <v>632</v>
      </c>
      <c r="Y68" s="817"/>
      <c r="Z68" s="831" t="s">
        <v>632</v>
      </c>
    </row>
    <row r="69" spans="2:26" s="152" customFormat="1" ht="13.5">
      <c r="B69" s="745" t="s">
        <v>1004</v>
      </c>
      <c r="C69" s="793"/>
      <c r="D69" s="793"/>
      <c r="E69" s="793"/>
      <c r="F69" s="793"/>
      <c r="G69" s="793"/>
      <c r="H69" s="793"/>
      <c r="I69" s="793"/>
      <c r="J69" s="793"/>
      <c r="K69" s="793"/>
      <c r="L69" s="793"/>
      <c r="M69" s="793"/>
      <c r="N69" s="793"/>
      <c r="O69" s="793"/>
      <c r="P69" s="793"/>
      <c r="Q69" s="793"/>
      <c r="R69" s="794"/>
      <c r="S69" s="794"/>
      <c r="T69" s="795"/>
      <c r="U69" s="794"/>
      <c r="V69" s="794"/>
      <c r="W69" s="794"/>
      <c r="X69" s="794"/>
      <c r="Y69" s="794"/>
      <c r="Z69" s="794"/>
    </row>
    <row r="70" spans="2:26" s="152" customFormat="1" ht="13.5">
      <c r="B70" s="796" t="s">
        <v>634</v>
      </c>
      <c r="C70" s="797"/>
      <c r="D70" s="797"/>
      <c r="E70" s="934">
        <v>12</v>
      </c>
      <c r="F70" s="798"/>
      <c r="G70" s="934">
        <v>6.5</v>
      </c>
      <c r="H70" s="799"/>
      <c r="I70" s="934">
        <v>16.5</v>
      </c>
      <c r="J70" s="799"/>
      <c r="K70" s="934">
        <v>17.5</v>
      </c>
      <c r="L70" s="934">
        <v>5.3</v>
      </c>
      <c r="M70" s="799"/>
      <c r="N70" s="934">
        <v>10.1</v>
      </c>
      <c r="O70" s="799"/>
      <c r="P70" s="934">
        <v>9.7</v>
      </c>
      <c r="Q70" s="799"/>
      <c r="R70" s="934">
        <v>16.5</v>
      </c>
      <c r="S70" s="799"/>
      <c r="T70" s="934">
        <v>7.1</v>
      </c>
      <c r="U70" s="799"/>
      <c r="V70" s="1124">
        <v>8.6</v>
      </c>
      <c r="W70" s="799"/>
      <c r="X70" s="936">
        <v>13.75</v>
      </c>
      <c r="Y70" s="799"/>
      <c r="Z70" s="934">
        <v>16.5</v>
      </c>
    </row>
    <row r="71" spans="2:26" s="152" customFormat="1" ht="15" customHeight="1">
      <c r="B71" s="796" t="s">
        <v>1022</v>
      </c>
      <c r="C71" s="797"/>
      <c r="D71" s="797"/>
      <c r="E71" s="934">
        <v>12</v>
      </c>
      <c r="F71" s="798"/>
      <c r="G71" s="934">
        <v>6.7</v>
      </c>
      <c r="H71" s="799"/>
      <c r="I71" s="934">
        <v>16.5</v>
      </c>
      <c r="J71" s="799"/>
      <c r="K71" s="934">
        <v>17.5</v>
      </c>
      <c r="L71" s="934">
        <v>5.3</v>
      </c>
      <c r="M71" s="799"/>
      <c r="N71" s="934">
        <v>10.1</v>
      </c>
      <c r="O71" s="799"/>
      <c r="P71" s="934">
        <v>9.3</v>
      </c>
      <c r="Q71" s="799"/>
      <c r="R71" s="934">
        <v>16.5</v>
      </c>
      <c r="S71" s="799"/>
      <c r="T71" s="934">
        <v>6.3</v>
      </c>
      <c r="U71" s="799"/>
      <c r="V71" s="1124">
        <v>9.3</v>
      </c>
      <c r="W71" s="799"/>
      <c r="X71" s="936">
        <v>13.75</v>
      </c>
      <c r="Y71" s="799"/>
      <c r="Z71" s="934">
        <v>16.5</v>
      </c>
    </row>
    <row r="72" spans="2:26" s="24" customFormat="1" ht="15.75" customHeight="1">
      <c r="B72" s="745" t="s">
        <v>1023</v>
      </c>
      <c r="C72" s="799"/>
      <c r="D72" s="800"/>
      <c r="E72" s="799"/>
      <c r="F72" s="799"/>
      <c r="G72" s="800"/>
      <c r="H72" s="800"/>
      <c r="I72" s="800"/>
      <c r="J72" s="799"/>
      <c r="K72" s="800"/>
      <c r="L72" s="800"/>
      <c r="M72" s="800"/>
      <c r="N72" s="800"/>
      <c r="O72" s="800"/>
      <c r="P72" s="800"/>
      <c r="Q72" s="800"/>
      <c r="R72" s="801"/>
      <c r="S72" s="801"/>
      <c r="T72" s="801"/>
      <c r="U72" s="801"/>
      <c r="V72" s="1125"/>
      <c r="W72" s="801"/>
      <c r="X72" s="801"/>
      <c r="Y72" s="801"/>
      <c r="Z72" s="801"/>
    </row>
    <row r="73" spans="2:26" s="150" customFormat="1" ht="15" customHeight="1">
      <c r="B73" s="796" t="s">
        <v>1024</v>
      </c>
      <c r="C73" s="797"/>
      <c r="D73" s="797"/>
      <c r="E73" s="934">
        <v>4</v>
      </c>
      <c r="F73" s="798"/>
      <c r="G73" s="936">
        <v>2.25</v>
      </c>
      <c r="H73" s="799"/>
      <c r="I73" s="934">
        <v>5.5</v>
      </c>
      <c r="J73" s="799"/>
      <c r="K73" s="934">
        <v>6.5</v>
      </c>
      <c r="L73" s="937">
        <v>0</v>
      </c>
      <c r="M73" s="799"/>
      <c r="N73" s="938">
        <v>2.75</v>
      </c>
      <c r="O73" s="799"/>
      <c r="P73" s="934">
        <v>3</v>
      </c>
      <c r="Q73" s="799"/>
      <c r="R73" s="934">
        <v>5.5</v>
      </c>
      <c r="S73" s="799"/>
      <c r="T73" s="936">
        <v>1.75</v>
      </c>
      <c r="U73" s="799"/>
      <c r="V73" s="936">
        <v>2.25</v>
      </c>
      <c r="W73" s="799"/>
      <c r="X73" s="936">
        <v>3.75</v>
      </c>
      <c r="Y73" s="799"/>
      <c r="Z73" s="934">
        <v>5.5</v>
      </c>
    </row>
    <row r="74" spans="2:26" s="152" customFormat="1" ht="19.5" customHeight="1">
      <c r="B74" s="802" t="s">
        <v>1025</v>
      </c>
      <c r="C74" s="803"/>
      <c r="D74" s="803"/>
      <c r="E74" s="935">
        <v>9</v>
      </c>
      <c r="F74" s="804"/>
      <c r="G74" s="935">
        <v>5.1</v>
      </c>
      <c r="H74" s="805"/>
      <c r="I74" s="935">
        <v>10.5</v>
      </c>
      <c r="J74" s="805"/>
      <c r="K74" s="935">
        <v>11.5</v>
      </c>
      <c r="L74" s="935">
        <v>2.2</v>
      </c>
      <c r="M74" s="805"/>
      <c r="N74" s="935">
        <v>5.6</v>
      </c>
      <c r="O74" s="805"/>
      <c r="P74" s="935">
        <v>7</v>
      </c>
      <c r="Q74" s="805"/>
      <c r="R74" s="935">
        <v>10.5</v>
      </c>
      <c r="S74" s="805"/>
      <c r="T74" s="935">
        <v>4.5</v>
      </c>
      <c r="U74" s="805"/>
      <c r="V74" s="935">
        <v>5.5</v>
      </c>
      <c r="W74" s="805"/>
      <c r="X74" s="939">
        <v>7.75</v>
      </c>
      <c r="Y74" s="805"/>
      <c r="Z74" s="935">
        <v>10.5</v>
      </c>
    </row>
    <row r="75" spans="2:26" s="152" customFormat="1" ht="12" customHeight="1">
      <c r="B75" s="806"/>
      <c r="C75" s="807"/>
      <c r="D75" s="808"/>
      <c r="E75" s="807"/>
      <c r="F75" s="807"/>
      <c r="G75" s="808"/>
      <c r="H75" s="808"/>
      <c r="I75" s="808"/>
      <c r="J75" s="808"/>
      <c r="K75" s="808"/>
      <c r="L75" s="808"/>
      <c r="M75" s="808"/>
      <c r="N75" s="808"/>
      <c r="O75" s="808"/>
      <c r="P75" s="808"/>
      <c r="Q75" s="808"/>
      <c r="R75" s="808"/>
      <c r="S75" s="808"/>
      <c r="T75" s="808"/>
      <c r="U75" s="808"/>
      <c r="V75" s="808"/>
      <c r="W75" s="808"/>
      <c r="X75" s="808"/>
      <c r="Y75" s="808"/>
      <c r="Z75" s="808"/>
    </row>
    <row r="76" spans="2:26" s="152" customFormat="1" ht="13.5">
      <c r="B76" s="809"/>
      <c r="C76" s="810"/>
      <c r="D76" s="810"/>
      <c r="E76" s="810"/>
      <c r="F76" s="810"/>
      <c r="G76" s="810"/>
      <c r="H76" s="810"/>
      <c r="I76" s="810"/>
      <c r="J76" s="810"/>
      <c r="K76" s="810"/>
      <c r="L76" s="810"/>
      <c r="M76" s="810"/>
      <c r="N76" s="810"/>
      <c r="O76" s="810"/>
      <c r="P76" s="810"/>
      <c r="Q76" s="810"/>
      <c r="R76" s="810"/>
      <c r="S76" s="810"/>
      <c r="T76" s="810"/>
      <c r="U76" s="810"/>
      <c r="V76" s="810"/>
      <c r="W76" s="810"/>
      <c r="X76" s="810"/>
      <c r="Y76" s="810"/>
      <c r="Z76" s="810"/>
    </row>
    <row r="77" spans="2:26" s="24" customFormat="1" ht="13.5">
      <c r="B77" s="811"/>
      <c r="C77" s="812"/>
      <c r="D77" s="812"/>
      <c r="E77" s="812"/>
      <c r="F77" s="812"/>
      <c r="G77" s="812" t="s">
        <v>1010</v>
      </c>
      <c r="H77" s="813"/>
      <c r="I77" s="812"/>
      <c r="J77" s="813"/>
      <c r="K77" s="812"/>
      <c r="L77" s="812"/>
      <c r="M77" s="812"/>
      <c r="N77" s="812"/>
      <c r="O77" s="813"/>
      <c r="P77" s="812" t="s">
        <v>1017</v>
      </c>
      <c r="Q77" s="813"/>
      <c r="R77" s="812"/>
      <c r="S77" s="813"/>
      <c r="T77" s="812" t="s">
        <v>1019</v>
      </c>
      <c r="U77" s="813"/>
      <c r="V77" s="812" t="s">
        <v>1011</v>
      </c>
      <c r="W77" s="813"/>
      <c r="X77" s="812"/>
      <c r="Y77" s="813"/>
      <c r="Z77" s="812"/>
    </row>
    <row r="78" spans="2:26" s="24" customFormat="1" ht="15" customHeight="1">
      <c r="B78" s="811"/>
      <c r="C78" s="812"/>
      <c r="D78" s="812"/>
      <c r="E78" s="812" t="s">
        <v>1012</v>
      </c>
      <c r="F78" s="812"/>
      <c r="G78" s="812" t="s">
        <v>521</v>
      </c>
      <c r="H78" s="813"/>
      <c r="I78" s="812" t="s">
        <v>1013</v>
      </c>
      <c r="J78" s="813"/>
      <c r="K78" s="812" t="s">
        <v>1014</v>
      </c>
      <c r="L78" s="812" t="s">
        <v>1015</v>
      </c>
      <c r="M78" s="812"/>
      <c r="N78" s="812" t="s">
        <v>1016</v>
      </c>
      <c r="O78" s="813"/>
      <c r="P78" s="978" t="s">
        <v>522</v>
      </c>
      <c r="Q78" s="813"/>
      <c r="R78" s="812" t="s">
        <v>1018</v>
      </c>
      <c r="S78" s="813"/>
      <c r="T78" s="978" t="s">
        <v>522</v>
      </c>
      <c r="U78" s="813"/>
      <c r="V78" s="978" t="s">
        <v>913</v>
      </c>
      <c r="W78" s="813"/>
      <c r="X78" s="812" t="s">
        <v>1020</v>
      </c>
      <c r="Y78" s="813"/>
      <c r="Z78" s="812" t="s">
        <v>1021</v>
      </c>
    </row>
    <row r="79" spans="2:26" s="152" customFormat="1" ht="13.5">
      <c r="B79" s="815" t="s">
        <v>612</v>
      </c>
      <c r="C79" s="816"/>
      <c r="D79" s="816"/>
      <c r="E79" s="816" t="s">
        <v>632</v>
      </c>
      <c r="F79" s="816"/>
      <c r="G79" s="816" t="s">
        <v>632</v>
      </c>
      <c r="H79" s="817"/>
      <c r="I79" s="816" t="s">
        <v>632</v>
      </c>
      <c r="J79" s="817"/>
      <c r="K79" s="816" t="s">
        <v>632</v>
      </c>
      <c r="L79" s="816" t="s">
        <v>632</v>
      </c>
      <c r="M79" s="816"/>
      <c r="N79" s="816" t="s">
        <v>632</v>
      </c>
      <c r="O79" s="817"/>
      <c r="P79" s="816" t="s">
        <v>632</v>
      </c>
      <c r="Q79" s="817"/>
      <c r="R79" s="816" t="s">
        <v>632</v>
      </c>
      <c r="S79" s="817"/>
      <c r="T79" s="816" t="s">
        <v>632</v>
      </c>
      <c r="U79" s="817"/>
      <c r="V79" s="816" t="s">
        <v>632</v>
      </c>
      <c r="W79" s="817"/>
      <c r="X79" s="816" t="s">
        <v>632</v>
      </c>
      <c r="Y79" s="817"/>
      <c r="Z79" s="816" t="s">
        <v>632</v>
      </c>
    </row>
    <row r="80" spans="2:26" s="152" customFormat="1" ht="12.75" customHeight="1">
      <c r="B80" s="745" t="s">
        <v>1004</v>
      </c>
      <c r="C80" s="183"/>
      <c r="D80" s="183"/>
      <c r="E80" s="183"/>
      <c r="F80" s="183"/>
      <c r="G80" s="183"/>
      <c r="H80" s="807"/>
      <c r="I80" s="183"/>
      <c r="J80" s="807"/>
      <c r="K80" s="183"/>
      <c r="L80" s="183"/>
      <c r="M80" s="183"/>
      <c r="N80" s="183"/>
      <c r="O80" s="807"/>
      <c r="P80" s="183"/>
      <c r="Q80" s="807"/>
      <c r="R80" s="183"/>
      <c r="S80" s="807"/>
      <c r="T80" s="183"/>
      <c r="U80" s="807"/>
      <c r="V80" s="183"/>
      <c r="W80" s="807"/>
      <c r="X80" s="183"/>
      <c r="Y80" s="807"/>
      <c r="Z80" s="183"/>
    </row>
    <row r="81" spans="2:26" s="152" customFormat="1" ht="14.25" customHeight="1">
      <c r="B81" s="796" t="s">
        <v>634</v>
      </c>
      <c r="C81" s="797"/>
      <c r="D81" s="818"/>
      <c r="E81" s="797">
        <v>12</v>
      </c>
      <c r="F81" s="797"/>
      <c r="G81" s="818">
        <v>6.6</v>
      </c>
      <c r="H81" s="807"/>
      <c r="I81" s="797">
        <v>16.5</v>
      </c>
      <c r="J81" s="807"/>
      <c r="K81" s="818">
        <v>17.5</v>
      </c>
      <c r="L81" s="797">
        <v>5.3</v>
      </c>
      <c r="M81" s="797"/>
      <c r="N81" s="818">
        <v>9.7</v>
      </c>
      <c r="O81" s="807"/>
      <c r="P81" s="797">
        <v>9.5</v>
      </c>
      <c r="Q81" s="807"/>
      <c r="R81" s="818">
        <v>16.5</v>
      </c>
      <c r="S81" s="807"/>
      <c r="T81" s="797">
        <v>6.7</v>
      </c>
      <c r="U81" s="807"/>
      <c r="V81" s="797">
        <v>8.9</v>
      </c>
      <c r="W81" s="807"/>
      <c r="X81" s="818">
        <v>13.75</v>
      </c>
      <c r="Y81" s="807"/>
      <c r="Z81" s="818">
        <v>16.5</v>
      </c>
    </row>
    <row r="82" spans="2:26" s="152" customFormat="1" ht="15" customHeight="1">
      <c r="B82" s="796" t="s">
        <v>1022</v>
      </c>
      <c r="C82" s="797"/>
      <c r="D82" s="818"/>
      <c r="E82" s="797">
        <v>12</v>
      </c>
      <c r="F82" s="797"/>
      <c r="G82" s="818">
        <v>6.9</v>
      </c>
      <c r="H82" s="807"/>
      <c r="I82" s="797">
        <v>16.5</v>
      </c>
      <c r="J82" s="807"/>
      <c r="K82" s="818">
        <v>17.5</v>
      </c>
      <c r="L82" s="797">
        <v>5.3</v>
      </c>
      <c r="M82" s="797"/>
      <c r="N82" s="818">
        <v>9.7</v>
      </c>
      <c r="O82" s="807"/>
      <c r="P82" s="797">
        <v>9.1</v>
      </c>
      <c r="Q82" s="807"/>
      <c r="R82" s="818">
        <v>16.5</v>
      </c>
      <c r="S82" s="807"/>
      <c r="T82" s="797">
        <v>6.8</v>
      </c>
      <c r="U82" s="807"/>
      <c r="V82" s="797">
        <v>9.5</v>
      </c>
      <c r="W82" s="807"/>
      <c r="X82" s="818">
        <v>13.75</v>
      </c>
      <c r="Y82" s="807"/>
      <c r="Z82" s="818">
        <v>16.5</v>
      </c>
    </row>
    <row r="83" spans="2:26" s="152" customFormat="1" ht="13.5">
      <c r="B83" s="745" t="s">
        <v>1023</v>
      </c>
      <c r="C83" s="797"/>
      <c r="D83" s="818"/>
      <c r="E83" s="797"/>
      <c r="F83" s="797"/>
      <c r="G83" s="818"/>
      <c r="H83" s="807"/>
      <c r="I83" s="818"/>
      <c r="J83" s="807"/>
      <c r="K83" s="818"/>
      <c r="L83" s="797"/>
      <c r="M83" s="797"/>
      <c r="N83" s="818"/>
      <c r="O83" s="807"/>
      <c r="P83" s="797"/>
      <c r="Q83" s="807"/>
      <c r="R83" s="818"/>
      <c r="S83" s="807"/>
      <c r="T83" s="818"/>
      <c r="U83" s="807"/>
      <c r="V83" s="818"/>
      <c r="W83" s="807"/>
      <c r="X83" s="818"/>
      <c r="Y83" s="807"/>
      <c r="Z83" s="818"/>
    </row>
    <row r="84" spans="2:26" s="152" customFormat="1" ht="13.5">
      <c r="B84" s="796" t="s">
        <v>1024</v>
      </c>
      <c r="C84" s="797"/>
      <c r="D84" s="818"/>
      <c r="E84" s="797">
        <v>4</v>
      </c>
      <c r="F84" s="797"/>
      <c r="G84" s="818">
        <v>2.25</v>
      </c>
      <c r="H84" s="807"/>
      <c r="I84" s="818">
        <v>5.5</v>
      </c>
      <c r="J84" s="807"/>
      <c r="K84" s="818">
        <v>6.5</v>
      </c>
      <c r="L84" s="797">
        <v>0</v>
      </c>
      <c r="M84" s="797"/>
      <c r="N84" s="818">
        <v>2.75</v>
      </c>
      <c r="O84" s="807"/>
      <c r="P84" s="797">
        <v>3</v>
      </c>
      <c r="Q84" s="807"/>
      <c r="R84" s="818">
        <v>5.5</v>
      </c>
      <c r="S84" s="807"/>
      <c r="T84" s="818">
        <v>1.75</v>
      </c>
      <c r="U84" s="807"/>
      <c r="V84" s="818">
        <v>2.25</v>
      </c>
      <c r="W84" s="807"/>
      <c r="X84" s="818">
        <v>3.75</v>
      </c>
      <c r="Y84" s="807"/>
      <c r="Z84" s="818">
        <v>5.5</v>
      </c>
    </row>
    <row r="85" spans="2:26" s="152" customFormat="1" ht="13.5">
      <c r="B85" s="802" t="s">
        <v>1025</v>
      </c>
      <c r="C85" s="819"/>
      <c r="D85" s="803"/>
      <c r="E85" s="803">
        <v>9</v>
      </c>
      <c r="F85" s="819"/>
      <c r="G85" s="803">
        <v>5.3</v>
      </c>
      <c r="H85" s="817"/>
      <c r="I85" s="820">
        <v>10.5</v>
      </c>
      <c r="J85" s="817"/>
      <c r="K85" s="803">
        <v>11.5</v>
      </c>
      <c r="L85" s="803">
        <v>2.1</v>
      </c>
      <c r="M85" s="803"/>
      <c r="N85" s="803">
        <v>5.2</v>
      </c>
      <c r="O85" s="817"/>
      <c r="P85" s="803">
        <v>7</v>
      </c>
      <c r="Q85" s="817"/>
      <c r="R85" s="820">
        <v>10.5</v>
      </c>
      <c r="S85" s="817"/>
      <c r="T85" s="803">
        <v>4.5</v>
      </c>
      <c r="U85" s="817"/>
      <c r="V85" s="820">
        <v>5.5</v>
      </c>
      <c r="W85" s="817"/>
      <c r="X85" s="820">
        <v>7.75</v>
      </c>
      <c r="Y85" s="817"/>
      <c r="Z85" s="820">
        <v>10.5</v>
      </c>
    </row>
    <row r="86" spans="2:26" s="112" customFormat="1" ht="9" customHeight="1">
      <c r="B86" s="821"/>
      <c r="C86" s="821"/>
      <c r="D86" s="821"/>
      <c r="E86" s="821"/>
      <c r="F86" s="821"/>
      <c r="G86" s="821"/>
      <c r="H86" s="821"/>
      <c r="I86" s="821"/>
      <c r="J86" s="821"/>
      <c r="K86" s="202"/>
      <c r="L86" s="202"/>
      <c r="M86" s="202"/>
      <c r="N86" s="822"/>
      <c r="O86" s="822"/>
      <c r="P86" s="202"/>
      <c r="Q86" s="822"/>
      <c r="R86" s="745"/>
      <c r="S86" s="745"/>
      <c r="T86" s="745"/>
      <c r="U86" s="745"/>
      <c r="V86" s="745"/>
      <c r="W86" s="745"/>
      <c r="X86" s="823"/>
      <c r="Y86" s="823"/>
      <c r="Z86" s="745"/>
    </row>
    <row r="87" spans="2:26" s="159" customFormat="1" ht="9" customHeight="1">
      <c r="B87" s="824"/>
      <c r="C87" s="202"/>
      <c r="D87" s="202"/>
      <c r="E87" s="202"/>
      <c r="F87" s="202"/>
      <c r="G87" s="202"/>
      <c r="H87" s="202"/>
      <c r="I87" s="202"/>
      <c r="J87" s="202"/>
      <c r="K87" s="202"/>
      <c r="L87" s="202"/>
      <c r="M87" s="202"/>
      <c r="N87" s="202"/>
      <c r="O87" s="202"/>
      <c r="P87" s="202"/>
      <c r="Q87" s="202"/>
      <c r="R87" s="825"/>
      <c r="S87" s="825"/>
      <c r="T87" s="745"/>
      <c r="U87" s="745"/>
      <c r="V87" s="745"/>
      <c r="W87" s="745"/>
      <c r="X87" s="745"/>
      <c r="Y87" s="745"/>
      <c r="Z87" s="745"/>
    </row>
    <row r="88" spans="2:26" s="159" customFormat="1" ht="39.75" customHeight="1">
      <c r="B88" s="207"/>
      <c r="C88" s="814"/>
      <c r="D88" s="812"/>
      <c r="E88" s="814"/>
      <c r="F88" s="814"/>
      <c r="G88" s="812" t="s">
        <v>1010</v>
      </c>
      <c r="H88" s="745"/>
      <c r="I88" s="814"/>
      <c r="J88" s="745"/>
      <c r="K88" s="814"/>
      <c r="L88" s="814"/>
      <c r="M88" s="814"/>
      <c r="N88" s="814"/>
      <c r="O88" s="745"/>
      <c r="P88" s="812" t="s">
        <v>1017</v>
      </c>
      <c r="Q88" s="745"/>
      <c r="R88" s="814"/>
      <c r="S88" s="745"/>
      <c r="T88" s="812" t="s">
        <v>1019</v>
      </c>
      <c r="U88" s="745"/>
      <c r="V88" s="812" t="s">
        <v>1011</v>
      </c>
      <c r="W88" s="745"/>
      <c r="X88" s="814"/>
      <c r="Y88" s="745"/>
      <c r="Z88" s="814"/>
    </row>
    <row r="89" spans="2:26" s="159" customFormat="1" ht="15.75" customHeight="1">
      <c r="B89" s="207"/>
      <c r="C89" s="814"/>
      <c r="D89" s="814"/>
      <c r="E89" s="814" t="s">
        <v>1012</v>
      </c>
      <c r="F89" s="814"/>
      <c r="G89" s="812" t="s">
        <v>521</v>
      </c>
      <c r="H89" s="745"/>
      <c r="I89" s="814" t="s">
        <v>1013</v>
      </c>
      <c r="J89" s="745"/>
      <c r="K89" s="814" t="s">
        <v>1014</v>
      </c>
      <c r="L89" s="814" t="s">
        <v>1015</v>
      </c>
      <c r="M89" s="814"/>
      <c r="N89" s="814" t="s">
        <v>1016</v>
      </c>
      <c r="O89" s="745"/>
      <c r="P89" s="978" t="s">
        <v>522</v>
      </c>
      <c r="Q89" s="745"/>
      <c r="R89" s="814" t="s">
        <v>1018</v>
      </c>
      <c r="S89" s="745"/>
      <c r="T89" s="978" t="s">
        <v>522</v>
      </c>
      <c r="U89" s="745"/>
      <c r="V89" s="978" t="s">
        <v>913</v>
      </c>
      <c r="W89" s="745"/>
      <c r="X89" s="814" t="s">
        <v>1020</v>
      </c>
      <c r="Y89" s="745"/>
      <c r="Z89" s="814" t="s">
        <v>1021</v>
      </c>
    </row>
    <row r="90" spans="2:26" s="159" customFormat="1" ht="13.5" customHeight="1">
      <c r="B90" s="815" t="s">
        <v>613</v>
      </c>
      <c r="C90" s="816"/>
      <c r="D90" s="816"/>
      <c r="E90" s="816" t="s">
        <v>632</v>
      </c>
      <c r="F90" s="816"/>
      <c r="G90" s="816" t="s">
        <v>632</v>
      </c>
      <c r="H90" s="802"/>
      <c r="I90" s="816" t="s">
        <v>632</v>
      </c>
      <c r="J90" s="802"/>
      <c r="K90" s="816" t="s">
        <v>632</v>
      </c>
      <c r="L90" s="816" t="s">
        <v>632</v>
      </c>
      <c r="M90" s="816"/>
      <c r="N90" s="816" t="s">
        <v>632</v>
      </c>
      <c r="O90" s="802"/>
      <c r="P90" s="816" t="s">
        <v>632</v>
      </c>
      <c r="Q90" s="802"/>
      <c r="R90" s="816" t="s">
        <v>632</v>
      </c>
      <c r="S90" s="802"/>
      <c r="T90" s="816" t="s">
        <v>632</v>
      </c>
      <c r="U90" s="802"/>
      <c r="V90" s="816" t="s">
        <v>632</v>
      </c>
      <c r="W90" s="802"/>
      <c r="X90" s="816" t="s">
        <v>632</v>
      </c>
      <c r="Y90" s="802"/>
      <c r="Z90" s="816" t="s">
        <v>632</v>
      </c>
    </row>
    <row r="91" spans="2:26" s="159" customFormat="1" ht="12.75" customHeight="1">
      <c r="B91" s="745" t="s">
        <v>1004</v>
      </c>
      <c r="C91" s="183"/>
      <c r="D91" s="183"/>
      <c r="E91" s="183"/>
      <c r="F91" s="183"/>
      <c r="G91" s="183"/>
      <c r="H91" s="745"/>
      <c r="I91" s="183"/>
      <c r="J91" s="745"/>
      <c r="K91" s="183"/>
      <c r="L91" s="183"/>
      <c r="M91" s="183"/>
      <c r="N91" s="183"/>
      <c r="O91" s="745"/>
      <c r="P91" s="183"/>
      <c r="Q91" s="745"/>
      <c r="R91" s="183"/>
      <c r="S91" s="745"/>
      <c r="T91" s="183"/>
      <c r="U91" s="745"/>
      <c r="V91" s="183"/>
      <c r="W91" s="745"/>
      <c r="X91" s="183"/>
      <c r="Y91" s="745"/>
      <c r="Z91" s="183"/>
    </row>
    <row r="92" spans="2:26" s="159" customFormat="1" ht="18.75" customHeight="1">
      <c r="B92" s="796" t="s">
        <v>634</v>
      </c>
      <c r="C92" s="826"/>
      <c r="D92" s="818"/>
      <c r="E92" s="826">
        <v>12</v>
      </c>
      <c r="F92" s="826"/>
      <c r="G92" s="818">
        <v>6.6</v>
      </c>
      <c r="H92" s="745"/>
      <c r="I92" s="183">
        <v>16.5</v>
      </c>
      <c r="J92" s="745"/>
      <c r="K92" s="183">
        <v>17.5</v>
      </c>
      <c r="L92" s="826">
        <v>5.3</v>
      </c>
      <c r="M92" s="826"/>
      <c r="N92" s="183">
        <v>9.5</v>
      </c>
      <c r="O92" s="745"/>
      <c r="P92" s="183">
        <v>9.5</v>
      </c>
      <c r="Q92" s="745"/>
      <c r="R92" s="183">
        <v>16.5</v>
      </c>
      <c r="S92" s="745"/>
      <c r="T92" s="183">
        <v>6.9</v>
      </c>
      <c r="U92" s="745"/>
      <c r="V92" s="826">
        <v>8.8</v>
      </c>
      <c r="W92" s="745"/>
      <c r="X92" s="183">
        <v>13.75</v>
      </c>
      <c r="Y92" s="745"/>
      <c r="Z92" s="183">
        <v>16.5</v>
      </c>
    </row>
    <row r="93" spans="2:26" s="159" customFormat="1" ht="15" customHeight="1">
      <c r="B93" s="796" t="s">
        <v>1022</v>
      </c>
      <c r="C93" s="826"/>
      <c r="D93" s="818"/>
      <c r="E93" s="826">
        <v>12</v>
      </c>
      <c r="F93" s="826"/>
      <c r="G93" s="818">
        <v>6.8</v>
      </c>
      <c r="H93" s="745"/>
      <c r="I93" s="183">
        <v>16.5</v>
      </c>
      <c r="J93" s="745"/>
      <c r="K93" s="183">
        <v>17.5</v>
      </c>
      <c r="L93" s="826">
        <v>5.3</v>
      </c>
      <c r="M93" s="826"/>
      <c r="N93" s="183">
        <v>9.5</v>
      </c>
      <c r="O93" s="745"/>
      <c r="P93" s="826">
        <v>9.2</v>
      </c>
      <c r="Q93" s="745"/>
      <c r="R93" s="183">
        <v>16.5</v>
      </c>
      <c r="S93" s="745"/>
      <c r="T93" s="183">
        <v>6.9</v>
      </c>
      <c r="U93" s="745"/>
      <c r="V93" s="183">
        <v>9.3</v>
      </c>
      <c r="W93" s="745"/>
      <c r="X93" s="183">
        <v>13.75</v>
      </c>
      <c r="Y93" s="745"/>
      <c r="Z93" s="183">
        <v>16.5</v>
      </c>
    </row>
    <row r="94" spans="2:26" s="159" customFormat="1" ht="16.5" customHeight="1">
      <c r="B94" s="745" t="s">
        <v>1023</v>
      </c>
      <c r="C94" s="826"/>
      <c r="D94" s="183"/>
      <c r="E94" s="826"/>
      <c r="F94" s="826"/>
      <c r="G94" s="183"/>
      <c r="H94" s="745"/>
      <c r="I94" s="183"/>
      <c r="J94" s="745"/>
      <c r="K94" s="183"/>
      <c r="L94" s="826"/>
      <c r="M94" s="826"/>
      <c r="N94" s="183"/>
      <c r="O94" s="745"/>
      <c r="P94" s="826"/>
      <c r="Q94" s="745"/>
      <c r="R94" s="183"/>
      <c r="S94" s="745"/>
      <c r="T94" s="183"/>
      <c r="U94" s="745"/>
      <c r="V94" s="183"/>
      <c r="W94" s="745"/>
      <c r="X94" s="183"/>
      <c r="Y94" s="745"/>
      <c r="Z94" s="183"/>
    </row>
    <row r="95" spans="2:26" s="159" customFormat="1" ht="17.25">
      <c r="B95" s="796" t="s">
        <v>1024</v>
      </c>
      <c r="C95" s="826"/>
      <c r="D95" s="189"/>
      <c r="E95" s="826">
        <v>4</v>
      </c>
      <c r="F95" s="826"/>
      <c r="G95" s="189">
        <v>2.25</v>
      </c>
      <c r="H95" s="827"/>
      <c r="I95" s="189">
        <v>5.5</v>
      </c>
      <c r="J95" s="827"/>
      <c r="K95" s="189">
        <v>6.5</v>
      </c>
      <c r="L95" s="828">
        <v>0</v>
      </c>
      <c r="M95" s="828"/>
      <c r="N95" s="189">
        <v>2.75</v>
      </c>
      <c r="O95" s="827"/>
      <c r="P95" s="828">
        <v>3</v>
      </c>
      <c r="Q95" s="827"/>
      <c r="R95" s="189">
        <v>5.5</v>
      </c>
      <c r="S95" s="827"/>
      <c r="T95" s="189">
        <v>1.75</v>
      </c>
      <c r="U95" s="827"/>
      <c r="V95" s="189">
        <v>2.25</v>
      </c>
      <c r="W95" s="827"/>
      <c r="X95" s="189">
        <v>3.75</v>
      </c>
      <c r="Y95" s="827"/>
      <c r="Z95" s="189">
        <v>5.5</v>
      </c>
    </row>
    <row r="96" spans="2:26" s="159" customFormat="1" ht="14.25" customHeight="1">
      <c r="B96" s="802" t="s">
        <v>1025</v>
      </c>
      <c r="C96" s="829"/>
      <c r="D96" s="187"/>
      <c r="E96" s="829">
        <v>9</v>
      </c>
      <c r="F96" s="829"/>
      <c r="G96" s="187">
        <v>4.7</v>
      </c>
      <c r="H96" s="802"/>
      <c r="I96" s="187">
        <v>10.5</v>
      </c>
      <c r="J96" s="802"/>
      <c r="K96" s="187">
        <v>11.5</v>
      </c>
      <c r="L96" s="187">
        <v>2.1</v>
      </c>
      <c r="M96" s="187"/>
      <c r="N96" s="829">
        <v>5</v>
      </c>
      <c r="O96" s="802"/>
      <c r="P96" s="829">
        <v>7</v>
      </c>
      <c r="Q96" s="802"/>
      <c r="R96" s="187">
        <v>10.5</v>
      </c>
      <c r="S96" s="802"/>
      <c r="T96" s="187">
        <v>4.5</v>
      </c>
      <c r="U96" s="802"/>
      <c r="V96" s="187">
        <v>5.5</v>
      </c>
      <c r="W96" s="802"/>
      <c r="X96" s="187">
        <v>7.75</v>
      </c>
      <c r="Y96" s="802"/>
      <c r="Z96" s="187">
        <v>10.5</v>
      </c>
    </row>
    <row r="97" spans="2:26" s="159" customFormat="1" ht="33" customHeight="1">
      <c r="B97" s="160"/>
      <c r="C97" s="160"/>
      <c r="D97" s="160"/>
      <c r="E97" s="160"/>
      <c r="F97" s="160"/>
      <c r="G97" s="160"/>
      <c r="H97" s="160"/>
      <c r="I97" s="160"/>
      <c r="J97" s="160"/>
      <c r="K97" s="160"/>
      <c r="L97" s="161"/>
      <c r="M97" s="161"/>
      <c r="N97" s="161"/>
      <c r="O97" s="161"/>
      <c r="P97" s="161"/>
      <c r="Q97" s="161"/>
      <c r="R97" s="161"/>
      <c r="S97" s="161"/>
      <c r="T97" s="161"/>
      <c r="U97" s="161"/>
      <c r="V97" s="161"/>
      <c r="W97" s="161"/>
      <c r="X97" s="161"/>
      <c r="Y97" s="161"/>
      <c r="Z97" s="161"/>
    </row>
    <row r="98" spans="2:26" s="159" customFormat="1" ht="18" customHeight="1">
      <c r="B98" s="207"/>
      <c r="C98" s="207"/>
      <c r="D98" s="830"/>
      <c r="E98" s="207"/>
      <c r="F98" s="207"/>
      <c r="G98" s="830"/>
      <c r="H98" s="207"/>
      <c r="I98" s="814"/>
      <c r="J98" s="814"/>
      <c r="K98" s="814"/>
      <c r="L98" s="207"/>
      <c r="M98" s="745"/>
      <c r="N98" s="207"/>
      <c r="O98" s="745"/>
      <c r="P98" s="207"/>
      <c r="Q98" s="745"/>
      <c r="R98" s="204"/>
      <c r="S98" s="204"/>
      <c r="T98" s="745"/>
      <c r="U98" s="745"/>
      <c r="V98" s="830" t="s">
        <v>1026</v>
      </c>
      <c r="W98" s="745"/>
      <c r="X98" s="814" t="s">
        <v>1026</v>
      </c>
      <c r="Y98" s="745"/>
      <c r="Z98" s="814" t="s">
        <v>1026</v>
      </c>
    </row>
    <row r="99" spans="2:26" s="159" customFormat="1" ht="18" customHeight="1">
      <c r="B99" s="207"/>
      <c r="C99" s="207"/>
      <c r="D99" s="830"/>
      <c r="E99" s="207"/>
      <c r="F99" s="207"/>
      <c r="G99" s="830"/>
      <c r="H99" s="207"/>
      <c r="I99" s="814"/>
      <c r="J99" s="814"/>
      <c r="K99" s="814"/>
      <c r="L99" s="207"/>
      <c r="M99" s="745"/>
      <c r="N99" s="207"/>
      <c r="O99" s="745"/>
      <c r="P99" s="207"/>
      <c r="Q99" s="745"/>
      <c r="R99" s="744"/>
      <c r="S99" s="744"/>
      <c r="T99" s="744"/>
      <c r="U99" s="744"/>
      <c r="V99" s="873">
        <v>39263</v>
      </c>
      <c r="W99" s="744"/>
      <c r="X99" s="814" t="s">
        <v>616</v>
      </c>
      <c r="Y99" s="744"/>
      <c r="Z99" s="814" t="s">
        <v>617</v>
      </c>
    </row>
    <row r="100" spans="2:26" s="159" customFormat="1" ht="13.5" customHeight="1">
      <c r="B100" s="207"/>
      <c r="C100" s="207"/>
      <c r="D100" s="830"/>
      <c r="E100" s="207"/>
      <c r="F100" s="207"/>
      <c r="G100" s="830"/>
      <c r="H100" s="207"/>
      <c r="I100" s="814"/>
      <c r="J100" s="814"/>
      <c r="K100" s="814"/>
      <c r="L100" s="207"/>
      <c r="M100" s="745"/>
      <c r="N100" s="207"/>
      <c r="O100" s="745"/>
      <c r="P100" s="207"/>
      <c r="Q100" s="745"/>
      <c r="R100" s="204"/>
      <c r="S100" s="204"/>
      <c r="T100" s="745"/>
      <c r="U100" s="745"/>
      <c r="V100" s="830" t="s">
        <v>969</v>
      </c>
      <c r="W100" s="745"/>
      <c r="X100" s="814" t="s">
        <v>1027</v>
      </c>
      <c r="Y100" s="745"/>
      <c r="Z100" s="814" t="s">
        <v>1027</v>
      </c>
    </row>
    <row r="101" spans="2:26" s="159" customFormat="1" ht="17.25">
      <c r="B101" s="815"/>
      <c r="C101" s="815"/>
      <c r="D101" s="831"/>
      <c r="E101" s="815"/>
      <c r="F101" s="815"/>
      <c r="G101" s="831"/>
      <c r="H101" s="815"/>
      <c r="I101" s="816"/>
      <c r="J101" s="816"/>
      <c r="K101" s="816"/>
      <c r="L101" s="815"/>
      <c r="M101" s="802"/>
      <c r="N101" s="815"/>
      <c r="O101" s="802"/>
      <c r="P101" s="815"/>
      <c r="Q101" s="802"/>
      <c r="R101" s="199"/>
      <c r="S101" s="199"/>
      <c r="T101" s="802"/>
      <c r="U101" s="802"/>
      <c r="V101" s="831" t="s">
        <v>632</v>
      </c>
      <c r="W101" s="802"/>
      <c r="X101" s="816" t="s">
        <v>632</v>
      </c>
      <c r="Y101" s="802"/>
      <c r="Z101" s="816" t="s">
        <v>632</v>
      </c>
    </row>
    <row r="102" spans="2:26" s="159" customFormat="1" ht="17.25" customHeight="1">
      <c r="B102" s="745" t="s">
        <v>1028</v>
      </c>
      <c r="C102" s="745"/>
      <c r="D102" s="832"/>
      <c r="E102" s="745"/>
      <c r="F102" s="745"/>
      <c r="G102" s="832"/>
      <c r="H102" s="745"/>
      <c r="I102" s="183"/>
      <c r="J102" s="183"/>
      <c r="K102" s="183"/>
      <c r="L102" s="745"/>
      <c r="M102" s="745"/>
      <c r="N102" s="745"/>
      <c r="O102" s="745"/>
      <c r="P102" s="745"/>
      <c r="Q102" s="745"/>
      <c r="R102" s="204"/>
      <c r="S102" s="204"/>
      <c r="T102" s="745"/>
      <c r="U102" s="745"/>
      <c r="V102" s="832"/>
      <c r="W102" s="745"/>
      <c r="X102" s="745"/>
      <c r="Y102" s="745"/>
      <c r="Z102" s="183"/>
    </row>
    <row r="103" spans="2:26" s="159" customFormat="1" ht="15.75" customHeight="1">
      <c r="B103" s="796" t="s">
        <v>634</v>
      </c>
      <c r="C103" s="745"/>
      <c r="D103" s="832"/>
      <c r="E103" s="745"/>
      <c r="F103" s="745"/>
      <c r="G103" s="832"/>
      <c r="H103" s="745"/>
      <c r="I103" s="183"/>
      <c r="J103" s="183"/>
      <c r="K103" s="826"/>
      <c r="L103" s="745"/>
      <c r="M103" s="745"/>
      <c r="N103" s="745"/>
      <c r="O103" s="745"/>
      <c r="P103" s="745"/>
      <c r="Q103" s="745"/>
      <c r="R103" s="744"/>
      <c r="S103" s="744"/>
      <c r="T103" s="744"/>
      <c r="U103" s="744"/>
      <c r="V103" s="793">
        <v>10.1</v>
      </c>
      <c r="W103" s="744"/>
      <c r="X103" s="183">
        <v>9.9</v>
      </c>
      <c r="Y103" s="744"/>
      <c r="Z103" s="183">
        <v>9.8</v>
      </c>
    </row>
    <row r="104" spans="2:26" s="159" customFormat="1" ht="21" customHeight="1">
      <c r="B104" s="833" t="s">
        <v>1022</v>
      </c>
      <c r="C104" s="802"/>
      <c r="D104" s="834"/>
      <c r="E104" s="802"/>
      <c r="F104" s="802"/>
      <c r="G104" s="834"/>
      <c r="H104" s="802"/>
      <c r="I104" s="187"/>
      <c r="J104" s="187"/>
      <c r="K104" s="187"/>
      <c r="L104" s="802"/>
      <c r="M104" s="802"/>
      <c r="N104" s="802"/>
      <c r="O104" s="802"/>
      <c r="P104" s="802"/>
      <c r="Q104" s="802"/>
      <c r="R104" s="835"/>
      <c r="S104" s="835"/>
      <c r="T104" s="835"/>
      <c r="U104" s="835"/>
      <c r="V104" s="836">
        <v>8.7</v>
      </c>
      <c r="W104" s="835"/>
      <c r="X104" s="187">
        <v>8.9</v>
      </c>
      <c r="Y104" s="835"/>
      <c r="Z104" s="187">
        <v>8.8</v>
      </c>
    </row>
    <row r="105" spans="2:26" s="159" customFormat="1" ht="24" customHeight="1">
      <c r="B105" s="104"/>
      <c r="C105" s="104"/>
      <c r="D105" s="104"/>
      <c r="E105" s="104"/>
      <c r="F105" s="104"/>
      <c r="G105" s="104"/>
      <c r="H105" s="104"/>
      <c r="I105" s="104"/>
      <c r="J105" s="91"/>
      <c r="K105" s="91"/>
      <c r="L105" s="91"/>
      <c r="M105" s="91"/>
      <c r="N105" s="91"/>
      <c r="O105" s="91"/>
      <c r="P105" s="91"/>
      <c r="Q105" s="91"/>
      <c r="R105" s="91"/>
      <c r="S105" s="91"/>
      <c r="T105" s="91"/>
      <c r="U105" s="91"/>
      <c r="V105" s="91"/>
      <c r="W105" s="91"/>
      <c r="X105" s="91"/>
      <c r="Y105" s="91"/>
      <c r="Z105" s="91"/>
    </row>
    <row r="106" spans="2:26" s="159" customFormat="1" ht="19.5" customHeight="1">
      <c r="B106" s="167" t="s">
        <v>1029</v>
      </c>
      <c r="C106" s="102"/>
      <c r="D106" s="102"/>
      <c r="E106" s="102"/>
      <c r="F106" s="102"/>
      <c r="G106" s="102"/>
      <c r="H106" s="102"/>
      <c r="I106" s="102"/>
      <c r="J106" s="102"/>
      <c r="K106" s="102"/>
      <c r="L106" s="102"/>
      <c r="M106" s="102"/>
      <c r="N106" s="102"/>
      <c r="O106" s="102"/>
      <c r="P106" s="91"/>
      <c r="Q106" s="91"/>
      <c r="R106" s="91"/>
      <c r="S106" s="91"/>
      <c r="T106" s="91"/>
      <c r="U106" s="91"/>
      <c r="V106" s="91"/>
      <c r="W106" s="91"/>
      <c r="X106" s="91"/>
      <c r="Y106" s="91"/>
      <c r="Z106" s="91"/>
    </row>
    <row r="107" spans="2:26" s="159" customFormat="1" ht="19.5" customHeight="1">
      <c r="B107" s="167" t="s">
        <v>618</v>
      </c>
      <c r="C107" s="102"/>
      <c r="D107" s="102"/>
      <c r="E107" s="102"/>
      <c r="F107" s="102"/>
      <c r="G107" s="102"/>
      <c r="H107" s="102"/>
      <c r="I107" s="102"/>
      <c r="J107" s="102"/>
      <c r="K107" s="102"/>
      <c r="L107" s="102"/>
      <c r="M107" s="102"/>
      <c r="N107" s="102"/>
      <c r="O107" s="102"/>
      <c r="P107" s="91"/>
      <c r="Q107" s="91"/>
      <c r="R107" s="91"/>
      <c r="S107" s="91"/>
      <c r="T107" s="91"/>
      <c r="U107" s="91"/>
      <c r="V107" s="91"/>
      <c r="W107" s="91"/>
      <c r="X107" s="91"/>
      <c r="Y107" s="91"/>
      <c r="Z107" s="91"/>
    </row>
    <row r="108" spans="2:24" s="102" customFormat="1" ht="48" customHeight="1">
      <c r="B108" s="1675" t="s">
        <v>914</v>
      </c>
      <c r="C108" s="1676"/>
      <c r="D108" s="1676"/>
      <c r="E108" s="1676"/>
      <c r="F108" s="1676"/>
      <c r="G108" s="1676"/>
      <c r="H108" s="1676"/>
      <c r="I108" s="1676"/>
      <c r="J108" s="1676"/>
      <c r="K108" s="1676"/>
      <c r="L108" s="1676"/>
      <c r="M108" s="1676"/>
      <c r="N108" s="1676"/>
      <c r="O108" s="1676"/>
      <c r="P108" s="1637"/>
      <c r="Q108" s="1637"/>
      <c r="R108" s="1637"/>
      <c r="S108" s="1637"/>
      <c r="T108" s="1637"/>
      <c r="U108" s="1637"/>
      <c r="V108" s="1637"/>
      <c r="W108" s="1637"/>
      <c r="X108" s="1637"/>
    </row>
    <row r="109" spans="2:27" s="102" customFormat="1" ht="69.75" customHeight="1">
      <c r="B109" s="1640" t="s">
        <v>619</v>
      </c>
      <c r="C109" s="1696"/>
      <c r="D109" s="1696"/>
      <c r="E109" s="1696"/>
      <c r="F109" s="1696"/>
      <c r="G109" s="1696"/>
      <c r="H109" s="1696"/>
      <c r="I109" s="1696"/>
      <c r="J109" s="1696"/>
      <c r="K109" s="1696"/>
      <c r="L109" s="1696"/>
      <c r="M109" s="1696"/>
      <c r="N109" s="1696"/>
      <c r="O109" s="1641"/>
      <c r="P109" s="1641"/>
      <c r="Q109" s="1641"/>
      <c r="R109" s="1641"/>
      <c r="S109" s="1641"/>
      <c r="T109" s="1641"/>
      <c r="U109" s="1641"/>
      <c r="V109" s="1641"/>
      <c r="W109" s="1641"/>
      <c r="X109" s="1641"/>
      <c r="Y109" s="1641"/>
      <c r="Z109" s="776"/>
      <c r="AA109" s="774"/>
    </row>
    <row r="110" spans="2:27" s="102" customFormat="1" ht="54.75" customHeight="1">
      <c r="B110" s="1695" t="s">
        <v>43</v>
      </c>
      <c r="C110" s="1695"/>
      <c r="D110" s="1695"/>
      <c r="E110" s="1695"/>
      <c r="F110" s="1695"/>
      <c r="G110" s="1695"/>
      <c r="H110" s="1695"/>
      <c r="I110" s="1695"/>
      <c r="J110" s="1695"/>
      <c r="K110" s="1695"/>
      <c r="L110" s="1695"/>
      <c r="M110" s="1695"/>
      <c r="N110" s="1695"/>
      <c r="O110" s="1695"/>
      <c r="P110" s="1695"/>
      <c r="Q110" s="1695"/>
      <c r="R110" s="1695"/>
      <c r="S110" s="1695"/>
      <c r="T110" s="1695"/>
      <c r="U110" s="1695"/>
      <c r="V110" s="1695"/>
      <c r="W110" s="1695"/>
      <c r="X110" s="1695"/>
      <c r="Y110" s="1695"/>
      <c r="Z110" s="776"/>
      <c r="AA110" s="774"/>
    </row>
    <row r="111" spans="2:27" s="102" customFormat="1" ht="54.75" customHeight="1">
      <c r="B111" s="1695" t="s">
        <v>620</v>
      </c>
      <c r="C111" s="1695"/>
      <c r="D111" s="1695"/>
      <c r="E111" s="1695"/>
      <c r="F111" s="1695"/>
      <c r="G111" s="1695"/>
      <c r="H111" s="1695"/>
      <c r="I111" s="1695"/>
      <c r="J111" s="1695"/>
      <c r="K111" s="1695"/>
      <c r="L111" s="1695"/>
      <c r="M111" s="1695"/>
      <c r="N111" s="1695"/>
      <c r="O111" s="1695"/>
      <c r="P111" s="1695"/>
      <c r="Q111" s="1695"/>
      <c r="R111" s="1695"/>
      <c r="S111" s="1695"/>
      <c r="T111" s="1695"/>
      <c r="U111" s="1695"/>
      <c r="V111" s="1695"/>
      <c r="W111" s="1695"/>
      <c r="X111" s="1695"/>
      <c r="Y111" s="1695"/>
      <c r="Z111" s="1250"/>
      <c r="AA111" s="774"/>
    </row>
    <row r="112" spans="2:25" s="102" customFormat="1" ht="27" customHeight="1">
      <c r="B112" s="1696" t="s">
        <v>39</v>
      </c>
      <c r="C112" s="1696"/>
      <c r="D112" s="1696"/>
      <c r="E112" s="1696"/>
      <c r="F112" s="1696"/>
      <c r="G112" s="1696"/>
      <c r="H112" s="1696"/>
      <c r="I112" s="1696"/>
      <c r="J112" s="1696"/>
      <c r="K112" s="1696"/>
      <c r="L112" s="1696"/>
      <c r="M112" s="1696"/>
      <c r="N112" s="1696"/>
      <c r="O112" s="1696"/>
      <c r="P112" s="1696"/>
      <c r="Q112" s="1696"/>
      <c r="R112" s="1696"/>
      <c r="S112" s="1696"/>
      <c r="T112" s="1696"/>
      <c r="U112" s="1696"/>
      <c r="V112" s="1696"/>
      <c r="W112" s="1696"/>
      <c r="X112" s="1696"/>
      <c r="Y112" s="1696"/>
    </row>
    <row r="113" spans="2:26" s="102" customFormat="1" ht="33.75" customHeight="1">
      <c r="B113" s="1675" t="s">
        <v>621</v>
      </c>
      <c r="C113" s="1681"/>
      <c r="D113" s="1681"/>
      <c r="E113" s="1681"/>
      <c r="F113" s="1681"/>
      <c r="G113" s="1681"/>
      <c r="H113" s="1681"/>
      <c r="I113" s="1681"/>
      <c r="J113" s="1681"/>
      <c r="K113" s="1681"/>
      <c r="L113" s="1681"/>
      <c r="M113" s="1681"/>
      <c r="N113" s="1681"/>
      <c r="O113" s="1681"/>
      <c r="P113" s="1681"/>
      <c r="Q113" s="1681"/>
      <c r="R113" s="1681"/>
      <c r="S113" s="1681"/>
      <c r="T113" s="1681"/>
      <c r="U113" s="1681"/>
      <c r="V113" s="1681"/>
      <c r="W113" s="1681"/>
      <c r="X113" s="1681"/>
      <c r="Y113" s="1681"/>
      <c r="Z113" s="1681"/>
    </row>
    <row r="114" spans="2:26" s="102" customFormat="1" ht="21" customHeight="1">
      <c r="B114" s="167" t="s">
        <v>622</v>
      </c>
      <c r="P114" s="104"/>
      <c r="Q114" s="104"/>
      <c r="R114" s="104"/>
      <c r="S114" s="104"/>
      <c r="T114" s="104"/>
      <c r="U114" s="104"/>
      <c r="V114" s="104"/>
      <c r="W114" s="104"/>
      <c r="X114" s="104"/>
      <c r="Y114" s="104"/>
      <c r="Z114" s="165"/>
    </row>
    <row r="115" spans="2:26" s="102" customFormat="1" ht="18.75" customHeight="1">
      <c r="B115" s="1676" t="s">
        <v>915</v>
      </c>
      <c r="C115" s="1676"/>
      <c r="D115" s="1676"/>
      <c r="E115" s="1676"/>
      <c r="F115" s="1676"/>
      <c r="G115" s="1676"/>
      <c r="H115" s="1676"/>
      <c r="I115" s="1676"/>
      <c r="J115" s="1676"/>
      <c r="K115" s="1676"/>
      <c r="L115" s="1676"/>
      <c r="M115" s="1676"/>
      <c r="N115" s="1676"/>
      <c r="O115" s="1676"/>
      <c r="P115" s="1642"/>
      <c r="Q115" s="1642"/>
      <c r="R115" s="1642"/>
      <c r="S115" s="1642"/>
      <c r="T115" s="1642"/>
      <c r="U115" s="1642"/>
      <c r="V115" s="1642"/>
      <c r="W115" s="1642"/>
      <c r="X115" s="1642"/>
      <c r="Y115" s="1642"/>
      <c r="Z115" s="1642"/>
    </row>
    <row r="116" spans="2:26" s="102" customFormat="1" ht="18.75" customHeight="1">
      <c r="B116" s="165"/>
      <c r="C116" s="165"/>
      <c r="D116" s="165"/>
      <c r="E116" s="165"/>
      <c r="F116" s="165"/>
      <c r="G116" s="165"/>
      <c r="H116" s="165"/>
      <c r="I116" s="165"/>
      <c r="J116" s="165"/>
      <c r="K116" s="165"/>
      <c r="L116" s="165"/>
      <c r="M116" s="165"/>
      <c r="N116" s="165"/>
      <c r="O116" s="165"/>
      <c r="P116" s="775"/>
      <c r="Q116" s="775"/>
      <c r="R116" s="775"/>
      <c r="S116" s="775"/>
      <c r="T116" s="775"/>
      <c r="U116" s="775"/>
      <c r="V116" s="873">
        <v>39263</v>
      </c>
      <c r="W116" s="744"/>
      <c r="X116" s="814" t="s">
        <v>616</v>
      </c>
      <c r="Y116" s="744"/>
      <c r="Z116" s="814" t="s">
        <v>617</v>
      </c>
    </row>
    <row r="117" spans="2:26" s="102" customFormat="1" ht="18.75" customHeight="1">
      <c r="B117" s="165"/>
      <c r="C117" s="165"/>
      <c r="D117" s="165"/>
      <c r="E117" s="165"/>
      <c r="F117" s="165"/>
      <c r="G117" s="165"/>
      <c r="H117" s="165"/>
      <c r="I117" s="165"/>
      <c r="J117" s="165"/>
      <c r="K117" s="165"/>
      <c r="L117" s="165"/>
      <c r="M117" s="165"/>
      <c r="N117" s="165"/>
      <c r="O117" s="165"/>
      <c r="P117" s="775"/>
      <c r="Q117" s="775"/>
      <c r="R117" s="775"/>
      <c r="S117" s="775"/>
      <c r="T117" s="775"/>
      <c r="U117" s="775"/>
      <c r="V117" s="1313" t="s">
        <v>969</v>
      </c>
      <c r="W117" s="827"/>
      <c r="X117" s="1314" t="s">
        <v>1027</v>
      </c>
      <c r="Y117" s="827"/>
      <c r="Z117" s="1314" t="s">
        <v>1027</v>
      </c>
    </row>
    <row r="118" spans="1:26" s="102" customFormat="1" ht="18.75" customHeight="1">
      <c r="A118" s="170"/>
      <c r="B118" s="1334"/>
      <c r="C118" s="1334"/>
      <c r="D118" s="1334"/>
      <c r="E118" s="1334"/>
      <c r="F118" s="1334"/>
      <c r="G118" s="1334"/>
      <c r="H118" s="1334"/>
      <c r="I118" s="1334"/>
      <c r="J118" s="1334"/>
      <c r="K118" s="1334"/>
      <c r="L118" s="1334"/>
      <c r="M118" s="1334"/>
      <c r="N118" s="1334"/>
      <c r="O118" s="1334"/>
      <c r="P118" s="1335"/>
      <c r="Q118" s="1335"/>
      <c r="R118" s="1335"/>
      <c r="S118" s="1335"/>
      <c r="T118" s="1335"/>
      <c r="U118" s="1335"/>
      <c r="V118" s="1483" t="s">
        <v>632</v>
      </c>
      <c r="W118" s="1484"/>
      <c r="X118" s="173" t="s">
        <v>632</v>
      </c>
      <c r="Y118" s="1484"/>
      <c r="Z118" s="173" t="s">
        <v>632</v>
      </c>
    </row>
    <row r="119" spans="2:26" s="102" customFormat="1" ht="18.75" customHeight="1">
      <c r="B119" s="1675" t="s">
        <v>1010</v>
      </c>
      <c r="C119" s="1675"/>
      <c r="D119" s="165"/>
      <c r="E119" s="165"/>
      <c r="F119" s="165"/>
      <c r="G119" s="165"/>
      <c r="H119" s="165"/>
      <c r="I119" s="165"/>
      <c r="J119" s="165"/>
      <c r="K119" s="165"/>
      <c r="L119" s="165"/>
      <c r="M119" s="165"/>
      <c r="N119" s="165"/>
      <c r="O119" s="165"/>
      <c r="P119" s="775"/>
      <c r="Q119" s="775"/>
      <c r="R119" s="775"/>
      <c r="S119" s="775"/>
      <c r="T119" s="775"/>
      <c r="U119" s="775"/>
      <c r="V119" s="830" t="s">
        <v>1</v>
      </c>
      <c r="W119" s="745"/>
      <c r="X119" s="814" t="s">
        <v>4</v>
      </c>
      <c r="Y119" s="745"/>
      <c r="Z119" s="814" t="s">
        <v>5</v>
      </c>
    </row>
    <row r="120" spans="2:26" s="102" customFormat="1" ht="18.75" customHeight="1">
      <c r="B120" s="1288" t="s">
        <v>1017</v>
      </c>
      <c r="C120" s="1288"/>
      <c r="D120" s="165"/>
      <c r="E120" s="165"/>
      <c r="F120" s="165"/>
      <c r="G120" s="165"/>
      <c r="H120" s="165"/>
      <c r="I120" s="165"/>
      <c r="J120" s="165"/>
      <c r="K120" s="165"/>
      <c r="L120" s="165"/>
      <c r="M120" s="165"/>
      <c r="N120" s="165"/>
      <c r="O120" s="165"/>
      <c r="P120" s="775"/>
      <c r="Q120" s="775"/>
      <c r="R120" s="775"/>
      <c r="S120" s="775"/>
      <c r="T120" s="775"/>
      <c r="U120" s="775"/>
      <c r="V120" s="830" t="s">
        <v>2</v>
      </c>
      <c r="W120" s="745"/>
      <c r="X120" s="814" t="s">
        <v>2</v>
      </c>
      <c r="Y120" s="745"/>
      <c r="Z120" s="814" t="s">
        <v>2</v>
      </c>
    </row>
    <row r="121" spans="2:26" s="102" customFormat="1" ht="20.25" customHeight="1">
      <c r="B121" s="1482" t="s">
        <v>1019</v>
      </c>
      <c r="C121" s="1482"/>
      <c r="D121" s="1334"/>
      <c r="E121" s="1334"/>
      <c r="F121" s="1334"/>
      <c r="G121" s="1334"/>
      <c r="H121" s="1334"/>
      <c r="I121" s="1334"/>
      <c r="J121" s="1334"/>
      <c r="K121" s="1334"/>
      <c r="L121" s="1334"/>
      <c r="M121" s="1334"/>
      <c r="N121" s="1334"/>
      <c r="O121" s="1334"/>
      <c r="P121" s="1335"/>
      <c r="Q121" s="1335"/>
      <c r="R121" s="1335"/>
      <c r="S121" s="1335"/>
      <c r="T121" s="1335"/>
      <c r="U121" s="1335"/>
      <c r="V121" s="831" t="s">
        <v>3</v>
      </c>
      <c r="W121" s="802"/>
      <c r="X121" s="816" t="s">
        <v>3</v>
      </c>
      <c r="Y121" s="802"/>
      <c r="Z121" s="816" t="s">
        <v>3</v>
      </c>
    </row>
    <row r="122" spans="2:26" s="102" customFormat="1" ht="12" customHeight="1">
      <c r="B122" s="1336"/>
      <c r="C122" s="1336"/>
      <c r="D122" s="1336"/>
      <c r="E122" s="1336"/>
      <c r="F122" s="1336"/>
      <c r="G122" s="1336"/>
      <c r="H122" s="1336"/>
      <c r="I122" s="1336"/>
      <c r="J122" s="1336"/>
      <c r="K122" s="1336"/>
      <c r="L122" s="1336"/>
      <c r="M122" s="1336"/>
      <c r="N122" s="1336"/>
      <c r="O122" s="1336"/>
      <c r="P122" s="1337"/>
      <c r="Q122" s="1337"/>
      <c r="R122" s="1337"/>
      <c r="S122" s="1337"/>
      <c r="T122" s="1337"/>
      <c r="U122" s="1337"/>
      <c r="V122" s="1313"/>
      <c r="W122" s="827"/>
      <c r="X122" s="1314"/>
      <c r="Y122" s="827"/>
      <c r="Z122" s="1314"/>
    </row>
    <row r="123" spans="2:26" s="102" customFormat="1" ht="35.25" customHeight="1">
      <c r="B123" s="1676" t="s">
        <v>0</v>
      </c>
      <c r="C123" s="1681"/>
      <c r="D123" s="1681"/>
      <c r="E123" s="1681"/>
      <c r="F123" s="1681"/>
      <c r="G123" s="1681"/>
      <c r="H123" s="1681"/>
      <c r="I123" s="1681"/>
      <c r="J123" s="1681"/>
      <c r="K123" s="1681"/>
      <c r="L123" s="1681"/>
      <c r="M123" s="1681"/>
      <c r="N123" s="1681"/>
      <c r="O123" s="1681"/>
      <c r="P123" s="1681"/>
      <c r="Q123" s="1681"/>
      <c r="R123" s="1681"/>
      <c r="S123" s="1681"/>
      <c r="T123" s="1681"/>
      <c r="U123" s="1681"/>
      <c r="V123" s="1681"/>
      <c r="W123" s="1681"/>
      <c r="X123" s="1681"/>
      <c r="Y123" s="1681"/>
      <c r="Z123" s="1681"/>
    </row>
    <row r="124" spans="2:26" s="102" customFormat="1" ht="10.5" customHeight="1">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2:26" s="102" customFormat="1" ht="32.25" customHeight="1">
      <c r="B125" s="1675" t="s">
        <v>142</v>
      </c>
      <c r="C125" s="1681"/>
      <c r="D125" s="1681"/>
      <c r="E125" s="1681"/>
      <c r="F125" s="1681"/>
      <c r="G125" s="1681"/>
      <c r="H125" s="1681"/>
      <c r="I125" s="1681"/>
      <c r="J125" s="1681"/>
      <c r="K125" s="1681"/>
      <c r="L125" s="1681"/>
      <c r="M125" s="1681"/>
      <c r="N125" s="1681"/>
      <c r="O125" s="1681"/>
      <c r="P125" s="1681"/>
      <c r="Q125" s="1681"/>
      <c r="R125" s="1681"/>
      <c r="S125" s="1681"/>
      <c r="T125" s="1681"/>
      <c r="U125" s="1681"/>
      <c r="V125" s="1681"/>
      <c r="W125" s="1681"/>
      <c r="X125" s="1681"/>
      <c r="Y125" s="1681"/>
      <c r="Z125" s="1681"/>
    </row>
    <row r="126" spans="2:26" s="102" customFormat="1" ht="15.75" customHeight="1">
      <c r="B126" s="1288"/>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s="159" customFormat="1" ht="18.75" customHeight="1">
      <c r="A127" s="167" t="s">
        <v>12</v>
      </c>
      <c r="B127" s="167" t="s">
        <v>6</v>
      </c>
      <c r="C127" s="102"/>
      <c r="D127" s="102"/>
      <c r="E127" s="102"/>
      <c r="F127" s="102"/>
      <c r="G127" s="102"/>
      <c r="H127" s="102"/>
      <c r="I127" s="102"/>
      <c r="J127" s="102"/>
      <c r="K127" s="102"/>
      <c r="L127" s="102"/>
      <c r="M127" s="102"/>
      <c r="N127" s="102"/>
      <c r="O127" s="102"/>
      <c r="P127" s="168"/>
      <c r="Q127" s="168"/>
      <c r="R127" s="169"/>
      <c r="S127" s="169"/>
      <c r="T127" s="168"/>
      <c r="U127" s="168"/>
      <c r="V127" s="170"/>
      <c r="W127" s="170"/>
      <c r="X127" s="169"/>
      <c r="Y127" s="169"/>
      <c r="Z127" s="170"/>
    </row>
    <row r="128" spans="2:26" s="102" customFormat="1" ht="72.75" customHeight="1">
      <c r="B128" s="1676" t="s">
        <v>343</v>
      </c>
      <c r="C128" s="1676"/>
      <c r="D128" s="1676"/>
      <c r="E128" s="1676"/>
      <c r="F128" s="1676"/>
      <c r="G128" s="1676"/>
      <c r="H128" s="1676"/>
      <c r="I128" s="1676"/>
      <c r="J128" s="1676"/>
      <c r="K128" s="1676"/>
      <c r="L128" s="1676"/>
      <c r="M128" s="1676"/>
      <c r="N128" s="1676"/>
      <c r="O128" s="1676"/>
      <c r="P128" s="1637"/>
      <c r="Q128" s="1637"/>
      <c r="R128" s="1637"/>
      <c r="S128" s="1637"/>
      <c r="T128" s="1637"/>
      <c r="U128" s="1637"/>
      <c r="V128" s="1637"/>
      <c r="W128" s="1637"/>
      <c r="X128" s="1637"/>
      <c r="Y128" s="1637"/>
      <c r="Z128" s="1637"/>
    </row>
    <row r="129" spans="2:26" s="102" customFormat="1" ht="19.5" customHeight="1">
      <c r="B129" s="102" t="s">
        <v>344</v>
      </c>
      <c r="C129" s="170"/>
      <c r="G129" s="170"/>
      <c r="H129" s="170"/>
      <c r="I129" s="169"/>
      <c r="J129" s="169"/>
      <c r="K129" s="170"/>
      <c r="L129" s="170"/>
      <c r="M129" s="170"/>
      <c r="N129" s="168"/>
      <c r="O129" s="168"/>
      <c r="P129" s="168"/>
      <c r="Q129" s="168"/>
      <c r="R129" s="169"/>
      <c r="S129" s="169"/>
      <c r="T129" s="168"/>
      <c r="U129" s="168"/>
      <c r="V129" s="170"/>
      <c r="W129" s="170"/>
      <c r="X129" s="169"/>
      <c r="Y129" s="169"/>
      <c r="Z129" s="170"/>
    </row>
    <row r="130" spans="3:26" s="102" customFormat="1" ht="12.75" customHeight="1">
      <c r="C130" s="170"/>
      <c r="G130" s="170"/>
      <c r="H130" s="170"/>
      <c r="I130" s="169"/>
      <c r="J130" s="169"/>
      <c r="K130" s="170"/>
      <c r="L130" s="170"/>
      <c r="M130" s="170"/>
      <c r="N130" s="168"/>
      <c r="O130" s="168"/>
      <c r="P130" s="168"/>
      <c r="Q130" s="168"/>
      <c r="R130" s="169"/>
      <c r="S130" s="169"/>
      <c r="T130" s="168"/>
      <c r="U130" s="168"/>
      <c r="V130" s="170"/>
      <c r="W130" s="170"/>
      <c r="X130" s="169"/>
      <c r="Y130" s="169"/>
      <c r="Z130" s="170"/>
    </row>
    <row r="131" spans="2:26" s="102" customFormat="1" ht="21" customHeight="1">
      <c r="B131" s="92" t="s">
        <v>1009</v>
      </c>
      <c r="C131" s="170"/>
      <c r="G131" s="170"/>
      <c r="H131" s="170"/>
      <c r="I131" s="169"/>
      <c r="J131" s="169"/>
      <c r="K131" s="170"/>
      <c r="L131" s="170"/>
      <c r="M131" s="170"/>
      <c r="N131" s="168"/>
      <c r="O131" s="168"/>
      <c r="P131" s="168"/>
      <c r="Q131" s="168"/>
      <c r="R131" s="169"/>
      <c r="S131" s="169"/>
      <c r="T131" s="168"/>
      <c r="U131" s="168"/>
      <c r="V131" s="1638" t="s">
        <v>707</v>
      </c>
      <c r="W131" s="1684"/>
      <c r="X131" s="1684"/>
      <c r="Y131" s="1684"/>
      <c r="Z131" s="1684"/>
    </row>
    <row r="132" spans="3:26" s="102" customFormat="1" ht="12.75" customHeight="1">
      <c r="C132" s="170"/>
      <c r="G132" s="170"/>
      <c r="H132" s="170"/>
      <c r="I132" s="169"/>
      <c r="J132" s="169"/>
      <c r="K132" s="170"/>
      <c r="L132" s="170"/>
      <c r="M132" s="170"/>
      <c r="N132" s="168"/>
      <c r="O132" s="168"/>
      <c r="P132" s="168"/>
      <c r="Q132" s="168"/>
      <c r="R132" s="169"/>
      <c r="S132" s="169"/>
      <c r="T132" s="168"/>
      <c r="U132" s="168"/>
      <c r="V132" s="170"/>
      <c r="W132" s="170"/>
      <c r="X132" s="169"/>
      <c r="Y132" s="169"/>
      <c r="Z132" s="170"/>
    </row>
    <row r="133" spans="1:26" s="102" customFormat="1" ht="18" customHeight="1">
      <c r="A133" s="87"/>
      <c r="B133" s="92" t="s">
        <v>503</v>
      </c>
      <c r="C133" s="170"/>
      <c r="G133" s="170"/>
      <c r="H133" s="170"/>
      <c r="I133" s="169"/>
      <c r="J133" s="169"/>
      <c r="K133" s="170"/>
      <c r="L133" s="170"/>
      <c r="M133" s="170"/>
      <c r="N133" s="168"/>
      <c r="O133" s="168"/>
      <c r="P133" s="168"/>
      <c r="Q133" s="168"/>
      <c r="R133" s="169"/>
      <c r="S133" s="169"/>
      <c r="T133" s="168"/>
      <c r="U133" s="168"/>
      <c r="V133" s="170"/>
      <c r="W133" s="170"/>
      <c r="X133" s="169"/>
      <c r="Y133" s="169"/>
      <c r="Z133" s="170"/>
    </row>
    <row r="134" spans="1:26" s="102" customFormat="1" ht="12.75" customHeight="1">
      <c r="A134" s="87"/>
      <c r="B134" s="92"/>
      <c r="C134" s="170"/>
      <c r="G134" s="170"/>
      <c r="H134" s="170"/>
      <c r="I134" s="169"/>
      <c r="J134" s="169"/>
      <c r="K134" s="170"/>
      <c r="L134" s="170"/>
      <c r="M134" s="170"/>
      <c r="N134" s="168"/>
      <c r="O134" s="168"/>
      <c r="P134" s="168"/>
      <c r="Q134" s="168"/>
      <c r="R134" s="169"/>
      <c r="S134" s="169"/>
      <c r="T134" s="168"/>
      <c r="U134" s="168"/>
      <c r="V134" s="170"/>
      <c r="W134" s="170"/>
      <c r="X134" s="169"/>
      <c r="Y134" s="169"/>
      <c r="Z134" s="170"/>
    </row>
    <row r="135" spans="2:26" s="159" customFormat="1" ht="17.25">
      <c r="B135" s="167" t="s">
        <v>633</v>
      </c>
      <c r="C135" s="102"/>
      <c r="D135" s="102"/>
      <c r="E135" s="102"/>
      <c r="F135" s="102"/>
      <c r="G135" s="102"/>
      <c r="H135" s="102"/>
      <c r="I135" s="102"/>
      <c r="J135" s="102"/>
      <c r="K135" s="102"/>
      <c r="L135" s="102"/>
      <c r="M135" s="102"/>
      <c r="N135" s="102"/>
      <c r="O135" s="102"/>
      <c r="P135" s="168"/>
      <c r="Q135" s="168"/>
      <c r="R135" s="169"/>
      <c r="S135" s="169"/>
      <c r="T135" s="168"/>
      <c r="U135" s="168"/>
      <c r="V135" s="170"/>
      <c r="W135" s="170"/>
      <c r="X135" s="169"/>
      <c r="Y135" s="169"/>
      <c r="Z135" s="170"/>
    </row>
    <row r="136" spans="2:26" s="159" customFormat="1" ht="17.25">
      <c r="B136" s="102" t="s">
        <v>599</v>
      </c>
      <c r="C136" s="102"/>
      <c r="D136" s="102"/>
      <c r="E136" s="102"/>
      <c r="F136" s="102"/>
      <c r="G136" s="102"/>
      <c r="H136" s="102"/>
      <c r="I136" s="102"/>
      <c r="J136" s="102"/>
      <c r="K136" s="102"/>
      <c r="L136" s="102"/>
      <c r="M136" s="102"/>
      <c r="N136" s="102"/>
      <c r="O136" s="102"/>
      <c r="P136" s="168"/>
      <c r="Q136" s="168"/>
      <c r="R136" s="169"/>
      <c r="S136" s="169"/>
      <c r="T136" s="168"/>
      <c r="U136" s="168"/>
      <c r="V136" s="170"/>
      <c r="W136" s="170"/>
      <c r="X136" s="169"/>
      <c r="Y136" s="169"/>
      <c r="Z136" s="170"/>
    </row>
    <row r="137" spans="2:26" s="159" customFormat="1" ht="17.25">
      <c r="B137" s="102"/>
      <c r="C137" s="102"/>
      <c r="D137" s="102"/>
      <c r="E137" s="102"/>
      <c r="F137" s="102"/>
      <c r="G137" s="102"/>
      <c r="H137" s="102"/>
      <c r="I137" s="102"/>
      <c r="J137" s="102"/>
      <c r="K137" s="102"/>
      <c r="L137" s="102"/>
      <c r="M137" s="102"/>
      <c r="N137" s="102"/>
      <c r="O137" s="102"/>
      <c r="P137" s="168"/>
      <c r="Q137" s="168"/>
      <c r="R137" s="169"/>
      <c r="S137" s="169"/>
      <c r="T137" s="168"/>
      <c r="U137" s="168"/>
      <c r="V137" s="170"/>
      <c r="W137" s="170"/>
      <c r="X137" s="169"/>
      <c r="Y137" s="169"/>
      <c r="Z137" s="170"/>
    </row>
    <row r="138" spans="2:26" s="159" customFormat="1" ht="17.25">
      <c r="B138" s="102" t="s">
        <v>116</v>
      </c>
      <c r="C138" s="102"/>
      <c r="D138" s="102"/>
      <c r="E138" s="102"/>
      <c r="F138" s="102"/>
      <c r="G138" s="102"/>
      <c r="H138" s="102"/>
      <c r="I138" s="102"/>
      <c r="J138" s="102"/>
      <c r="K138" s="102"/>
      <c r="L138" s="102"/>
      <c r="M138" s="102"/>
      <c r="N138" s="102"/>
      <c r="O138" s="102"/>
      <c r="P138" s="168"/>
      <c r="Q138" s="168"/>
      <c r="R138" s="169"/>
      <c r="S138" s="169"/>
      <c r="T138" s="168"/>
      <c r="U138" s="168"/>
      <c r="V138" s="170"/>
      <c r="W138" s="170"/>
      <c r="X138" s="169"/>
      <c r="Y138" s="169"/>
      <c r="Z138" s="170"/>
    </row>
    <row r="139" spans="2:26" s="159" customFormat="1" ht="17.25">
      <c r="B139" s="102"/>
      <c r="C139" s="102"/>
      <c r="D139" s="102"/>
      <c r="E139" s="102"/>
      <c r="F139" s="102"/>
      <c r="G139" s="102"/>
      <c r="H139" s="102"/>
      <c r="I139" s="102"/>
      <c r="J139" s="102"/>
      <c r="K139" s="102"/>
      <c r="L139" s="102"/>
      <c r="M139" s="102"/>
      <c r="N139" s="102"/>
      <c r="O139" s="102"/>
      <c r="P139" s="168"/>
      <c r="Q139" s="168"/>
      <c r="R139" s="169"/>
      <c r="S139" s="169"/>
      <c r="T139" s="168"/>
      <c r="U139" s="168"/>
      <c r="V139" s="170"/>
      <c r="W139" s="170"/>
      <c r="X139" s="169"/>
      <c r="Y139" s="169"/>
      <c r="Z139" s="170"/>
    </row>
    <row r="140" spans="2:26" s="159" customFormat="1" ht="31.5" customHeight="1">
      <c r="B140" s="1676" t="s">
        <v>117</v>
      </c>
      <c r="C140" s="1676"/>
      <c r="D140" s="1676"/>
      <c r="E140" s="1676"/>
      <c r="F140" s="1676"/>
      <c r="G140" s="1676"/>
      <c r="H140" s="1676"/>
      <c r="I140" s="1676"/>
      <c r="J140" s="1676"/>
      <c r="K140" s="1676"/>
      <c r="L140" s="1676"/>
      <c r="M140" s="1676"/>
      <c r="N140" s="1676"/>
      <c r="O140" s="1676"/>
      <c r="P140" s="1637"/>
      <c r="Q140" s="1637"/>
      <c r="R140" s="1637"/>
      <c r="S140" s="1637"/>
      <c r="T140" s="1637"/>
      <c r="U140" s="1637"/>
      <c r="V140" s="1637"/>
      <c r="W140" s="1637"/>
      <c r="X140" s="1637"/>
      <c r="Y140" s="169"/>
      <c r="Z140" s="170"/>
    </row>
    <row r="141" spans="2:26" s="159" customFormat="1" ht="33" customHeight="1">
      <c r="B141" s="1661" t="s">
        <v>434</v>
      </c>
      <c r="C141" s="1650"/>
      <c r="D141" s="1650"/>
      <c r="E141" s="1650"/>
      <c r="F141" s="1650"/>
      <c r="G141" s="1650"/>
      <c r="H141" s="1650"/>
      <c r="I141" s="1650"/>
      <c r="J141" s="1650"/>
      <c r="K141" s="1650"/>
      <c r="L141" s="1650"/>
      <c r="M141" s="1650"/>
      <c r="N141" s="1650"/>
      <c r="O141" s="1650"/>
      <c r="P141" s="1650"/>
      <c r="Q141" s="1650"/>
      <c r="R141" s="1650"/>
      <c r="S141" s="1650"/>
      <c r="T141" s="1650"/>
      <c r="U141" s="1650"/>
      <c r="V141" s="1650"/>
      <c r="W141" s="1650"/>
      <c r="X141" s="776"/>
      <c r="Y141" s="776"/>
      <c r="Z141" s="776"/>
    </row>
    <row r="142" spans="2:26" s="159" customFormat="1" ht="17.25">
      <c r="B142" s="102"/>
      <c r="C142" s="102"/>
      <c r="D142" s="102"/>
      <c r="E142" s="102"/>
      <c r="F142" s="102"/>
      <c r="G142" s="102"/>
      <c r="H142" s="102"/>
      <c r="I142" s="102"/>
      <c r="J142" s="102"/>
      <c r="K142" s="102"/>
      <c r="L142" s="102"/>
      <c r="M142" s="102"/>
      <c r="N142" s="102"/>
      <c r="O142" s="102"/>
      <c r="P142" s="168"/>
      <c r="Q142" s="168"/>
      <c r="R142" s="169"/>
      <c r="S142" s="169"/>
      <c r="T142" s="168"/>
      <c r="U142" s="168"/>
      <c r="V142" s="170"/>
      <c r="W142" s="170"/>
      <c r="X142" s="169"/>
      <c r="Y142" s="169"/>
      <c r="Z142" s="170"/>
    </row>
    <row r="143" spans="1:26" s="159" customFormat="1" ht="23.25" customHeight="1">
      <c r="A143" s="171"/>
      <c r="B143" s="102" t="s">
        <v>600</v>
      </c>
      <c r="C143" s="102"/>
      <c r="D143" s="102"/>
      <c r="E143" s="102"/>
      <c r="F143" s="102"/>
      <c r="G143" s="102"/>
      <c r="H143" s="102"/>
      <c r="I143" s="102"/>
      <c r="J143" s="102"/>
      <c r="K143" s="102"/>
      <c r="L143" s="102"/>
      <c r="M143" s="102"/>
      <c r="N143" s="102"/>
      <c r="O143" s="102"/>
      <c r="P143" s="168"/>
      <c r="Q143" s="168"/>
      <c r="R143" s="169"/>
      <c r="S143" s="169"/>
      <c r="T143" s="168"/>
      <c r="U143" s="168"/>
      <c r="V143" s="170"/>
      <c r="W143" s="170"/>
      <c r="X143" s="169"/>
      <c r="Y143" s="169"/>
      <c r="Z143" s="170"/>
    </row>
    <row r="144" spans="1:26" s="159" customFormat="1" ht="17.25">
      <c r="A144" s="171"/>
      <c r="B144" s="102" t="s">
        <v>601</v>
      </c>
      <c r="C144" s="102"/>
      <c r="D144" s="102"/>
      <c r="E144" s="102"/>
      <c r="F144" s="102"/>
      <c r="G144" s="102"/>
      <c r="H144" s="102"/>
      <c r="I144" s="102"/>
      <c r="J144" s="102"/>
      <c r="K144" s="102"/>
      <c r="L144" s="102"/>
      <c r="M144" s="102"/>
      <c r="N144" s="102"/>
      <c r="O144" s="102"/>
      <c r="P144" s="101"/>
      <c r="Q144" s="101"/>
      <c r="R144" s="102"/>
      <c r="S144" s="102"/>
      <c r="T144" s="102"/>
      <c r="U144" s="102"/>
      <c r="V144" s="102"/>
      <c r="W144" s="102"/>
      <c r="X144" s="102"/>
      <c r="Y144" s="102"/>
      <c r="Z144" s="102"/>
    </row>
    <row r="145" spans="2:26" s="159" customFormat="1" ht="54.75" customHeight="1">
      <c r="B145" s="1647" t="s">
        <v>7</v>
      </c>
      <c r="C145" s="1642"/>
      <c r="D145" s="1642"/>
      <c r="E145" s="1642"/>
      <c r="F145" s="1642"/>
      <c r="G145" s="1642"/>
      <c r="H145" s="1642"/>
      <c r="I145" s="1642"/>
      <c r="J145" s="1642"/>
      <c r="K145" s="1642"/>
      <c r="L145" s="1642"/>
      <c r="M145" s="1642"/>
      <c r="N145" s="1642"/>
      <c r="O145" s="1642"/>
      <c r="P145" s="1642"/>
      <c r="Q145" s="1642"/>
      <c r="R145" s="1642"/>
      <c r="S145" s="1642"/>
      <c r="T145" s="1642"/>
      <c r="U145" s="1642"/>
      <c r="V145" s="1642"/>
      <c r="W145" s="1642"/>
      <c r="X145" s="1642"/>
      <c r="Y145" s="102"/>
      <c r="Z145" s="102"/>
    </row>
    <row r="146" spans="2:26" s="159" customFormat="1" ht="14.25" customHeight="1">
      <c r="B146" s="165"/>
      <c r="C146" s="165"/>
      <c r="D146" s="165"/>
      <c r="E146" s="165"/>
      <c r="F146" s="165"/>
      <c r="G146" s="165"/>
      <c r="H146" s="165"/>
      <c r="I146" s="165"/>
      <c r="J146" s="165"/>
      <c r="K146" s="165"/>
      <c r="L146" s="165"/>
      <c r="M146" s="165"/>
      <c r="N146" s="165"/>
      <c r="O146" s="165"/>
      <c r="P146" s="101"/>
      <c r="Q146" s="101"/>
      <c r="R146" s="102"/>
      <c r="S146" s="102"/>
      <c r="T146" s="102"/>
      <c r="U146" s="102"/>
      <c r="V146" s="102"/>
      <c r="W146" s="102"/>
      <c r="X146" s="102"/>
      <c r="Y146" s="102"/>
      <c r="Z146" s="102"/>
    </row>
    <row r="147" spans="2:26" s="159" customFormat="1" ht="14.25" customHeight="1">
      <c r="B147" s="102"/>
      <c r="C147" s="102"/>
      <c r="D147" s="102"/>
      <c r="E147" s="102"/>
      <c r="F147" s="102"/>
      <c r="G147" s="102"/>
      <c r="H147" s="102"/>
      <c r="I147" s="102"/>
      <c r="J147" s="102"/>
      <c r="K147" s="102"/>
      <c r="L147" s="102"/>
      <c r="M147" s="102"/>
      <c r="N147" s="102"/>
      <c r="O147" s="102"/>
      <c r="P147" s="101"/>
      <c r="Q147" s="101"/>
      <c r="R147" s="102"/>
      <c r="S147" s="102"/>
      <c r="T147" s="777"/>
      <c r="U147" s="139"/>
      <c r="V147" s="102"/>
      <c r="W147" s="102"/>
      <c r="X147" s="102"/>
      <c r="Y147" s="102"/>
      <c r="Z147" s="102"/>
    </row>
    <row r="148" spans="2:26" s="159" customFormat="1" ht="18" customHeight="1">
      <c r="B148" s="172"/>
      <c r="C148" s="172"/>
      <c r="D148" s="172"/>
      <c r="E148" s="172"/>
      <c r="F148" s="172"/>
      <c r="G148" s="172"/>
      <c r="H148" s="172"/>
      <c r="I148" s="172"/>
      <c r="J148" s="172"/>
      <c r="K148" s="172"/>
      <c r="L148" s="172"/>
      <c r="M148" s="172"/>
      <c r="N148" s="172"/>
      <c r="O148" s="172"/>
      <c r="P148" s="114"/>
      <c r="Q148" s="114"/>
      <c r="R148" s="172"/>
      <c r="S148" s="172"/>
      <c r="T148" s="778" t="s">
        <v>632</v>
      </c>
      <c r="U148" s="102"/>
      <c r="V148" s="102"/>
      <c r="W148" s="102"/>
      <c r="X148" s="102"/>
      <c r="Y148" s="102"/>
      <c r="Z148" s="102"/>
    </row>
    <row r="149" spans="2:26" s="159" customFormat="1" ht="14.25" customHeight="1">
      <c r="B149" s="102" t="s">
        <v>1025</v>
      </c>
      <c r="C149" s="102"/>
      <c r="D149" s="102"/>
      <c r="E149" s="102"/>
      <c r="F149" s="102"/>
      <c r="G149" s="102"/>
      <c r="H149" s="102"/>
      <c r="I149" s="102"/>
      <c r="J149" s="102"/>
      <c r="K149" s="102"/>
      <c r="L149" s="102"/>
      <c r="M149" s="102"/>
      <c r="N149" s="102"/>
      <c r="O149" s="102"/>
      <c r="P149" s="101"/>
      <c r="Q149" s="101"/>
      <c r="R149" s="102"/>
      <c r="S149" s="139"/>
      <c r="T149" s="866">
        <v>2</v>
      </c>
      <c r="U149" s="102"/>
      <c r="V149" s="102"/>
      <c r="W149" s="102"/>
      <c r="X149" s="102"/>
      <c r="Y149" s="102"/>
      <c r="Z149" s="102"/>
    </row>
    <row r="150" spans="2:26" s="159" customFormat="1" ht="14.25" customHeight="1">
      <c r="B150" s="102" t="s">
        <v>603</v>
      </c>
      <c r="C150" s="102"/>
      <c r="D150" s="102"/>
      <c r="E150" s="102"/>
      <c r="F150" s="102"/>
      <c r="G150" s="102"/>
      <c r="H150" s="102"/>
      <c r="I150" s="102"/>
      <c r="J150" s="102"/>
      <c r="K150" s="102"/>
      <c r="L150" s="102"/>
      <c r="M150" s="102"/>
      <c r="N150" s="102"/>
      <c r="O150" s="102"/>
      <c r="P150" s="101"/>
      <c r="Q150" s="101"/>
      <c r="R150" s="102"/>
      <c r="S150" s="139"/>
      <c r="T150" s="866">
        <v>5.5</v>
      </c>
      <c r="U150" s="102"/>
      <c r="V150" s="102"/>
      <c r="W150" s="102"/>
      <c r="X150" s="102"/>
      <c r="Y150" s="102"/>
      <c r="Z150" s="102"/>
    </row>
    <row r="151" spans="2:26" s="159" customFormat="1" ht="14.25" customHeight="1">
      <c r="B151" s="102" t="s">
        <v>604</v>
      </c>
      <c r="C151" s="102"/>
      <c r="D151" s="102"/>
      <c r="E151" s="102"/>
      <c r="F151" s="102"/>
      <c r="G151" s="102"/>
      <c r="H151" s="102"/>
      <c r="I151" s="102"/>
      <c r="J151" s="102"/>
      <c r="K151" s="102"/>
      <c r="L151" s="102"/>
      <c r="M151" s="102"/>
      <c r="N151" s="102"/>
      <c r="O151" s="102"/>
      <c r="P151" s="101"/>
      <c r="Q151" s="101"/>
      <c r="R151" s="102"/>
      <c r="S151" s="139"/>
      <c r="T151" s="866"/>
      <c r="U151" s="102"/>
      <c r="V151" s="102"/>
      <c r="W151" s="102"/>
      <c r="X151" s="102"/>
      <c r="Y151" s="102"/>
      <c r="Z151" s="102"/>
    </row>
    <row r="152" spans="2:26" s="159" customFormat="1" ht="14.25" customHeight="1">
      <c r="B152" s="773" t="s">
        <v>605</v>
      </c>
      <c r="C152" s="102"/>
      <c r="D152" s="102"/>
      <c r="E152" s="102"/>
      <c r="F152" s="102"/>
      <c r="G152" s="102"/>
      <c r="H152" s="102"/>
      <c r="I152" s="102"/>
      <c r="J152" s="102"/>
      <c r="K152" s="102"/>
      <c r="L152" s="102"/>
      <c r="M152" s="102"/>
      <c r="N152" s="102"/>
      <c r="O152" s="102"/>
      <c r="P152" s="101"/>
      <c r="Q152" s="101"/>
      <c r="R152" s="102"/>
      <c r="S152" s="139"/>
      <c r="T152" s="866">
        <v>18</v>
      </c>
      <c r="U152" s="102"/>
      <c r="V152" s="102"/>
      <c r="W152" s="102"/>
      <c r="X152" s="102"/>
      <c r="Y152" s="102"/>
      <c r="Z152" s="102"/>
    </row>
    <row r="153" spans="2:26" s="159" customFormat="1" ht="14.25" customHeight="1">
      <c r="B153" s="773" t="s">
        <v>502</v>
      </c>
      <c r="C153" s="102"/>
      <c r="D153" s="102"/>
      <c r="E153" s="102"/>
      <c r="F153" s="102"/>
      <c r="G153" s="102"/>
      <c r="H153" s="102"/>
      <c r="I153" s="102"/>
      <c r="J153" s="102"/>
      <c r="K153" s="102"/>
      <c r="L153" s="102"/>
      <c r="M153" s="102"/>
      <c r="N153" s="102"/>
      <c r="O153" s="102"/>
      <c r="P153" s="101"/>
      <c r="Q153" s="101"/>
      <c r="R153" s="102"/>
      <c r="S153" s="139"/>
      <c r="T153" s="866">
        <v>16</v>
      </c>
      <c r="U153" s="102"/>
      <c r="V153" s="102"/>
      <c r="W153" s="102"/>
      <c r="X153" s="102"/>
      <c r="Y153" s="102"/>
      <c r="Z153" s="102"/>
    </row>
    <row r="154" spans="2:26" s="159" customFormat="1" ht="14.25" customHeight="1">
      <c r="B154" s="172" t="s">
        <v>638</v>
      </c>
      <c r="C154" s="172"/>
      <c r="D154" s="172"/>
      <c r="E154" s="172"/>
      <c r="F154" s="172"/>
      <c r="G154" s="172"/>
      <c r="H154" s="172"/>
      <c r="I154" s="172"/>
      <c r="J154" s="172"/>
      <c r="K154" s="172"/>
      <c r="L154" s="172"/>
      <c r="M154" s="172"/>
      <c r="N154" s="172"/>
      <c r="O154" s="172"/>
      <c r="P154" s="114"/>
      <c r="Q154" s="114"/>
      <c r="R154" s="172"/>
      <c r="S154" s="173"/>
      <c r="T154" s="867">
        <v>15</v>
      </c>
      <c r="U154" s="102"/>
      <c r="V154" s="102"/>
      <c r="W154" s="102"/>
      <c r="X154" s="102"/>
      <c r="Y154" s="102"/>
      <c r="Z154" s="102"/>
    </row>
    <row r="155" spans="2:26" s="159" customFormat="1" ht="14.25" customHeight="1">
      <c r="B155" s="165"/>
      <c r="C155" s="165"/>
      <c r="D155" s="165"/>
      <c r="E155" s="165"/>
      <c r="F155" s="165"/>
      <c r="G155" s="165"/>
      <c r="H155" s="165"/>
      <c r="I155" s="165"/>
      <c r="J155" s="165"/>
      <c r="K155" s="165"/>
      <c r="L155" s="165"/>
      <c r="M155" s="165"/>
      <c r="N155" s="165"/>
      <c r="O155" s="165"/>
      <c r="P155" s="101"/>
      <c r="Q155" s="101"/>
      <c r="R155" s="102"/>
      <c r="S155" s="102"/>
      <c r="T155" s="102"/>
      <c r="U155" s="102"/>
      <c r="V155" s="102"/>
      <c r="W155" s="102"/>
      <c r="X155" s="102"/>
      <c r="Y155" s="102"/>
      <c r="Z155" s="102"/>
    </row>
    <row r="156" spans="2:26" s="159" customFormat="1" ht="14.25" customHeight="1">
      <c r="B156" s="102"/>
      <c r="C156" s="101"/>
      <c r="D156" s="101"/>
      <c r="E156" s="101"/>
      <c r="F156" s="101"/>
      <c r="G156" s="101"/>
      <c r="H156" s="101"/>
      <c r="I156" s="101"/>
      <c r="J156" s="101"/>
      <c r="K156" s="101"/>
      <c r="L156" s="101"/>
      <c r="M156" s="101"/>
      <c r="N156" s="101"/>
      <c r="O156" s="101"/>
      <c r="P156" s="101"/>
      <c r="Q156" s="101"/>
      <c r="R156" s="102"/>
      <c r="S156" s="102"/>
      <c r="T156" s="102"/>
      <c r="U156" s="102"/>
      <c r="V156" s="102"/>
      <c r="W156" s="102"/>
      <c r="X156" s="102"/>
      <c r="Y156" s="102"/>
      <c r="Z156" s="102"/>
    </row>
    <row r="157" spans="2:26" s="159" customFormat="1" ht="17.25">
      <c r="B157" s="167" t="s">
        <v>420</v>
      </c>
      <c r="C157" s="101"/>
      <c r="D157" s="101"/>
      <c r="E157" s="101"/>
      <c r="F157" s="101"/>
      <c r="G157" s="101"/>
      <c r="H157" s="101"/>
      <c r="I157" s="101"/>
      <c r="J157" s="101"/>
      <c r="K157" s="101"/>
      <c r="L157" s="101"/>
      <c r="M157" s="101"/>
      <c r="N157" s="101"/>
      <c r="O157" s="101"/>
      <c r="P157" s="101"/>
      <c r="Q157" s="101"/>
      <c r="R157" s="102"/>
      <c r="S157" s="102"/>
      <c r="T157" s="102"/>
      <c r="U157" s="102"/>
      <c r="V157" s="102"/>
      <c r="W157" s="102"/>
      <c r="X157" s="102"/>
      <c r="Y157" s="102"/>
      <c r="Z157" s="102"/>
    </row>
    <row r="158" spans="2:26" s="159" customFormat="1" ht="6" customHeight="1">
      <c r="B158" s="102"/>
      <c r="C158" s="101"/>
      <c r="D158" s="101"/>
      <c r="E158" s="101"/>
      <c r="F158" s="101"/>
      <c r="G158" s="101"/>
      <c r="H158" s="101"/>
      <c r="I158" s="101"/>
      <c r="J158" s="101"/>
      <c r="K158" s="101"/>
      <c r="L158" s="101"/>
      <c r="M158" s="101"/>
      <c r="N158" s="101"/>
      <c r="O158" s="101"/>
      <c r="P158" s="101"/>
      <c r="Q158" s="101"/>
      <c r="R158" s="102"/>
      <c r="S158" s="102"/>
      <c r="T158" s="102"/>
      <c r="U158" s="102"/>
      <c r="V158" s="102"/>
      <c r="W158" s="102"/>
      <c r="X158" s="102"/>
      <c r="Y158" s="102"/>
      <c r="Z158" s="102"/>
    </row>
    <row r="159" spans="2:26" s="159" customFormat="1" ht="17.25">
      <c r="B159" s="102" t="s">
        <v>504</v>
      </c>
      <c r="C159" s="102"/>
      <c r="D159" s="102"/>
      <c r="E159" s="102"/>
      <c r="F159" s="102"/>
      <c r="G159" s="102"/>
      <c r="H159" s="102"/>
      <c r="I159" s="102"/>
      <c r="J159" s="102"/>
      <c r="K159" s="102"/>
      <c r="L159" s="102"/>
      <c r="M159" s="102"/>
      <c r="N159" s="102"/>
      <c r="O159" s="102"/>
      <c r="P159" s="775"/>
      <c r="Q159" s="775"/>
      <c r="R159" s="775"/>
      <c r="S159" s="775"/>
      <c r="T159" s="775"/>
      <c r="U159" s="775"/>
      <c r="V159" s="775"/>
      <c r="W159" s="775"/>
      <c r="X159" s="775"/>
      <c r="Y159" s="775"/>
      <c r="Z159" s="775"/>
    </row>
    <row r="160" spans="2:26" s="159" customFormat="1" ht="15.75" customHeight="1">
      <c r="B160" s="102"/>
      <c r="C160" s="102"/>
      <c r="D160" s="102"/>
      <c r="E160" s="102"/>
      <c r="F160" s="102"/>
      <c r="G160" s="102"/>
      <c r="H160" s="102"/>
      <c r="I160" s="102"/>
      <c r="J160" s="102"/>
      <c r="K160" s="102"/>
      <c r="L160" s="102"/>
      <c r="M160" s="102"/>
      <c r="N160" s="102"/>
      <c r="O160" s="102"/>
      <c r="P160" s="101"/>
      <c r="Q160" s="101"/>
      <c r="R160" s="102"/>
      <c r="S160" s="102"/>
      <c r="T160" s="102"/>
      <c r="U160" s="102"/>
      <c r="V160" s="102"/>
      <c r="W160" s="102"/>
      <c r="X160" s="102"/>
      <c r="Y160" s="102"/>
      <c r="Z160" s="102"/>
    </row>
    <row r="161" spans="2:26" s="159" customFormat="1" ht="36" customHeight="1">
      <c r="B161" s="1676" t="s">
        <v>651</v>
      </c>
      <c r="C161" s="1676"/>
      <c r="D161" s="1676"/>
      <c r="E161" s="1676"/>
      <c r="F161" s="1676"/>
      <c r="G161" s="1676"/>
      <c r="H161" s="1676"/>
      <c r="I161" s="1676"/>
      <c r="J161" s="1676"/>
      <c r="K161" s="1676"/>
      <c r="L161" s="1676"/>
      <c r="M161" s="1676"/>
      <c r="N161" s="1676"/>
      <c r="O161" s="1676"/>
      <c r="P161" s="1647"/>
      <c r="Q161" s="1647"/>
      <c r="R161" s="1647"/>
      <c r="S161" s="1647"/>
      <c r="T161" s="1647"/>
      <c r="U161" s="1647"/>
      <c r="V161" s="1647"/>
      <c r="W161" s="1647"/>
      <c r="X161" s="1647"/>
      <c r="Y161" s="775"/>
      <c r="Z161" s="775"/>
    </row>
    <row r="162" spans="2:26" s="159" customFormat="1" ht="66" customHeight="1">
      <c r="B162" s="1676" t="s">
        <v>8</v>
      </c>
      <c r="C162" s="1676"/>
      <c r="D162" s="1676"/>
      <c r="E162" s="1676"/>
      <c r="F162" s="1676"/>
      <c r="G162" s="1676"/>
      <c r="H162" s="1676"/>
      <c r="I162" s="1676"/>
      <c r="J162" s="1676"/>
      <c r="K162" s="1676"/>
      <c r="L162" s="1676"/>
      <c r="M162" s="1676"/>
      <c r="N162" s="1676"/>
      <c r="O162" s="1676"/>
      <c r="P162" s="1647"/>
      <c r="Q162" s="1647"/>
      <c r="R162" s="1647"/>
      <c r="S162" s="1647"/>
      <c r="T162" s="1647"/>
      <c r="U162" s="1647"/>
      <c r="V162" s="1647"/>
      <c r="W162" s="1647"/>
      <c r="X162" s="1647"/>
      <c r="Y162" s="775"/>
      <c r="Z162" s="775"/>
    </row>
    <row r="163" spans="2:26" s="174" customFormat="1" ht="15" customHeight="1">
      <c r="B163" s="102"/>
      <c r="C163" s="102"/>
      <c r="D163" s="102"/>
      <c r="E163" s="102"/>
      <c r="F163" s="102"/>
      <c r="G163" s="102"/>
      <c r="H163" s="102"/>
      <c r="I163" s="102"/>
      <c r="J163" s="102"/>
      <c r="K163" s="102"/>
      <c r="L163" s="102"/>
      <c r="M163" s="102"/>
      <c r="N163" s="102"/>
      <c r="O163" s="102"/>
      <c r="P163" s="175"/>
      <c r="Q163" s="175"/>
      <c r="R163" s="175"/>
      <c r="S163" s="175"/>
      <c r="T163" s="175"/>
      <c r="U163" s="175"/>
      <c r="V163" s="175"/>
      <c r="W163" s="175"/>
      <c r="X163" s="175"/>
      <c r="Y163" s="175"/>
      <c r="Z163" s="175"/>
    </row>
    <row r="164" spans="2:26" s="174" customFormat="1" ht="21" customHeight="1">
      <c r="B164" s="167" t="s">
        <v>451</v>
      </c>
      <c r="C164" s="102"/>
      <c r="D164" s="102"/>
      <c r="E164" s="102"/>
      <c r="F164" s="102"/>
      <c r="G164" s="102"/>
      <c r="H164" s="102"/>
      <c r="I164" s="102"/>
      <c r="J164" s="102"/>
      <c r="K164" s="102"/>
      <c r="L164" s="102"/>
      <c r="M164" s="102"/>
      <c r="N164" s="102"/>
      <c r="O164" s="102"/>
      <c r="P164" s="175"/>
      <c r="Q164" s="175"/>
      <c r="R164" s="175"/>
      <c r="S164" s="175"/>
      <c r="T164" s="175"/>
      <c r="U164" s="175"/>
      <c r="V164" s="175"/>
      <c r="W164" s="175"/>
      <c r="X164" s="175"/>
      <c r="Y164" s="175"/>
      <c r="Z164" s="175"/>
    </row>
    <row r="165" spans="2:26" s="174" customFormat="1" ht="57" customHeight="1">
      <c r="B165" s="1651" t="s">
        <v>9</v>
      </c>
      <c r="C165" s="1651"/>
      <c r="D165" s="1651"/>
      <c r="E165" s="1651"/>
      <c r="F165" s="1651"/>
      <c r="G165" s="1651"/>
      <c r="H165" s="1651"/>
      <c r="I165" s="1651"/>
      <c r="J165" s="1651"/>
      <c r="K165" s="1651"/>
      <c r="L165" s="1651"/>
      <c r="M165" s="1651"/>
      <c r="N165" s="1651"/>
      <c r="O165" s="1651"/>
      <c r="P165" s="1651"/>
      <c r="Q165" s="1651"/>
      <c r="R165" s="1651"/>
      <c r="S165" s="1651"/>
      <c r="T165" s="1651"/>
      <c r="U165" s="1651"/>
      <c r="V165" s="1651"/>
      <c r="W165" s="1651"/>
      <c r="X165" s="1651"/>
      <c r="Y165" s="175"/>
      <c r="Z165" s="175"/>
    </row>
    <row r="166" spans="2:26" ht="29.25" customHeight="1">
      <c r="B166" s="102" t="s">
        <v>10</v>
      </c>
      <c r="C166" s="102"/>
      <c r="D166" s="102"/>
      <c r="E166" s="102"/>
      <c r="F166" s="102"/>
      <c r="G166" s="102"/>
      <c r="H166" s="102"/>
      <c r="I166" s="102"/>
      <c r="J166" s="102"/>
      <c r="K166" s="102"/>
      <c r="L166" s="102"/>
      <c r="M166" s="102"/>
      <c r="N166" s="102"/>
      <c r="O166" s="102"/>
      <c r="P166" s="91"/>
      <c r="Q166" s="91"/>
      <c r="R166" s="91"/>
      <c r="S166" s="91"/>
      <c r="T166" s="91"/>
      <c r="U166" s="91"/>
      <c r="V166" s="91"/>
      <c r="W166" s="91"/>
      <c r="X166" s="91"/>
      <c r="Y166" s="91"/>
      <c r="Z166" s="91"/>
    </row>
    <row r="167" spans="2:26" ht="45.75" customHeight="1">
      <c r="B167" s="1651" t="s">
        <v>26</v>
      </c>
      <c r="C167" s="1651"/>
      <c r="D167" s="1651"/>
      <c r="E167" s="1651"/>
      <c r="F167" s="1651"/>
      <c r="G167" s="1651"/>
      <c r="H167" s="1651"/>
      <c r="I167" s="1651"/>
      <c r="J167" s="1651"/>
      <c r="K167" s="1651"/>
      <c r="L167" s="1651"/>
      <c r="M167" s="1651"/>
      <c r="N167" s="1651"/>
      <c r="O167" s="1651"/>
      <c r="P167" s="1651"/>
      <c r="Q167" s="1651"/>
      <c r="R167" s="1651"/>
      <c r="S167" s="1651"/>
      <c r="T167" s="1651"/>
      <c r="U167" s="1651"/>
      <c r="V167" s="1651"/>
      <c r="W167" s="1651"/>
      <c r="X167" s="1651"/>
      <c r="Y167" s="91"/>
      <c r="Z167" s="91"/>
    </row>
    <row r="168" spans="2:26" s="176" customFormat="1" ht="24" customHeight="1">
      <c r="B168" s="177"/>
      <c r="C168" s="775"/>
      <c r="D168" s="775"/>
      <c r="E168" s="775"/>
      <c r="F168" s="775"/>
      <c r="G168" s="775"/>
      <c r="H168" s="775"/>
      <c r="I168" s="775"/>
      <c r="J168" s="775"/>
      <c r="K168" s="775"/>
      <c r="L168" s="775"/>
      <c r="M168" s="775"/>
      <c r="N168" s="775"/>
      <c r="O168" s="775"/>
      <c r="P168" s="775"/>
      <c r="Q168" s="775"/>
      <c r="R168" s="775"/>
      <c r="S168" s="775"/>
      <c r="T168" s="775"/>
      <c r="U168" s="775"/>
      <c r="V168" s="775"/>
      <c r="W168" s="775"/>
      <c r="X168" s="775"/>
      <c r="Y168" s="775"/>
      <c r="Z168" s="775"/>
    </row>
    <row r="169" spans="1:26" ht="21" customHeight="1">
      <c r="A169" s="87" t="s">
        <v>685</v>
      </c>
      <c r="B169" s="92" t="s">
        <v>446</v>
      </c>
      <c r="C169" s="89"/>
      <c r="D169" s="779"/>
      <c r="E169" s="779"/>
      <c r="F169" s="779"/>
      <c r="G169" s="779"/>
      <c r="H169" s="779"/>
      <c r="I169" s="779"/>
      <c r="J169" s="779"/>
      <c r="K169" s="89"/>
      <c r="L169" s="89"/>
      <c r="M169" s="89"/>
      <c r="N169" s="89"/>
      <c r="O169" s="89"/>
      <c r="P169" s="89"/>
      <c r="Q169" s="89"/>
      <c r="R169" s="89"/>
      <c r="S169" s="89"/>
      <c r="T169" s="89"/>
      <c r="U169" s="89"/>
      <c r="V169" s="89"/>
      <c r="W169" s="89"/>
      <c r="X169" s="89"/>
      <c r="Y169" s="89"/>
      <c r="Z169" s="89"/>
    </row>
    <row r="170" spans="2:26" ht="15" customHeight="1">
      <c r="B170" s="93"/>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row>
    <row r="171" spans="2:26" ht="60.75" customHeight="1">
      <c r="B171" s="1668" t="s">
        <v>11</v>
      </c>
      <c r="C171" s="1668"/>
      <c r="D171" s="1668"/>
      <c r="E171" s="1668"/>
      <c r="F171" s="1668"/>
      <c r="G171" s="1668"/>
      <c r="H171" s="1668"/>
      <c r="I171" s="1668"/>
      <c r="J171" s="1668"/>
      <c r="K171" s="1668"/>
      <c r="L171" s="1668"/>
      <c r="M171" s="1668"/>
      <c r="N171" s="1668"/>
      <c r="O171" s="1668"/>
      <c r="P171" s="1668"/>
      <c r="Q171" s="1668"/>
      <c r="R171" s="1668"/>
      <c r="S171" s="1668"/>
      <c r="T171" s="1668"/>
      <c r="U171" s="1668"/>
      <c r="V171" s="1668"/>
      <c r="W171" s="1668"/>
      <c r="X171" s="1668"/>
      <c r="Y171" s="90"/>
      <c r="Z171" s="90"/>
    </row>
    <row r="172" spans="2:26" ht="15.75" customHeight="1">
      <c r="B172" s="178"/>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row>
    <row r="173" spans="2:26" ht="21.75" customHeight="1">
      <c r="B173" s="178" t="s">
        <v>447</v>
      </c>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row>
    <row r="174" spans="2:26" ht="65.25" customHeight="1">
      <c r="B174" s="179"/>
      <c r="C174" s="776"/>
      <c r="D174" s="776"/>
      <c r="E174" s="776"/>
      <c r="F174" s="776"/>
      <c r="G174" s="776"/>
      <c r="H174" s="776"/>
      <c r="I174" s="776"/>
      <c r="J174" s="776"/>
      <c r="K174" s="776"/>
      <c r="L174" s="776"/>
      <c r="M174" s="776"/>
      <c r="N174" s="776"/>
      <c r="O174" s="776"/>
      <c r="P174" s="776"/>
      <c r="Q174" s="776"/>
      <c r="R174" s="776"/>
      <c r="S174" s="776"/>
      <c r="T174" s="1645" t="s">
        <v>448</v>
      </c>
      <c r="U174" s="1645"/>
      <c r="V174" s="1646"/>
      <c r="W174" s="772"/>
      <c r="X174" s="780"/>
      <c r="Y174" s="781"/>
      <c r="Z174" s="776"/>
    </row>
    <row r="175" spans="2:26" ht="9" customHeight="1">
      <c r="B175" s="180"/>
      <c r="C175" s="181"/>
      <c r="D175" s="782"/>
      <c r="E175" s="782"/>
      <c r="F175" s="782"/>
      <c r="G175" s="782"/>
      <c r="H175" s="782"/>
      <c r="I175" s="782"/>
      <c r="J175" s="782"/>
      <c r="K175" s="782"/>
      <c r="L175" s="782"/>
      <c r="M175" s="782"/>
      <c r="N175" s="782"/>
      <c r="O175" s="782"/>
      <c r="P175" s="782"/>
      <c r="Q175" s="782"/>
      <c r="R175" s="782"/>
      <c r="S175" s="782"/>
      <c r="T175" s="782"/>
      <c r="U175" s="782"/>
      <c r="V175" s="782"/>
      <c r="W175" s="782"/>
      <c r="X175" s="781"/>
      <c r="Y175" s="781"/>
      <c r="Z175" s="781"/>
    </row>
    <row r="176" spans="2:26" ht="17.25">
      <c r="B176" s="182" t="s">
        <v>633</v>
      </c>
      <c r="C176" s="90"/>
      <c r="D176" s="776"/>
      <c r="E176" s="776"/>
      <c r="F176" s="776"/>
      <c r="G176" s="776"/>
      <c r="H176" s="776"/>
      <c r="I176" s="776"/>
      <c r="J176" s="776"/>
      <c r="K176" s="776"/>
      <c r="L176" s="776"/>
      <c r="M176" s="776"/>
      <c r="N176" s="776"/>
      <c r="O176" s="776"/>
      <c r="P176" s="776"/>
      <c r="Q176" s="776"/>
      <c r="R176" s="776"/>
      <c r="S176" s="776"/>
      <c r="T176" s="89"/>
      <c r="U176" s="774"/>
      <c r="V176" s="139" t="s">
        <v>449</v>
      </c>
      <c r="W176" s="776"/>
      <c r="X176" s="781"/>
      <c r="Y176" s="781"/>
      <c r="Z176" s="781"/>
    </row>
    <row r="177" spans="2:26" ht="19.5" customHeight="1">
      <c r="B177" s="182" t="s">
        <v>1070</v>
      </c>
      <c r="C177" s="184"/>
      <c r="D177" s="774"/>
      <c r="E177" s="774"/>
      <c r="F177" s="774"/>
      <c r="G177" s="774"/>
      <c r="H177" s="774"/>
      <c r="I177" s="774"/>
      <c r="J177" s="774"/>
      <c r="K177" s="774"/>
      <c r="L177" s="774"/>
      <c r="M177" s="774"/>
      <c r="N177" s="774"/>
      <c r="O177" s="774"/>
      <c r="P177" s="774"/>
      <c r="Q177" s="774"/>
      <c r="R177" s="774"/>
      <c r="S177" s="774"/>
      <c r="T177" s="89"/>
      <c r="U177" s="774"/>
      <c r="V177" s="139" t="s">
        <v>450</v>
      </c>
      <c r="W177" s="774"/>
      <c r="X177" s="783"/>
      <c r="Y177" s="783"/>
      <c r="Z177" s="783"/>
    </row>
    <row r="178" spans="2:26" ht="17.25">
      <c r="B178" s="185" t="s">
        <v>451</v>
      </c>
      <c r="C178" s="186"/>
      <c r="D178" s="784"/>
      <c r="E178" s="784"/>
      <c r="F178" s="784"/>
      <c r="G178" s="784"/>
      <c r="H178" s="784"/>
      <c r="I178" s="784"/>
      <c r="J178" s="784"/>
      <c r="K178" s="784"/>
      <c r="L178" s="784"/>
      <c r="M178" s="784"/>
      <c r="N178" s="784"/>
      <c r="O178" s="784"/>
      <c r="P178" s="784"/>
      <c r="Q178" s="784"/>
      <c r="R178" s="784"/>
      <c r="S178" s="784"/>
      <c r="T178" s="785"/>
      <c r="U178" s="786"/>
      <c r="V178" s="173" t="s">
        <v>452</v>
      </c>
      <c r="W178" s="784"/>
      <c r="X178" s="781"/>
      <c r="Y178" s="781"/>
      <c r="Z178" s="781"/>
    </row>
    <row r="179" spans="1:26" ht="16.5" customHeight="1">
      <c r="A179" s="188"/>
      <c r="B179" s="790"/>
      <c r="C179" s="112"/>
      <c r="D179" s="112"/>
      <c r="E179" s="112"/>
      <c r="F179" s="112"/>
      <c r="G179" s="112"/>
      <c r="H179" s="112"/>
      <c r="I179" s="112"/>
      <c r="J179" s="112"/>
      <c r="K179" s="112"/>
      <c r="L179" s="112"/>
      <c r="M179" s="112"/>
      <c r="N179" s="112"/>
      <c r="O179" s="112"/>
      <c r="P179" s="788"/>
      <c r="Q179" s="788"/>
      <c r="R179" s="788"/>
      <c r="S179" s="788"/>
      <c r="T179" s="791"/>
      <c r="U179" s="789"/>
      <c r="V179" s="144"/>
      <c r="W179" s="788"/>
      <c r="X179" s="788"/>
      <c r="Y179" s="788"/>
      <c r="Z179" s="788"/>
    </row>
    <row r="180" spans="1:26" ht="33.75" customHeight="1">
      <c r="A180" s="188"/>
      <c r="B180" s="1643"/>
      <c r="C180" s="1643"/>
      <c r="D180" s="1643"/>
      <c r="E180" s="1643"/>
      <c r="F180" s="1643"/>
      <c r="G180" s="1643"/>
      <c r="H180" s="1643"/>
      <c r="I180" s="1643"/>
      <c r="J180" s="1643"/>
      <c r="K180" s="1643"/>
      <c r="L180" s="1643"/>
      <c r="M180" s="1643"/>
      <c r="N180" s="1643"/>
      <c r="O180" s="1643"/>
      <c r="P180" s="1644"/>
      <c r="Q180" s="1644"/>
      <c r="R180" s="1644"/>
      <c r="S180" s="1644"/>
      <c r="T180" s="1644"/>
      <c r="U180" s="1644"/>
      <c r="V180" s="1644"/>
      <c r="W180" s="1644"/>
      <c r="X180" s="1644"/>
      <c r="Y180" s="789"/>
      <c r="Z180" s="789"/>
    </row>
    <row r="181" spans="2:26" ht="14.25" customHeight="1">
      <c r="B181" s="112"/>
      <c r="C181" s="112"/>
      <c r="D181" s="112"/>
      <c r="E181" s="112"/>
      <c r="F181" s="112"/>
      <c r="G181" s="112"/>
      <c r="H181" s="112"/>
      <c r="I181" s="112"/>
      <c r="J181" s="112"/>
      <c r="K181" s="112"/>
      <c r="L181" s="112"/>
      <c r="M181" s="112"/>
      <c r="N181" s="112"/>
      <c r="O181" s="112"/>
      <c r="P181" s="787"/>
      <c r="Q181" s="787"/>
      <c r="R181" s="787"/>
      <c r="S181" s="787"/>
      <c r="T181" s="787"/>
      <c r="U181" s="787"/>
      <c r="V181" s="787"/>
      <c r="W181" s="787"/>
      <c r="X181" s="787"/>
      <c r="Y181" s="787"/>
      <c r="Z181" s="787"/>
    </row>
    <row r="182" spans="2:26" ht="24" customHeight="1">
      <c r="B182" s="790"/>
      <c r="C182" s="112"/>
      <c r="D182" s="112"/>
      <c r="E182" s="112"/>
      <c r="F182" s="112"/>
      <c r="G182" s="112"/>
      <c r="H182" s="112"/>
      <c r="I182" s="112"/>
      <c r="J182" s="112"/>
      <c r="K182" s="112"/>
      <c r="L182" s="112"/>
      <c r="M182" s="112"/>
      <c r="N182" s="112"/>
      <c r="O182" s="112"/>
      <c r="P182" s="164"/>
      <c r="Q182" s="164"/>
      <c r="R182" s="164"/>
      <c r="S182" s="164"/>
      <c r="T182" s="164"/>
      <c r="U182" s="164"/>
      <c r="V182" s="164"/>
      <c r="W182" s="164"/>
      <c r="X182" s="164"/>
      <c r="Y182" s="164"/>
      <c r="Z182" s="164"/>
    </row>
    <row r="183" spans="2:26" ht="39.75" customHeight="1">
      <c r="B183" s="1643"/>
      <c r="C183" s="1643"/>
      <c r="D183" s="1643"/>
      <c r="E183" s="1643"/>
      <c r="F183" s="1643"/>
      <c r="G183" s="1643"/>
      <c r="H183" s="1643"/>
      <c r="I183" s="1643"/>
      <c r="J183" s="1643"/>
      <c r="K183" s="1643"/>
      <c r="L183" s="1643"/>
      <c r="M183" s="1643"/>
      <c r="N183" s="1643"/>
      <c r="O183" s="1643"/>
      <c r="P183" s="1644"/>
      <c r="Q183" s="1644"/>
      <c r="R183" s="1644"/>
      <c r="S183" s="1644"/>
      <c r="T183" s="1644"/>
      <c r="U183" s="1644"/>
      <c r="V183" s="1644"/>
      <c r="W183" s="1644"/>
      <c r="X183" s="1644"/>
      <c r="Y183" s="164"/>
      <c r="Z183" s="164"/>
    </row>
    <row r="184" spans="2:26" ht="25.5" customHeight="1">
      <c r="B184" s="112"/>
      <c r="C184" s="112"/>
      <c r="D184" s="112"/>
      <c r="E184" s="112"/>
      <c r="F184" s="112"/>
      <c r="G184" s="112"/>
      <c r="H184" s="112"/>
      <c r="I184" s="112"/>
      <c r="J184" s="112"/>
      <c r="K184" s="112"/>
      <c r="L184" s="112"/>
      <c r="M184" s="112"/>
      <c r="N184" s="112"/>
      <c r="O184" s="112"/>
      <c r="P184" s="164"/>
      <c r="Q184" s="164"/>
      <c r="R184" s="164"/>
      <c r="S184" s="164"/>
      <c r="T184" s="164"/>
      <c r="U184" s="164"/>
      <c r="V184" s="164"/>
      <c r="W184" s="164"/>
      <c r="X184" s="164"/>
      <c r="Y184" s="164"/>
      <c r="Z184" s="164"/>
    </row>
    <row r="185" spans="2:26" ht="25.5" customHeight="1">
      <c r="B185" s="112"/>
      <c r="C185" s="112"/>
      <c r="D185" s="112"/>
      <c r="E185" s="112"/>
      <c r="F185" s="112"/>
      <c r="G185" s="112"/>
      <c r="H185" s="112"/>
      <c r="I185" s="112"/>
      <c r="J185" s="112"/>
      <c r="K185" s="112"/>
      <c r="L185" s="112"/>
      <c r="M185" s="112"/>
      <c r="N185" s="112"/>
      <c r="O185" s="112"/>
      <c r="P185" s="164"/>
      <c r="Q185" s="164"/>
      <c r="R185" s="164"/>
      <c r="S185" s="164"/>
      <c r="T185" s="164"/>
      <c r="U185" s="164"/>
      <c r="V185" s="164"/>
      <c r="W185" s="164"/>
      <c r="X185" s="164"/>
      <c r="Y185" s="164"/>
      <c r="Z185" s="164"/>
    </row>
    <row r="186" spans="2:26" ht="25.5" customHeight="1">
      <c r="B186" s="112"/>
      <c r="C186" s="112"/>
      <c r="D186" s="112"/>
      <c r="E186" s="112"/>
      <c r="F186" s="112"/>
      <c r="G186" s="112"/>
      <c r="H186" s="112"/>
      <c r="I186" s="112"/>
      <c r="J186" s="112"/>
      <c r="K186" s="112"/>
      <c r="L186" s="112"/>
      <c r="M186" s="112"/>
      <c r="N186" s="112"/>
      <c r="O186" s="112"/>
      <c r="P186" s="164"/>
      <c r="Q186" s="164"/>
      <c r="R186" s="164"/>
      <c r="S186" s="164"/>
      <c r="T186" s="164"/>
      <c r="U186" s="164"/>
      <c r="V186" s="164"/>
      <c r="W186" s="164"/>
      <c r="X186" s="164"/>
      <c r="Y186" s="164"/>
      <c r="Z186" s="164"/>
    </row>
    <row r="187" spans="2:26" ht="25.5" customHeight="1">
      <c r="B187" s="112"/>
      <c r="C187" s="112"/>
      <c r="D187" s="112"/>
      <c r="E187" s="112"/>
      <c r="F187" s="112"/>
      <c r="G187" s="112"/>
      <c r="H187" s="112"/>
      <c r="I187" s="112"/>
      <c r="J187" s="112"/>
      <c r="K187" s="112"/>
      <c r="L187" s="112"/>
      <c r="M187" s="112"/>
      <c r="N187" s="112"/>
      <c r="O187" s="112"/>
      <c r="P187" s="164"/>
      <c r="Q187" s="164"/>
      <c r="R187" s="164"/>
      <c r="S187" s="164"/>
      <c r="T187" s="164"/>
      <c r="U187" s="164"/>
      <c r="V187" s="164"/>
      <c r="W187" s="164"/>
      <c r="X187" s="164"/>
      <c r="Y187" s="164"/>
      <c r="Z187" s="164"/>
    </row>
    <row r="188" spans="2:26" ht="25.5" customHeight="1">
      <c r="B188" s="792"/>
      <c r="C188" s="1649"/>
      <c r="D188" s="1649"/>
      <c r="E188" s="1649"/>
      <c r="F188" s="1649"/>
      <c r="G188" s="1649"/>
      <c r="H188" s="1649"/>
      <c r="I188" s="1649"/>
      <c r="J188" s="1649"/>
      <c r="K188" s="1649"/>
      <c r="L188" s="1649"/>
      <c r="M188" s="1649"/>
      <c r="N188" s="1649"/>
      <c r="O188" s="1649"/>
      <c r="P188" s="1649"/>
      <c r="Q188" s="1649"/>
      <c r="R188" s="1649"/>
      <c r="S188" s="1649"/>
      <c r="T188" s="1649"/>
      <c r="U188" s="1649"/>
      <c r="V188" s="1649"/>
      <c r="W188" s="1649"/>
      <c r="X188" s="1649"/>
      <c r="Y188" s="1649"/>
      <c r="Z188" s="1649"/>
    </row>
    <row r="189" spans="2:26" ht="36" customHeight="1">
      <c r="B189" s="743"/>
      <c r="C189" s="1649"/>
      <c r="D189" s="1649"/>
      <c r="E189" s="1649"/>
      <c r="F189" s="1649"/>
      <c r="G189" s="1649"/>
      <c r="H189" s="1649"/>
      <c r="I189" s="1649"/>
      <c r="J189" s="1649"/>
      <c r="K189" s="1649"/>
      <c r="L189" s="1649"/>
      <c r="M189" s="1649"/>
      <c r="N189" s="1649"/>
      <c r="O189" s="1649"/>
      <c r="P189" s="1649"/>
      <c r="Q189" s="1649"/>
      <c r="R189" s="1649"/>
      <c r="S189" s="1649"/>
      <c r="T189" s="1649"/>
      <c r="U189" s="1649"/>
      <c r="V189" s="1649"/>
      <c r="W189" s="1649"/>
      <c r="X189" s="1649"/>
      <c r="Y189" s="1649"/>
      <c r="Z189" s="1649"/>
    </row>
  </sheetData>
  <mergeCells count="48">
    <mergeCell ref="A3:G3"/>
    <mergeCell ref="B113:Z113"/>
    <mergeCell ref="C189:Z189"/>
    <mergeCell ref="C188:Z188"/>
    <mergeCell ref="B141:W141"/>
    <mergeCell ref="B145:X145"/>
    <mergeCell ref="B167:X167"/>
    <mergeCell ref="B165:X165"/>
    <mergeCell ref="B171:X171"/>
    <mergeCell ref="B180:X180"/>
    <mergeCell ref="B183:X183"/>
    <mergeCell ref="T174:V174"/>
    <mergeCell ref="B161:X161"/>
    <mergeCell ref="B162:X162"/>
    <mergeCell ref="B109:Y109"/>
    <mergeCell ref="B115:Z115"/>
    <mergeCell ref="B128:Z128"/>
    <mergeCell ref="B140:X140"/>
    <mergeCell ref="V131:Z131"/>
    <mergeCell ref="B125:Z125"/>
    <mergeCell ref="B119:C119"/>
    <mergeCell ref="B123:Z123"/>
    <mergeCell ref="B53:K53"/>
    <mergeCell ref="B54:K54"/>
    <mergeCell ref="B56:K56"/>
    <mergeCell ref="B108:X108"/>
    <mergeCell ref="V62:Z62"/>
    <mergeCell ref="B61:Z61"/>
    <mergeCell ref="Q33:R33"/>
    <mergeCell ref="X1:Z1"/>
    <mergeCell ref="B9:Z9"/>
    <mergeCell ref="B11:Z11"/>
    <mergeCell ref="B12:Z12"/>
    <mergeCell ref="B17:Z17"/>
    <mergeCell ref="B15:Z15"/>
    <mergeCell ref="B14:Z14"/>
    <mergeCell ref="B25:Z25"/>
    <mergeCell ref="T33:U33"/>
    <mergeCell ref="B18:Z18"/>
    <mergeCell ref="B110:Y110"/>
    <mergeCell ref="B111:Y111"/>
    <mergeCell ref="B112:Y112"/>
    <mergeCell ref="B21:P21"/>
    <mergeCell ref="B23:Z23"/>
    <mergeCell ref="B27:Z27"/>
    <mergeCell ref="B29:Z29"/>
    <mergeCell ref="B31:P31"/>
    <mergeCell ref="T32:U32"/>
  </mergeCells>
  <printOptions horizontalCentered="1"/>
  <pageMargins left="0.5118110236220472" right="0.5118110236220472" top="0" bottom="0.5118110236220472" header="0" footer="0.5118110236220472"/>
  <pageSetup fitToHeight="3" fitToWidth="3" horizontalDpi="600" verticalDpi="600" orientation="portrait" paperSize="9" scale="53" r:id="rId1"/>
  <rowBreaks count="2" manualBreakCount="2">
    <brk id="61" max="25" man="1"/>
    <brk id="129" max="24" man="1"/>
  </rowBreaks>
</worksheet>
</file>

<file path=xl/worksheets/sheet6.xml><?xml version="1.0" encoding="utf-8"?>
<worksheet xmlns="http://schemas.openxmlformats.org/spreadsheetml/2006/main" xmlns:r="http://schemas.openxmlformats.org/officeDocument/2006/relationships">
  <dimension ref="A1:I64"/>
  <sheetViews>
    <sheetView showGridLines="0" view="pageBreakPreview" zoomScale="70" zoomScaleNormal="75" zoomScaleSheetLayoutView="70" workbookViewId="0" topLeftCell="A22">
      <selection activeCell="B17" sqref="B17:Z17"/>
    </sheetView>
  </sheetViews>
  <sheetFormatPr defaultColWidth="9.00390625" defaultRowHeight="14.25"/>
  <cols>
    <col min="1" max="1" width="2.875" style="0" customWidth="1"/>
    <col min="2" max="2" width="60.50390625" style="0" customWidth="1"/>
    <col min="3" max="3" width="4.75390625" style="0" customWidth="1"/>
    <col min="4" max="4" width="11.375" style="0" customWidth="1"/>
    <col min="6" max="6" width="15.625" style="0" customWidth="1"/>
    <col min="7" max="7" width="12.75390625" style="0" customWidth="1"/>
    <col min="8" max="8" width="11.75390625" style="0" customWidth="1"/>
    <col min="9" max="9" width="3.125" style="0" customWidth="1"/>
  </cols>
  <sheetData>
    <row r="1" spans="1:8" ht="15">
      <c r="A1" s="1655" t="s">
        <v>789</v>
      </c>
      <c r="B1" s="1653"/>
      <c r="C1" s="190"/>
      <c r="D1" s="190"/>
      <c r="E1" s="190"/>
      <c r="F1" s="190"/>
      <c r="G1" s="1654" t="s">
        <v>453</v>
      </c>
      <c r="H1" s="1684"/>
    </row>
    <row r="2" spans="2:8" ht="15">
      <c r="B2" s="192"/>
      <c r="C2" s="190"/>
      <c r="D2" s="190"/>
      <c r="E2" s="190"/>
      <c r="F2" s="190"/>
      <c r="G2" s="190"/>
      <c r="H2" s="190"/>
    </row>
    <row r="3" spans="1:8" ht="15">
      <c r="A3" s="1656" t="s">
        <v>951</v>
      </c>
      <c r="B3" s="1653"/>
      <c r="C3" s="190"/>
      <c r="D3" s="190"/>
      <c r="E3" s="190"/>
      <c r="F3" s="190"/>
      <c r="G3" s="190"/>
      <c r="H3" s="190"/>
    </row>
    <row r="4" spans="2:8" ht="15">
      <c r="B4" s="27"/>
      <c r="C4" s="190"/>
      <c r="D4" s="190"/>
      <c r="E4" s="190"/>
      <c r="F4" s="190"/>
      <c r="G4" s="190"/>
      <c r="H4" s="190"/>
    </row>
    <row r="5" spans="1:8" ht="15">
      <c r="A5" s="1652" t="s">
        <v>1043</v>
      </c>
      <c r="B5" s="1653"/>
      <c r="C5" s="190"/>
      <c r="D5" s="190"/>
      <c r="E5" s="190"/>
      <c r="F5" s="190"/>
      <c r="G5" s="190"/>
      <c r="H5" s="190"/>
    </row>
    <row r="8" spans="1:8" ht="15">
      <c r="A8" s="1652" t="s">
        <v>454</v>
      </c>
      <c r="B8" s="1653"/>
      <c r="C8" s="5"/>
      <c r="D8" s="5"/>
      <c r="E8" s="5"/>
      <c r="F8" s="5"/>
      <c r="G8" s="5"/>
      <c r="H8" s="5"/>
    </row>
    <row r="9" spans="2:8" ht="15">
      <c r="B9" s="30"/>
      <c r="C9" s="5"/>
      <c r="D9" s="5"/>
      <c r="F9" s="193" t="s">
        <v>602</v>
      </c>
      <c r="G9" s="261" t="s">
        <v>602</v>
      </c>
      <c r="H9" s="261" t="s">
        <v>455</v>
      </c>
    </row>
    <row r="10" spans="1:8" ht="13.5">
      <c r="A10" s="1657" t="s">
        <v>591</v>
      </c>
      <c r="B10" s="1620"/>
      <c r="C10" s="5"/>
      <c r="D10" s="5"/>
      <c r="E10" s="193" t="s">
        <v>465</v>
      </c>
      <c r="F10" s="33">
        <v>2007</v>
      </c>
      <c r="G10" s="1422">
        <v>2006</v>
      </c>
      <c r="H10" s="1422">
        <v>2006</v>
      </c>
    </row>
    <row r="11" spans="1:8" ht="13.5">
      <c r="A11" s="1657"/>
      <c r="B11" s="1620"/>
      <c r="C11" s="5"/>
      <c r="D11" s="5"/>
      <c r="E11" s="193" t="s">
        <v>648</v>
      </c>
      <c r="F11" s="33"/>
      <c r="G11" s="1422" t="s">
        <v>693</v>
      </c>
      <c r="H11" s="1422" t="s">
        <v>693</v>
      </c>
    </row>
    <row r="12" spans="1:8" ht="14.25" customHeight="1">
      <c r="A12" s="1621"/>
      <c r="B12" s="1621"/>
      <c r="C12" s="35"/>
      <c r="D12" s="35"/>
      <c r="E12" s="36" t="s">
        <v>649</v>
      </c>
      <c r="F12" s="36" t="s">
        <v>1048</v>
      </c>
      <c r="G12" s="260" t="s">
        <v>1048</v>
      </c>
      <c r="H12" s="260" t="s">
        <v>1048</v>
      </c>
    </row>
    <row r="13" spans="1:2" ht="13.5">
      <c r="A13" s="1653"/>
      <c r="B13" s="1653"/>
    </row>
    <row r="14" spans="1:2" ht="13.5">
      <c r="A14" s="1653" t="s">
        <v>694</v>
      </c>
      <c r="B14" s="1653"/>
    </row>
    <row r="15" spans="1:8" ht="13.5">
      <c r="A15" s="1653" t="s">
        <v>13</v>
      </c>
      <c r="B15" s="1653"/>
      <c r="E15">
        <v>4</v>
      </c>
      <c r="F15" s="194">
        <v>534</v>
      </c>
      <c r="G15" s="681">
        <v>504</v>
      </c>
      <c r="H15" s="681">
        <v>1039</v>
      </c>
    </row>
    <row r="16" spans="1:8" ht="13.5">
      <c r="A16" s="1653" t="s">
        <v>456</v>
      </c>
      <c r="B16" s="1653"/>
      <c r="E16">
        <v>5</v>
      </c>
      <c r="F16" s="194">
        <v>765</v>
      </c>
      <c r="G16" s="681">
        <v>537</v>
      </c>
      <c r="H16" s="681">
        <v>1184</v>
      </c>
    </row>
    <row r="17" spans="1:8" ht="13.5">
      <c r="A17" s="1621"/>
      <c r="B17" s="1621"/>
      <c r="C17" s="195"/>
      <c r="D17" s="195"/>
      <c r="E17" s="195"/>
      <c r="F17" s="712"/>
      <c r="G17" s="940"/>
      <c r="H17" s="682"/>
    </row>
    <row r="18" spans="1:8" ht="13.5">
      <c r="A18" s="1681" t="s">
        <v>457</v>
      </c>
      <c r="B18" s="1681"/>
      <c r="F18" s="194">
        <f>SUM(F15:F16)</f>
        <v>1299</v>
      </c>
      <c r="G18" s="681">
        <f>SUM(G15:G16)</f>
        <v>1041</v>
      </c>
      <c r="H18" s="681">
        <f>SUM(H15:H16)</f>
        <v>2223</v>
      </c>
    </row>
    <row r="19" spans="1:8" ht="12" customHeight="1">
      <c r="A19" s="166"/>
      <c r="B19" s="166"/>
      <c r="F19" s="198"/>
      <c r="G19" s="941"/>
      <c r="H19" s="681"/>
    </row>
    <row r="20" spans="1:8" ht="13.5">
      <c r="A20" s="1681" t="s">
        <v>458</v>
      </c>
      <c r="B20" s="1681"/>
      <c r="F20" s="194">
        <v>-6</v>
      </c>
      <c r="G20" s="681">
        <v>-7</v>
      </c>
      <c r="H20" s="681">
        <v>-15</v>
      </c>
    </row>
    <row r="21" spans="1:8" ht="13.5">
      <c r="A21" s="166"/>
      <c r="B21" s="166"/>
      <c r="F21" s="194"/>
      <c r="G21" s="681"/>
      <c r="H21" s="681"/>
    </row>
    <row r="22" spans="1:8" ht="13.5">
      <c r="A22" s="1681" t="s">
        <v>405</v>
      </c>
      <c r="B22" s="1681"/>
      <c r="F22" s="194"/>
      <c r="G22" s="681"/>
      <c r="H22" s="681"/>
    </row>
    <row r="23" spans="1:8" ht="13.5">
      <c r="A23" s="166"/>
      <c r="B23" s="166"/>
      <c r="F23" s="194"/>
      <c r="G23" s="681"/>
      <c r="H23" s="681"/>
    </row>
    <row r="24" spans="1:8" ht="13.5">
      <c r="A24" s="1681" t="s">
        <v>459</v>
      </c>
      <c r="B24" s="1681"/>
      <c r="F24" s="194">
        <v>140</v>
      </c>
      <c r="G24" s="681">
        <v>100</v>
      </c>
      <c r="H24" s="681">
        <v>204</v>
      </c>
    </row>
    <row r="25" spans="1:8" ht="13.5">
      <c r="A25" s="1681" t="s">
        <v>350</v>
      </c>
      <c r="B25" s="1681"/>
      <c r="F25" s="194">
        <v>9</v>
      </c>
      <c r="G25" s="681">
        <v>8</v>
      </c>
      <c r="H25" s="681">
        <v>18</v>
      </c>
    </row>
    <row r="26" spans="1:8" ht="13.5">
      <c r="A26" s="1681" t="s">
        <v>460</v>
      </c>
      <c r="B26" s="1681"/>
      <c r="F26" s="194">
        <v>-2</v>
      </c>
      <c r="G26" s="681">
        <v>-4</v>
      </c>
      <c r="H26" s="681">
        <v>-8</v>
      </c>
    </row>
    <row r="27" spans="1:8" ht="13.5">
      <c r="A27" s="1681" t="s">
        <v>461</v>
      </c>
      <c r="B27" s="1681"/>
      <c r="F27" s="194">
        <v>33</v>
      </c>
      <c r="G27" s="681">
        <v>22</v>
      </c>
      <c r="H27" s="681">
        <v>50</v>
      </c>
    </row>
    <row r="28" spans="1:8" ht="13.5">
      <c r="A28" s="1681" t="s">
        <v>383</v>
      </c>
      <c r="B28" s="1681"/>
      <c r="F28" s="198"/>
      <c r="G28" s="941"/>
      <c r="H28" s="681"/>
    </row>
    <row r="29" spans="1:8" ht="13.5">
      <c r="A29" s="1681" t="s">
        <v>14</v>
      </c>
      <c r="B29" s="1681"/>
      <c r="F29" s="709">
        <v>13</v>
      </c>
      <c r="G29" s="1315">
        <v>18</v>
      </c>
      <c r="H29" s="683">
        <v>8</v>
      </c>
    </row>
    <row r="30" spans="1:8" ht="13.5">
      <c r="A30" s="1681" t="s">
        <v>384</v>
      </c>
      <c r="B30" s="1681"/>
      <c r="F30" s="710">
        <v>-88</v>
      </c>
      <c r="G30" s="684">
        <v>-89</v>
      </c>
      <c r="H30" s="685">
        <v>-177</v>
      </c>
    </row>
    <row r="31" spans="1:8" ht="13.5">
      <c r="A31" s="1622" t="s">
        <v>385</v>
      </c>
      <c r="B31" s="1622"/>
      <c r="F31" s="710"/>
      <c r="G31" s="684"/>
      <c r="H31" s="685"/>
    </row>
    <row r="32" spans="1:8" ht="13.5">
      <c r="A32" s="1681" t="s">
        <v>386</v>
      </c>
      <c r="B32" s="1681"/>
      <c r="F32" s="710">
        <v>-50</v>
      </c>
      <c r="G32" s="684">
        <v>-46</v>
      </c>
      <c r="H32" s="685">
        <v>-83</v>
      </c>
    </row>
    <row r="33" spans="1:8" ht="13.5">
      <c r="A33" s="1681" t="s">
        <v>15</v>
      </c>
      <c r="B33" s="1681"/>
      <c r="E33" s="196"/>
      <c r="F33" s="710">
        <v>-17</v>
      </c>
      <c r="G33" s="684">
        <v>-19</v>
      </c>
      <c r="H33" s="685">
        <v>-36</v>
      </c>
    </row>
    <row r="34" spans="1:8" ht="13.5">
      <c r="A34" s="1681" t="s">
        <v>640</v>
      </c>
      <c r="B34" s="1681"/>
      <c r="F34" s="711">
        <v>-5</v>
      </c>
      <c r="G34" s="682">
        <v>-5</v>
      </c>
      <c r="H34" s="686">
        <v>-10</v>
      </c>
    </row>
    <row r="35" spans="1:8" ht="13.5">
      <c r="A35" s="166"/>
      <c r="B35" s="166"/>
      <c r="F35" s="198"/>
      <c r="G35" s="941"/>
      <c r="H35" s="681"/>
    </row>
    <row r="36" spans="1:8" ht="13.5">
      <c r="A36" s="166"/>
      <c r="B36" s="166"/>
      <c r="F36" s="194">
        <f>SUM(F29:F34)</f>
        <v>-147</v>
      </c>
      <c r="G36" s="681">
        <f>SUM(G29:G34)</f>
        <v>-141</v>
      </c>
      <c r="H36" s="681">
        <f>SUM(H29:H34)</f>
        <v>-298</v>
      </c>
    </row>
    <row r="37" spans="1:8" ht="13.5">
      <c r="A37" s="166"/>
      <c r="B37" s="166"/>
      <c r="F37" s="198"/>
      <c r="G37" s="941"/>
      <c r="H37" s="681"/>
    </row>
    <row r="38" spans="1:8" ht="13.5">
      <c r="A38" s="1681" t="s">
        <v>387</v>
      </c>
      <c r="B38" s="1681"/>
      <c r="F38" s="194">
        <f>SUM(F24:F27)+F36</f>
        <v>33</v>
      </c>
      <c r="G38" s="681">
        <f>SUM(G24:G27)+G36</f>
        <v>-15</v>
      </c>
      <c r="H38" s="681">
        <f>SUM(H24:H27)+H36</f>
        <v>-34</v>
      </c>
    </row>
    <row r="39" spans="1:8" ht="13.5">
      <c r="A39" s="166"/>
      <c r="B39" s="1040"/>
      <c r="C39" s="196"/>
      <c r="D39" s="196"/>
      <c r="E39" s="196"/>
      <c r="F39" s="641"/>
      <c r="G39" s="684"/>
      <c r="H39" s="684"/>
    </row>
    <row r="40" spans="1:8" ht="13.5">
      <c r="A40" s="1681" t="s">
        <v>641</v>
      </c>
      <c r="B40" s="1681"/>
      <c r="C40" s="196"/>
      <c r="D40" s="196"/>
      <c r="E40" s="196"/>
      <c r="F40" s="641">
        <v>0</v>
      </c>
      <c r="G40" s="964">
        <v>-12</v>
      </c>
      <c r="H40" s="965">
        <v>-41</v>
      </c>
    </row>
    <row r="41" spans="1:8" ht="6" customHeight="1">
      <c r="A41" s="166"/>
      <c r="B41" s="1041"/>
      <c r="C41" s="196"/>
      <c r="D41" s="196"/>
      <c r="E41" s="196"/>
      <c r="F41" s="641"/>
      <c r="G41" s="684"/>
      <c r="H41" s="684"/>
    </row>
    <row r="42" spans="1:8" ht="29.25" customHeight="1" thickBot="1">
      <c r="A42" s="1623" t="s">
        <v>16</v>
      </c>
      <c r="B42" s="1623"/>
      <c r="C42" s="197"/>
      <c r="D42" s="197"/>
      <c r="E42" s="197"/>
      <c r="F42" s="688">
        <f>+F18+F20+F38+F40</f>
        <v>1326</v>
      </c>
      <c r="G42" s="687">
        <f>+G18+G20+G38+G40</f>
        <v>1007</v>
      </c>
      <c r="H42" s="687">
        <f>+H18+H20+H38+H40</f>
        <v>2133</v>
      </c>
    </row>
    <row r="43" spans="2:8" ht="13.5">
      <c r="B43" s="196"/>
      <c r="C43" s="196"/>
      <c r="D43" s="196"/>
      <c r="E43" s="196"/>
      <c r="F43" s="641"/>
      <c r="G43" s="684"/>
      <c r="H43" s="684"/>
    </row>
    <row r="44" ht="13.5">
      <c r="G44" s="198"/>
    </row>
    <row r="45" spans="1:7" ht="13.5">
      <c r="A45" s="1329" t="s">
        <v>1029</v>
      </c>
      <c r="G45" s="198"/>
    </row>
    <row r="46" ht="13.5">
      <c r="G46" s="198"/>
    </row>
    <row r="47" spans="1:8" ht="13.5">
      <c r="A47" s="198" t="s">
        <v>624</v>
      </c>
      <c r="B47" s="1624" t="s">
        <v>18</v>
      </c>
      <c r="C47" s="1624"/>
      <c r="D47" s="1624"/>
      <c r="E47" s="1624"/>
      <c r="F47" s="1624"/>
      <c r="G47" s="1624"/>
      <c r="H47" s="1624"/>
    </row>
    <row r="48" spans="2:9" ht="35.25" customHeight="1">
      <c r="B48" s="1681" t="s">
        <v>19</v>
      </c>
      <c r="C48" s="1681"/>
      <c r="D48" s="1681"/>
      <c r="E48" s="1681"/>
      <c r="F48" s="1681"/>
      <c r="G48" s="1681"/>
      <c r="H48" s="1681"/>
      <c r="I48" s="200"/>
    </row>
    <row r="50" spans="1:2" ht="13.5">
      <c r="A50" s="832" t="s">
        <v>626</v>
      </c>
      <c r="B50" s="198" t="s">
        <v>695</v>
      </c>
    </row>
    <row r="51" spans="2:8" ht="39" customHeight="1">
      <c r="B51" s="1687" t="s">
        <v>34</v>
      </c>
      <c r="C51" s="1687"/>
      <c r="D51" s="1687"/>
      <c r="E51" s="1687"/>
      <c r="F51" s="1687"/>
      <c r="G51" s="1687"/>
      <c r="H51" s="1687"/>
    </row>
    <row r="52" spans="1:7" ht="13.5">
      <c r="A52" s="198" t="s">
        <v>17</v>
      </c>
      <c r="B52" s="201" t="s">
        <v>625</v>
      </c>
      <c r="G52" s="198"/>
    </row>
    <row r="53" spans="2:8" ht="13.5">
      <c r="B53" s="196"/>
      <c r="C53" s="202"/>
      <c r="D53" s="202"/>
      <c r="E53" s="202"/>
      <c r="F53" s="202"/>
      <c r="G53" s="202"/>
      <c r="H53" s="202"/>
    </row>
    <row r="54" spans="2:8" ht="13.5">
      <c r="B54" s="201"/>
      <c r="C54" s="202"/>
      <c r="D54" s="202"/>
      <c r="E54" s="202"/>
      <c r="F54" s="203" t="s">
        <v>602</v>
      </c>
      <c r="G54" s="822" t="s">
        <v>602</v>
      </c>
      <c r="H54" s="822" t="s">
        <v>455</v>
      </c>
    </row>
    <row r="55" spans="2:8" ht="13.5">
      <c r="B55" s="204"/>
      <c r="C55" s="204"/>
      <c r="D55" s="204"/>
      <c r="E55" s="204"/>
      <c r="F55" s="205" t="s">
        <v>969</v>
      </c>
      <c r="G55" s="812" t="s">
        <v>1027</v>
      </c>
      <c r="H55" s="812" t="s">
        <v>1027</v>
      </c>
    </row>
    <row r="56" spans="1:8" ht="13.5">
      <c r="A56" s="166"/>
      <c r="B56" s="199"/>
      <c r="C56" s="199"/>
      <c r="D56" s="199"/>
      <c r="E56" s="199"/>
      <c r="F56" s="206" t="s">
        <v>1048</v>
      </c>
      <c r="G56" s="1423" t="s">
        <v>1048</v>
      </c>
      <c r="H56" s="1423" t="s">
        <v>1048</v>
      </c>
    </row>
    <row r="57" spans="1:8" ht="13.5">
      <c r="A57" s="166"/>
      <c r="B57" s="207" t="s">
        <v>388</v>
      </c>
      <c r="C57" s="204"/>
      <c r="D57" s="204"/>
      <c r="E57" s="204"/>
      <c r="F57" s="980">
        <v>42</v>
      </c>
      <c r="G57" s="204">
        <v>33</v>
      </c>
      <c r="H57" s="204">
        <v>58</v>
      </c>
    </row>
    <row r="58" spans="1:8" ht="13.5">
      <c r="A58" s="166"/>
      <c r="B58" s="207" t="s">
        <v>389</v>
      </c>
      <c r="C58" s="204"/>
      <c r="D58" s="204"/>
      <c r="E58" s="204"/>
      <c r="F58" s="689"/>
      <c r="G58" s="204"/>
      <c r="H58" s="204"/>
    </row>
    <row r="59" spans="1:8" ht="13.5">
      <c r="A59" s="166"/>
      <c r="B59" s="1316" t="s">
        <v>35</v>
      </c>
      <c r="C59" s="208"/>
      <c r="D59" s="208"/>
      <c r="E59" s="208"/>
      <c r="F59" s="980">
        <v>-5</v>
      </c>
      <c r="G59" s="209">
        <v>-1</v>
      </c>
      <c r="H59" s="209">
        <v>-18</v>
      </c>
    </row>
    <row r="60" spans="1:8" ht="13.5">
      <c r="A60" s="166"/>
      <c r="B60" s="210" t="s">
        <v>390</v>
      </c>
      <c r="C60" s="208"/>
      <c r="D60" s="208"/>
      <c r="E60" s="208"/>
      <c r="F60" s="979"/>
      <c r="G60" s="208"/>
      <c r="H60" s="209"/>
    </row>
    <row r="61" spans="1:8" ht="13.5">
      <c r="A61" s="166"/>
      <c r="B61" s="1539" t="s">
        <v>592</v>
      </c>
      <c r="C61" s="204"/>
      <c r="D61" s="204"/>
      <c r="E61" s="204"/>
      <c r="F61" s="689">
        <v>-24</v>
      </c>
      <c r="G61" s="204">
        <v>-14</v>
      </c>
      <c r="H61" s="209">
        <v>-32</v>
      </c>
    </row>
    <row r="62" spans="1:8" ht="14.25" thickBot="1">
      <c r="A62" s="166"/>
      <c r="B62" s="715" t="s">
        <v>391</v>
      </c>
      <c r="C62" s="716"/>
      <c r="D62" s="716"/>
      <c r="E62" s="716"/>
      <c r="F62" s="981">
        <f>SUM(F57:F61)</f>
        <v>13</v>
      </c>
      <c r="G62" s="717">
        <f>SUM(G57:G61)</f>
        <v>18</v>
      </c>
      <c r="H62" s="717">
        <f>SUM(H57:H61)</f>
        <v>8</v>
      </c>
    </row>
    <row r="64" spans="1:8" ht="62.25" customHeight="1">
      <c r="A64" s="166"/>
      <c r="B64" s="1681" t="s">
        <v>593</v>
      </c>
      <c r="C64" s="1681"/>
      <c r="D64" s="1681"/>
      <c r="E64" s="1681"/>
      <c r="F64" s="1681"/>
      <c r="G64" s="1681"/>
      <c r="H64" s="1681"/>
    </row>
  </sheetData>
  <mergeCells count="32">
    <mergeCell ref="B64:H64"/>
    <mergeCell ref="B51:H51"/>
    <mergeCell ref="A40:B40"/>
    <mergeCell ref="A42:B42"/>
    <mergeCell ref="B47:H47"/>
    <mergeCell ref="B48:H48"/>
    <mergeCell ref="A32:B32"/>
    <mergeCell ref="A33:B33"/>
    <mergeCell ref="A34:B34"/>
    <mergeCell ref="A38:B38"/>
    <mergeCell ref="A28:B28"/>
    <mergeCell ref="A29:B29"/>
    <mergeCell ref="A30:B30"/>
    <mergeCell ref="A31:B31"/>
    <mergeCell ref="A24:B24"/>
    <mergeCell ref="A25:B25"/>
    <mergeCell ref="A26:B26"/>
    <mergeCell ref="A27:B27"/>
    <mergeCell ref="A18:B18"/>
    <mergeCell ref="A17:B17"/>
    <mergeCell ref="A20:B20"/>
    <mergeCell ref="A22:B22"/>
    <mergeCell ref="A14:B14"/>
    <mergeCell ref="A15:B15"/>
    <mergeCell ref="A16:B16"/>
    <mergeCell ref="A10:B12"/>
    <mergeCell ref="A8:B8"/>
    <mergeCell ref="A13:B13"/>
    <mergeCell ref="G1:H1"/>
    <mergeCell ref="A1:B1"/>
    <mergeCell ref="A3:B3"/>
    <mergeCell ref="A5:B5"/>
  </mergeCells>
  <printOptions horizontalCentered="1"/>
  <pageMargins left="0.7480314960629921" right="0.5511811023622047" top="0.984251968503937" bottom="0.984251968503937" header="0.5118110236220472" footer="0.5118110236220472"/>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Q474"/>
  <sheetViews>
    <sheetView showGridLines="0" view="pageBreakPreview" zoomScale="75" zoomScaleNormal="55" zoomScaleSheetLayoutView="75" workbookViewId="0" topLeftCell="A55">
      <selection activeCell="B17" sqref="B17:Z17"/>
    </sheetView>
  </sheetViews>
  <sheetFormatPr defaultColWidth="9.00390625" defaultRowHeight="14.25"/>
  <cols>
    <col min="1" max="1" width="4.125" style="192" customWidth="1"/>
    <col min="2" max="2" width="42.00390625" style="190" customWidth="1"/>
    <col min="3" max="3" width="10.25390625" style="190" customWidth="1"/>
    <col min="4" max="4" width="10.75390625" style="190" customWidth="1"/>
    <col min="5" max="5" width="9.875" style="190" customWidth="1"/>
    <col min="6" max="6" width="10.50390625" style="190" customWidth="1"/>
    <col min="7" max="7" width="10.625" style="190" customWidth="1"/>
    <col min="8" max="8" width="9.50390625" style="190" customWidth="1"/>
    <col min="9" max="9" width="10.125" style="190" customWidth="1"/>
    <col min="10" max="10" width="9.875" style="190" customWidth="1"/>
    <col min="11" max="11" width="10.50390625" style="190" customWidth="1"/>
    <col min="12" max="12" width="9.25390625" style="190" customWidth="1"/>
    <col min="13" max="13" width="8.875" style="190" customWidth="1"/>
    <col min="14" max="14" width="9.625" style="190" customWidth="1"/>
    <col min="15" max="15" width="9.125" style="190" customWidth="1"/>
    <col min="16" max="16" width="10.50390625" style="190" customWidth="1"/>
    <col min="17" max="16384" width="9.00390625" style="190" customWidth="1"/>
  </cols>
  <sheetData>
    <row r="1" spans="1:13" ht="15">
      <c r="A1" s="1617" t="s">
        <v>789</v>
      </c>
      <c r="B1" s="1681"/>
      <c r="C1" s="24"/>
      <c r="D1" s="24"/>
      <c r="E1" s="24"/>
      <c r="F1" s="24"/>
      <c r="L1" s="1654" t="s">
        <v>392</v>
      </c>
      <c r="M1" s="1684"/>
    </row>
    <row r="2" spans="2:17" ht="15">
      <c r="B2" s="192"/>
      <c r="C2" s="192"/>
      <c r="D2" s="192"/>
      <c r="E2" s="192"/>
      <c r="F2" s="192"/>
      <c r="N2" s="211"/>
      <c r="O2" s="211"/>
      <c r="P2" s="211"/>
      <c r="Q2" s="211"/>
    </row>
    <row r="3" spans="1:17" ht="15">
      <c r="A3" s="1648" t="s">
        <v>951</v>
      </c>
      <c r="B3" s="1618"/>
      <c r="C3" s="27"/>
      <c r="D3" s="27"/>
      <c r="E3" s="27"/>
      <c r="F3" s="27"/>
      <c r="N3" s="212"/>
      <c r="O3" s="212"/>
      <c r="P3" s="212"/>
      <c r="Q3" s="212"/>
    </row>
    <row r="4" spans="1:17" ht="15">
      <c r="A4" s="27"/>
      <c r="B4" s="27"/>
      <c r="C4" s="27" t="s">
        <v>825</v>
      </c>
      <c r="D4" s="27"/>
      <c r="E4" s="27"/>
      <c r="F4" s="27"/>
      <c r="N4" s="212"/>
      <c r="O4" s="213"/>
      <c r="P4" s="212"/>
      <c r="Q4" s="212"/>
    </row>
    <row r="5" spans="1:17" ht="15">
      <c r="A5" s="1619" t="s">
        <v>1043</v>
      </c>
      <c r="B5" s="1681"/>
      <c r="C5" s="30"/>
      <c r="D5" s="30"/>
      <c r="E5" s="30"/>
      <c r="F5" s="30"/>
      <c r="N5" s="211"/>
      <c r="O5" s="879"/>
      <c r="P5" s="879"/>
      <c r="Q5" s="211"/>
    </row>
    <row r="6" spans="1:17" ht="51" customHeight="1">
      <c r="A6" s="1603" t="s">
        <v>155</v>
      </c>
      <c r="B6" s="1681"/>
      <c r="C6" s="214"/>
      <c r="D6" s="214"/>
      <c r="E6" s="214"/>
      <c r="F6" s="214"/>
      <c r="N6" s="211"/>
      <c r="O6" s="879"/>
      <c r="P6" s="879"/>
      <c r="Q6" s="211"/>
    </row>
    <row r="7" spans="1:13" s="23" customFormat="1" ht="13.5" customHeight="1">
      <c r="A7" s="27"/>
      <c r="C7" s="1614" t="s">
        <v>952</v>
      </c>
      <c r="D7" s="1614"/>
      <c r="E7" s="1614"/>
      <c r="F7" s="215"/>
      <c r="G7" s="1615" t="s">
        <v>467</v>
      </c>
      <c r="H7" s="1615"/>
      <c r="I7" s="1615"/>
      <c r="K7" s="1615" t="s">
        <v>953</v>
      </c>
      <c r="L7" s="1615"/>
      <c r="M7" s="1615"/>
    </row>
    <row r="8" spans="1:13" s="23" customFormat="1" ht="29.25" customHeight="1">
      <c r="A8" s="27"/>
      <c r="C8" s="33" t="s">
        <v>156</v>
      </c>
      <c r="D8" s="193" t="s">
        <v>157</v>
      </c>
      <c r="E8" s="193" t="s">
        <v>1046</v>
      </c>
      <c r="F8" s="193"/>
      <c r="G8" s="1422" t="s">
        <v>156</v>
      </c>
      <c r="H8" s="261" t="s">
        <v>157</v>
      </c>
      <c r="I8" s="261" t="s">
        <v>1046</v>
      </c>
      <c r="K8" s="1422" t="s">
        <v>36</v>
      </c>
      <c r="L8" s="261" t="s">
        <v>157</v>
      </c>
      <c r="M8" s="261" t="s">
        <v>1046</v>
      </c>
    </row>
    <row r="9" spans="1:13" s="23" customFormat="1" ht="15">
      <c r="A9" s="1042"/>
      <c r="B9" s="216"/>
      <c r="C9" s="36" t="s">
        <v>1048</v>
      </c>
      <c r="D9" s="36" t="s">
        <v>1048</v>
      </c>
      <c r="E9" s="36" t="s">
        <v>1048</v>
      </c>
      <c r="F9" s="36"/>
      <c r="G9" s="260" t="s">
        <v>1048</v>
      </c>
      <c r="H9" s="260" t="s">
        <v>1048</v>
      </c>
      <c r="I9" s="260" t="s">
        <v>1048</v>
      </c>
      <c r="J9" s="84"/>
      <c r="K9" s="260" t="s">
        <v>1048</v>
      </c>
      <c r="L9" s="260" t="s">
        <v>1048</v>
      </c>
      <c r="M9" s="260" t="s">
        <v>1048</v>
      </c>
    </row>
    <row r="10" spans="1:13" s="23" customFormat="1" ht="7.5" customHeight="1">
      <c r="A10" s="27"/>
      <c r="C10" s="217"/>
      <c r="D10" s="217"/>
      <c r="E10" s="217"/>
      <c r="F10" s="217"/>
      <c r="G10" s="217"/>
      <c r="H10" s="217"/>
      <c r="I10" s="217"/>
      <c r="J10" s="217"/>
      <c r="K10" s="217"/>
      <c r="L10" s="217"/>
      <c r="M10" s="217"/>
    </row>
    <row r="11" spans="1:13" s="23" customFormat="1" ht="13.5">
      <c r="A11" s="1604" t="s">
        <v>633</v>
      </c>
      <c r="B11" s="1681"/>
      <c r="C11" s="218">
        <v>108</v>
      </c>
      <c r="D11" s="218">
        <v>-30</v>
      </c>
      <c r="E11" s="218">
        <f>SUM(C11:D11)</f>
        <v>78</v>
      </c>
      <c r="F11" s="218"/>
      <c r="G11" s="219">
        <v>138</v>
      </c>
      <c r="H11" s="219">
        <v>-41</v>
      </c>
      <c r="I11" s="219">
        <f>SUM(G11:H11)</f>
        <v>97</v>
      </c>
      <c r="J11" s="219"/>
      <c r="K11" s="219">
        <v>266</v>
      </c>
      <c r="L11" s="219">
        <v>-80</v>
      </c>
      <c r="M11" s="219">
        <f>SUM(K11:L11)</f>
        <v>186</v>
      </c>
    </row>
    <row r="12" spans="1:13" s="23" customFormat="1" ht="13.5">
      <c r="A12" s="1604" t="s">
        <v>427</v>
      </c>
      <c r="B12" s="1681"/>
      <c r="C12" s="218">
        <v>144</v>
      </c>
      <c r="D12" s="218">
        <v>-50</v>
      </c>
      <c r="E12" s="218">
        <f>SUM(C12:D12)</f>
        <v>94</v>
      </c>
      <c r="F12" s="218"/>
      <c r="G12" s="219">
        <v>134</v>
      </c>
      <c r="H12" s="219">
        <v>-47</v>
      </c>
      <c r="I12" s="219">
        <f>SUM(G12:H12)</f>
        <v>87</v>
      </c>
      <c r="J12" s="219"/>
      <c r="K12" s="219">
        <v>259</v>
      </c>
      <c r="L12" s="219">
        <v>-91</v>
      </c>
      <c r="M12" s="219">
        <f>SUM(K12:L12)</f>
        <v>168</v>
      </c>
    </row>
    <row r="13" spans="1:13" s="23" customFormat="1" ht="13.5">
      <c r="A13" s="1605" t="s">
        <v>451</v>
      </c>
      <c r="B13" s="1681"/>
      <c r="C13" s="218">
        <v>282</v>
      </c>
      <c r="D13" s="218">
        <v>-78</v>
      </c>
      <c r="E13" s="218">
        <f>SUM(C13:D13)</f>
        <v>204</v>
      </c>
      <c r="F13" s="218"/>
      <c r="G13" s="219">
        <v>232</v>
      </c>
      <c r="H13" s="219">
        <v>-66</v>
      </c>
      <c r="I13" s="219">
        <f>SUM(G13:H13)</f>
        <v>166</v>
      </c>
      <c r="J13" s="219"/>
      <c r="K13" s="219">
        <v>514</v>
      </c>
      <c r="L13" s="219">
        <v>-141</v>
      </c>
      <c r="M13" s="219">
        <f>SUM(K13:L13)</f>
        <v>373</v>
      </c>
    </row>
    <row r="14" spans="1:13" s="23" customFormat="1" ht="7.5" customHeight="1">
      <c r="A14" s="1042"/>
      <c r="C14" s="218"/>
      <c r="D14" s="218"/>
      <c r="E14" s="218"/>
      <c r="F14" s="218"/>
      <c r="G14" s="219"/>
      <c r="H14" s="219"/>
      <c r="I14" s="219"/>
      <c r="J14" s="219"/>
      <c r="K14" s="219"/>
      <c r="L14" s="219"/>
      <c r="M14" s="219"/>
    </row>
    <row r="15" spans="1:13" s="23" customFormat="1" ht="7.5" customHeight="1">
      <c r="A15" s="27"/>
      <c r="B15" s="221"/>
      <c r="C15" s="880"/>
      <c r="D15" s="880"/>
      <c r="E15" s="880"/>
      <c r="F15" s="880"/>
      <c r="G15" s="222"/>
      <c r="H15" s="222"/>
      <c r="I15" s="222"/>
      <c r="J15" s="222"/>
      <c r="K15" s="222"/>
      <c r="L15" s="222"/>
      <c r="M15" s="222"/>
    </row>
    <row r="16" spans="1:13" s="23" customFormat="1" ht="15">
      <c r="A16" s="27"/>
      <c r="B16" s="223"/>
      <c r="C16" s="224">
        <f>SUM(C11:C13)</f>
        <v>534</v>
      </c>
      <c r="D16" s="224">
        <f>SUM(D11:D13)</f>
        <v>-158</v>
      </c>
      <c r="E16" s="224">
        <f>SUM(E11:E13)</f>
        <v>376</v>
      </c>
      <c r="F16" s="224"/>
      <c r="G16" s="225">
        <f>SUM(G11:G13)</f>
        <v>504</v>
      </c>
      <c r="H16" s="225">
        <f>SUM(H11:H13)</f>
        <v>-154</v>
      </c>
      <c r="I16" s="225">
        <f>SUM(I11:I13)</f>
        <v>350</v>
      </c>
      <c r="J16" s="225"/>
      <c r="K16" s="225">
        <f>SUM(K11:K13)</f>
        <v>1039</v>
      </c>
      <c r="L16" s="225">
        <f>SUM(L11:L13)</f>
        <v>-312</v>
      </c>
      <c r="M16" s="225">
        <f>SUM(M11:M13)</f>
        <v>727</v>
      </c>
    </row>
    <row r="17" spans="1:13" s="23" customFormat="1" ht="7.5" customHeight="1">
      <c r="A17" s="1042"/>
      <c r="B17" s="881"/>
      <c r="C17" s="882"/>
      <c r="D17" s="882"/>
      <c r="E17" s="882"/>
      <c r="F17" s="882"/>
      <c r="G17" s="882"/>
      <c r="H17" s="882"/>
      <c r="I17" s="882"/>
      <c r="J17" s="226"/>
      <c r="K17" s="226"/>
      <c r="L17" s="226"/>
      <c r="M17" s="226"/>
    </row>
    <row r="18" spans="1:17" s="23" customFormat="1" ht="6.75" customHeight="1">
      <c r="A18" s="27"/>
      <c r="B18" s="223"/>
      <c r="C18" s="223"/>
      <c r="D18" s="223"/>
      <c r="E18" s="223"/>
      <c r="F18" s="223"/>
      <c r="G18" s="225"/>
      <c r="H18" s="225"/>
      <c r="I18" s="225"/>
      <c r="J18" s="225"/>
      <c r="K18" s="225"/>
      <c r="L18" s="225"/>
      <c r="M18" s="225"/>
      <c r="N18" s="227"/>
      <c r="O18" s="227"/>
      <c r="P18" s="227"/>
      <c r="Q18" s="228"/>
    </row>
    <row r="19" spans="1:17" s="23" customFormat="1" ht="13.5">
      <c r="A19" s="1606" t="s">
        <v>393</v>
      </c>
      <c r="B19" s="1681"/>
      <c r="C19" s="229"/>
      <c r="D19" s="229"/>
      <c r="E19" s="229"/>
      <c r="F19" s="229"/>
      <c r="G19" s="230"/>
      <c r="H19" s="230"/>
      <c r="I19" s="231"/>
      <c r="J19" s="231"/>
      <c r="K19" s="232"/>
      <c r="L19" s="232"/>
      <c r="M19" s="232"/>
      <c r="N19" s="228"/>
      <c r="O19" s="228"/>
      <c r="P19" s="228"/>
      <c r="Q19" s="228"/>
    </row>
    <row r="20" spans="1:13" s="23" customFormat="1" ht="68.25" customHeight="1">
      <c r="A20" s="1607"/>
      <c r="B20" s="1681"/>
      <c r="C20" s="233"/>
      <c r="D20" s="233"/>
      <c r="E20" s="233"/>
      <c r="F20" s="233"/>
      <c r="G20" s="1612" t="s">
        <v>158</v>
      </c>
      <c r="H20" s="1612"/>
      <c r="I20" s="234" t="s">
        <v>394</v>
      </c>
      <c r="J20" s="235" t="s">
        <v>395</v>
      </c>
      <c r="K20" s="236" t="s">
        <v>708</v>
      </c>
      <c r="L20" s="1613" t="s">
        <v>159</v>
      </c>
      <c r="M20" s="1613"/>
    </row>
    <row r="21" spans="1:13" s="23" customFormat="1" ht="15">
      <c r="A21" s="27"/>
      <c r="B21" s="151"/>
      <c r="C21" s="237"/>
      <c r="D21" s="237"/>
      <c r="E21" s="237"/>
      <c r="F21" s="237"/>
      <c r="G21" s="238" t="s">
        <v>396</v>
      </c>
      <c r="H21" s="238" t="s">
        <v>397</v>
      </c>
      <c r="I21" s="239" t="s">
        <v>398</v>
      </c>
      <c r="J21" s="115" t="s">
        <v>399</v>
      </c>
      <c r="K21" s="115" t="s">
        <v>400</v>
      </c>
      <c r="L21" s="240" t="s">
        <v>398</v>
      </c>
      <c r="M21" s="240" t="s">
        <v>399</v>
      </c>
    </row>
    <row r="22" spans="1:13" s="23" customFormat="1" ht="13.5">
      <c r="A22" s="1608" t="s">
        <v>952</v>
      </c>
      <c r="B22" s="1621"/>
      <c r="C22" s="241"/>
      <c r="D22" s="241"/>
      <c r="E22" s="241"/>
      <c r="F22" s="241"/>
      <c r="G22" s="115" t="s">
        <v>1048</v>
      </c>
      <c r="H22" s="115" t="s">
        <v>1048</v>
      </c>
      <c r="I22" s="115" t="s">
        <v>1048</v>
      </c>
      <c r="J22" s="115" t="s">
        <v>1048</v>
      </c>
      <c r="K22" s="115" t="s">
        <v>1048</v>
      </c>
      <c r="L22" s="115" t="s">
        <v>632</v>
      </c>
      <c r="M22" s="115" t="s">
        <v>632</v>
      </c>
    </row>
    <row r="23" spans="1:13" s="23" customFormat="1" ht="13.5">
      <c r="A23" s="1631" t="s">
        <v>922</v>
      </c>
      <c r="B23" s="1681"/>
      <c r="C23" s="854"/>
      <c r="D23" s="854"/>
      <c r="E23" s="854"/>
      <c r="F23" s="854"/>
      <c r="G23" s="855">
        <v>2441</v>
      </c>
      <c r="H23" s="855">
        <v>119</v>
      </c>
      <c r="I23" s="856">
        <v>363</v>
      </c>
      <c r="J23" s="855">
        <v>2905</v>
      </c>
      <c r="K23" s="855">
        <v>108</v>
      </c>
      <c r="L23" s="899">
        <f>K23/I23*100</f>
        <v>29.75206611570248</v>
      </c>
      <c r="M23" s="857">
        <f>K23/J23*100</f>
        <v>3.7177280550774525</v>
      </c>
    </row>
    <row r="24" spans="1:15" s="23" customFormat="1" ht="16.5" customHeight="1">
      <c r="A24" s="1631" t="s">
        <v>180</v>
      </c>
      <c r="B24" s="1681"/>
      <c r="C24" s="854"/>
      <c r="D24" s="854"/>
      <c r="E24" s="854"/>
      <c r="F24" s="854"/>
      <c r="G24" s="855">
        <v>3425</v>
      </c>
      <c r="H24" s="855">
        <v>9</v>
      </c>
      <c r="I24" s="855">
        <v>352</v>
      </c>
      <c r="J24" s="855">
        <v>3490</v>
      </c>
      <c r="K24" s="855">
        <v>144</v>
      </c>
      <c r="L24" s="899">
        <f>K24/I24*100</f>
        <v>40.909090909090914</v>
      </c>
      <c r="M24" s="857">
        <f>K24/J24*100</f>
        <v>4.126074498567335</v>
      </c>
      <c r="N24" s="21"/>
      <c r="O24" s="21"/>
    </row>
    <row r="25" spans="1:15" s="23" customFormat="1" ht="18.75" customHeight="1">
      <c r="A25" s="1632" t="s">
        <v>401</v>
      </c>
      <c r="B25" s="1621"/>
      <c r="C25" s="858"/>
      <c r="D25" s="858"/>
      <c r="E25" s="858"/>
      <c r="F25" s="858"/>
      <c r="G25" s="859">
        <v>784</v>
      </c>
      <c r="H25" s="859">
        <v>541</v>
      </c>
      <c r="I25" s="859">
        <v>619</v>
      </c>
      <c r="J25" s="859">
        <v>3286</v>
      </c>
      <c r="K25" s="859">
        <v>282</v>
      </c>
      <c r="L25" s="900">
        <f>K25/I25*100</f>
        <v>45.55735056542811</v>
      </c>
      <c r="M25" s="857">
        <f>K25/J25*100</f>
        <v>8.581862446743761</v>
      </c>
      <c r="N25" s="232"/>
      <c r="O25" s="232"/>
    </row>
    <row r="26" spans="1:15" s="23" customFormat="1" ht="27" customHeight="1" thickBot="1">
      <c r="A26" s="1633" t="s">
        <v>402</v>
      </c>
      <c r="B26" s="1634"/>
      <c r="C26" s="765"/>
      <c r="D26" s="765"/>
      <c r="E26" s="765"/>
      <c r="F26" s="765"/>
      <c r="G26" s="766">
        <f>SUM(G23:G24)+G25</f>
        <v>6650</v>
      </c>
      <c r="H26" s="766">
        <f>SUM(H23:H24)+H25</f>
        <v>669</v>
      </c>
      <c r="I26" s="767">
        <f>SUM(I23:I25)</f>
        <v>1334</v>
      </c>
      <c r="J26" s="766">
        <f>SUM(J23:J24)+J25</f>
        <v>9681</v>
      </c>
      <c r="K26" s="766">
        <f>SUM(K23:K24)+K25</f>
        <v>534</v>
      </c>
      <c r="L26" s="768">
        <f>K26/I26*100</f>
        <v>40.02998500749625</v>
      </c>
      <c r="M26" s="769">
        <f>K26/J26*100</f>
        <v>5.5159590951348</v>
      </c>
      <c r="N26" s="21"/>
      <c r="O26" s="21"/>
    </row>
    <row r="27" spans="1:13" s="23" customFormat="1" ht="6.75" customHeight="1">
      <c r="A27" s="27"/>
      <c r="B27" s="372"/>
      <c r="C27" s="244"/>
      <c r="D27" s="244"/>
      <c r="E27" s="244"/>
      <c r="F27" s="244"/>
      <c r="G27" s="245"/>
      <c r="H27" s="245"/>
      <c r="I27" s="246"/>
      <c r="J27" s="246"/>
      <c r="K27" s="246"/>
      <c r="L27" s="246"/>
      <c r="M27" s="246"/>
    </row>
    <row r="28" spans="1:13" s="23" customFormat="1" ht="66">
      <c r="A28" s="1607"/>
      <c r="B28" s="1681"/>
      <c r="C28" s="233"/>
      <c r="D28" s="233"/>
      <c r="E28" s="233"/>
      <c r="F28" s="233"/>
      <c r="G28" s="1616" t="s">
        <v>158</v>
      </c>
      <c r="H28" s="1616"/>
      <c r="I28" s="1289" t="s">
        <v>394</v>
      </c>
      <c r="J28" s="1290" t="s">
        <v>395</v>
      </c>
      <c r="K28" s="1291" t="s">
        <v>708</v>
      </c>
      <c r="L28" s="1626" t="s">
        <v>159</v>
      </c>
      <c r="M28" s="1626"/>
    </row>
    <row r="29" spans="1:13" s="23" customFormat="1" ht="18" customHeight="1">
      <c r="A29" s="27"/>
      <c r="B29" s="151"/>
      <c r="C29" s="237"/>
      <c r="D29" s="237"/>
      <c r="E29" s="237"/>
      <c r="F29" s="237"/>
      <c r="G29" s="1292" t="s">
        <v>396</v>
      </c>
      <c r="H29" s="1292" t="s">
        <v>397</v>
      </c>
      <c r="I29" s="1293" t="s">
        <v>398</v>
      </c>
      <c r="J29" s="1294" t="s">
        <v>399</v>
      </c>
      <c r="K29" s="1294" t="s">
        <v>400</v>
      </c>
      <c r="L29" s="1295" t="s">
        <v>398</v>
      </c>
      <c r="M29" s="1295" t="s">
        <v>399</v>
      </c>
    </row>
    <row r="30" spans="1:13" s="23" customFormat="1" ht="18" customHeight="1">
      <c r="A30" s="1608" t="s">
        <v>467</v>
      </c>
      <c r="B30" s="1621"/>
      <c r="C30" s="241"/>
      <c r="D30" s="241"/>
      <c r="E30" s="241"/>
      <c r="F30" s="241"/>
      <c r="G30" s="115" t="s">
        <v>1048</v>
      </c>
      <c r="H30" s="115" t="s">
        <v>1048</v>
      </c>
      <c r="I30" s="115" t="s">
        <v>1048</v>
      </c>
      <c r="J30" s="115" t="s">
        <v>1048</v>
      </c>
      <c r="K30" s="115" t="s">
        <v>1048</v>
      </c>
      <c r="L30" s="115" t="s">
        <v>632</v>
      </c>
      <c r="M30" s="115" t="s">
        <v>632</v>
      </c>
    </row>
    <row r="31" spans="1:13" s="23" customFormat="1" ht="18" customHeight="1">
      <c r="A31" s="1631" t="s">
        <v>428</v>
      </c>
      <c r="B31" s="1681"/>
      <c r="C31" s="854"/>
      <c r="D31" s="854"/>
      <c r="E31" s="854"/>
      <c r="F31" s="854"/>
      <c r="G31" s="860">
        <v>3890</v>
      </c>
      <c r="H31" s="860">
        <v>95</v>
      </c>
      <c r="I31" s="861">
        <v>484</v>
      </c>
      <c r="J31" s="860">
        <v>4224</v>
      </c>
      <c r="K31" s="860">
        <v>138</v>
      </c>
      <c r="L31" s="942">
        <f>K31/I31*100</f>
        <v>28.512396694214875</v>
      </c>
      <c r="M31" s="943">
        <f>K31/J31*100</f>
        <v>3.2670454545454546</v>
      </c>
    </row>
    <row r="32" spans="1:13" s="23" customFormat="1" ht="18" customHeight="1">
      <c r="A32" s="1631" t="s">
        <v>180</v>
      </c>
      <c r="B32" s="1681"/>
      <c r="C32" s="854"/>
      <c r="D32" s="854"/>
      <c r="E32" s="854"/>
      <c r="F32" s="854"/>
      <c r="G32" s="860">
        <v>3146</v>
      </c>
      <c r="H32" s="860">
        <v>8</v>
      </c>
      <c r="I32" s="860">
        <v>323</v>
      </c>
      <c r="J32" s="860">
        <v>3209</v>
      </c>
      <c r="K32" s="860">
        <v>134</v>
      </c>
      <c r="L32" s="942">
        <f>K32/I32*100</f>
        <v>41.48606811145511</v>
      </c>
      <c r="M32" s="943">
        <f>K32/J32*100</f>
        <v>4.175755687129947</v>
      </c>
    </row>
    <row r="33" spans="1:13" s="23" customFormat="1" ht="18" customHeight="1">
      <c r="A33" s="1632" t="s">
        <v>401</v>
      </c>
      <c r="B33" s="1621"/>
      <c r="C33" s="858"/>
      <c r="D33" s="858"/>
      <c r="E33" s="858"/>
      <c r="F33" s="858"/>
      <c r="G33" s="863">
        <v>519</v>
      </c>
      <c r="H33" s="863">
        <v>396</v>
      </c>
      <c r="I33" s="863">
        <v>448</v>
      </c>
      <c r="J33" s="863">
        <v>2328</v>
      </c>
      <c r="K33" s="863">
        <v>232</v>
      </c>
      <c r="L33" s="944">
        <f>K33/I33*100</f>
        <v>51.78571428571429</v>
      </c>
      <c r="M33" s="943">
        <f>K33/J33*100</f>
        <v>9.965635738831615</v>
      </c>
    </row>
    <row r="34" spans="1:13" s="23" customFormat="1" ht="18" customHeight="1" thickBot="1">
      <c r="A34" s="1633" t="s">
        <v>402</v>
      </c>
      <c r="B34" s="1634"/>
      <c r="C34" s="765"/>
      <c r="D34" s="765"/>
      <c r="E34" s="765"/>
      <c r="F34" s="765"/>
      <c r="G34" s="770">
        <f>SUM(G31:G32)+G33</f>
        <v>7555</v>
      </c>
      <c r="H34" s="770">
        <f>SUM(H31:H32)+H33</f>
        <v>499</v>
      </c>
      <c r="I34" s="770">
        <f>SUM(I31:I32)+I33</f>
        <v>1255</v>
      </c>
      <c r="J34" s="770">
        <f>SUM(J31:J32)+J33</f>
        <v>9761</v>
      </c>
      <c r="K34" s="770">
        <f>SUM(K31:K32)+K33</f>
        <v>504</v>
      </c>
      <c r="L34" s="770">
        <v>40</v>
      </c>
      <c r="M34" s="771">
        <v>5.2</v>
      </c>
    </row>
    <row r="35" spans="1:13" s="23" customFormat="1" ht="9.75" customHeight="1">
      <c r="A35" s="27"/>
      <c r="B35" s="400"/>
      <c r="C35" s="243"/>
      <c r="D35" s="243"/>
      <c r="E35" s="243"/>
      <c r="F35" s="243"/>
      <c r="G35" s="121"/>
      <c r="H35" s="121"/>
      <c r="I35" s="158"/>
      <c r="J35" s="121"/>
      <c r="K35" s="121"/>
      <c r="L35" s="121"/>
      <c r="M35" s="247"/>
    </row>
    <row r="36" spans="3:13" s="23" customFormat="1" ht="63" customHeight="1">
      <c r="C36" s="233"/>
      <c r="D36" s="233"/>
      <c r="E36" s="233"/>
      <c r="F36" s="233"/>
      <c r="G36" s="1616" t="s">
        <v>158</v>
      </c>
      <c r="H36" s="1616"/>
      <c r="I36" s="1289" t="s">
        <v>394</v>
      </c>
      <c r="J36" s="1290" t="s">
        <v>395</v>
      </c>
      <c r="K36" s="1291" t="s">
        <v>708</v>
      </c>
      <c r="L36" s="1626" t="s">
        <v>159</v>
      </c>
      <c r="M36" s="1626"/>
    </row>
    <row r="37" spans="1:13" s="23" customFormat="1" ht="19.5" customHeight="1">
      <c r="A37" s="27"/>
      <c r="B37" s="151"/>
      <c r="C37" s="237"/>
      <c r="D37" s="237"/>
      <c r="E37" s="237"/>
      <c r="F37" s="237"/>
      <c r="G37" s="1292" t="s">
        <v>396</v>
      </c>
      <c r="H37" s="1292" t="s">
        <v>397</v>
      </c>
      <c r="I37" s="1293" t="s">
        <v>398</v>
      </c>
      <c r="J37" s="1294" t="s">
        <v>399</v>
      </c>
      <c r="K37" s="1294" t="s">
        <v>400</v>
      </c>
      <c r="L37" s="1295" t="s">
        <v>398</v>
      </c>
      <c r="M37" s="1295" t="s">
        <v>399</v>
      </c>
    </row>
    <row r="38" spans="1:13" s="23" customFormat="1" ht="18" customHeight="1">
      <c r="A38" s="1608" t="s">
        <v>953</v>
      </c>
      <c r="B38" s="1621"/>
      <c r="C38" s="241"/>
      <c r="D38" s="241"/>
      <c r="E38" s="241"/>
      <c r="F38" s="241"/>
      <c r="G38" s="115" t="s">
        <v>1048</v>
      </c>
      <c r="H38" s="115" t="s">
        <v>1048</v>
      </c>
      <c r="I38" s="115" t="s">
        <v>1048</v>
      </c>
      <c r="J38" s="115" t="s">
        <v>1048</v>
      </c>
      <c r="K38" s="115" t="s">
        <v>1048</v>
      </c>
      <c r="L38" s="115" t="s">
        <v>632</v>
      </c>
      <c r="M38" s="115" t="s">
        <v>632</v>
      </c>
    </row>
    <row r="39" spans="1:13" s="23" customFormat="1" ht="18" customHeight="1">
      <c r="A39" s="1631" t="s">
        <v>428</v>
      </c>
      <c r="B39" s="1681"/>
      <c r="C39" s="854"/>
      <c r="D39" s="854"/>
      <c r="E39" s="854"/>
      <c r="F39" s="854"/>
      <c r="G39" s="860">
        <v>6991</v>
      </c>
      <c r="H39" s="860">
        <v>201</v>
      </c>
      <c r="I39" s="861">
        <v>900</v>
      </c>
      <c r="J39" s="860">
        <v>7712</v>
      </c>
      <c r="K39" s="860">
        <v>266</v>
      </c>
      <c r="L39" s="860">
        <v>30</v>
      </c>
      <c r="M39" s="862">
        <v>3.4</v>
      </c>
    </row>
    <row r="40" spans="1:13" s="23" customFormat="1" ht="18" customHeight="1">
      <c r="A40" s="1631" t="s">
        <v>180</v>
      </c>
      <c r="B40" s="1681"/>
      <c r="C40" s="854"/>
      <c r="D40" s="854"/>
      <c r="E40" s="854"/>
      <c r="F40" s="854"/>
      <c r="G40" s="860">
        <v>5964</v>
      </c>
      <c r="H40" s="860">
        <v>17</v>
      </c>
      <c r="I40" s="860">
        <v>614</v>
      </c>
      <c r="J40" s="860">
        <v>6103</v>
      </c>
      <c r="K40" s="860">
        <v>259</v>
      </c>
      <c r="L40" s="860">
        <v>42</v>
      </c>
      <c r="M40" s="862">
        <v>4.2</v>
      </c>
    </row>
    <row r="41" spans="1:13" s="23" customFormat="1" ht="18" customHeight="1">
      <c r="A41" s="1632" t="s">
        <v>401</v>
      </c>
      <c r="B41" s="1621"/>
      <c r="C41" s="858"/>
      <c r="D41" s="858"/>
      <c r="E41" s="858"/>
      <c r="F41" s="858"/>
      <c r="G41" s="863">
        <v>1072</v>
      </c>
      <c r="H41" s="863">
        <v>849</v>
      </c>
      <c r="I41" s="863">
        <v>956</v>
      </c>
      <c r="J41" s="863">
        <v>5132</v>
      </c>
      <c r="K41" s="863">
        <v>514</v>
      </c>
      <c r="L41" s="863">
        <v>54</v>
      </c>
      <c r="M41" s="864">
        <v>10</v>
      </c>
    </row>
    <row r="42" spans="1:13" s="23" customFormat="1" ht="18" customHeight="1" thickBot="1">
      <c r="A42" s="1633" t="s">
        <v>402</v>
      </c>
      <c r="B42" s="1634"/>
      <c r="C42" s="765"/>
      <c r="D42" s="765"/>
      <c r="E42" s="765"/>
      <c r="F42" s="765"/>
      <c r="G42" s="770">
        <f>SUM(G39:G40)+G41</f>
        <v>14027</v>
      </c>
      <c r="H42" s="770">
        <f>SUM(H39:H40)+H41</f>
        <v>1067</v>
      </c>
      <c r="I42" s="898">
        <f>SUM(I39:I41)</f>
        <v>2470</v>
      </c>
      <c r="J42" s="770">
        <f>SUM(J39:J40)+J41</f>
        <v>18947</v>
      </c>
      <c r="K42" s="770">
        <f>SUM(K39:K40)+K41</f>
        <v>1039</v>
      </c>
      <c r="L42" s="770">
        <v>42</v>
      </c>
      <c r="M42" s="771">
        <v>5.5</v>
      </c>
    </row>
    <row r="43" spans="1:13" s="23" customFormat="1" ht="36" customHeight="1">
      <c r="A43" s="1635" t="s">
        <v>1029</v>
      </c>
      <c r="B43" s="1636"/>
      <c r="C43" s="243"/>
      <c r="E43" s="883"/>
      <c r="F43" s="883"/>
      <c r="G43" s="248"/>
      <c r="H43" s="249"/>
      <c r="I43" s="248"/>
      <c r="K43" s="236" t="s">
        <v>602</v>
      </c>
      <c r="L43" s="1291" t="s">
        <v>602</v>
      </c>
      <c r="M43" s="1424" t="s">
        <v>455</v>
      </c>
    </row>
    <row r="44" spans="3:13" s="23" customFormat="1" ht="12.75">
      <c r="C44" s="243"/>
      <c r="D44" s="243"/>
      <c r="E44" s="243"/>
      <c r="F44" s="243"/>
      <c r="G44" s="248"/>
      <c r="H44" s="249"/>
      <c r="I44" s="248"/>
      <c r="K44" s="921" t="s">
        <v>969</v>
      </c>
      <c r="L44" s="1425" t="s">
        <v>1027</v>
      </c>
      <c r="M44" s="1425" t="s">
        <v>1027</v>
      </c>
    </row>
    <row r="45" spans="1:13" s="23" customFormat="1" ht="12.75">
      <c r="A45" s="1046" t="s">
        <v>160</v>
      </c>
      <c r="B45" s="877" t="s">
        <v>161</v>
      </c>
      <c r="C45" s="923"/>
      <c r="D45" s="923"/>
      <c r="E45" s="923"/>
      <c r="F45" s="923"/>
      <c r="G45" s="924"/>
      <c r="H45" s="925"/>
      <c r="I45" s="924"/>
      <c r="J45" s="84"/>
      <c r="K45" s="926" t="s">
        <v>632</v>
      </c>
      <c r="L45" s="927" t="s">
        <v>632</v>
      </c>
      <c r="M45" s="927" t="s">
        <v>632</v>
      </c>
    </row>
    <row r="46" spans="1:13" s="23" customFormat="1" ht="15.75" customHeight="1">
      <c r="A46" s="27"/>
      <c r="B46" s="400" t="s">
        <v>162</v>
      </c>
      <c r="C46" s="243"/>
      <c r="D46" s="243"/>
      <c r="E46" s="243"/>
      <c r="F46" s="243"/>
      <c r="G46" s="245"/>
      <c r="H46" s="245"/>
      <c r="I46" s="246"/>
      <c r="K46" s="396">
        <v>62</v>
      </c>
      <c r="L46" s="661">
        <v>67</v>
      </c>
      <c r="M46" s="661">
        <v>69</v>
      </c>
    </row>
    <row r="47" spans="1:13" s="23" customFormat="1" ht="15.75" customHeight="1">
      <c r="A47" s="27"/>
      <c r="B47" s="400" t="s">
        <v>163</v>
      </c>
      <c r="C47" s="243"/>
      <c r="D47" s="243"/>
      <c r="E47" s="243"/>
      <c r="F47" s="243"/>
      <c r="G47" s="245"/>
      <c r="H47" s="245"/>
      <c r="I47" s="246"/>
      <c r="K47" s="396">
        <v>33</v>
      </c>
      <c r="L47" s="661">
        <v>38</v>
      </c>
      <c r="M47" s="661">
        <v>35</v>
      </c>
    </row>
    <row r="48" spans="1:13" s="23" customFormat="1" ht="15" customHeight="1">
      <c r="A48" s="27"/>
      <c r="B48" s="400" t="s">
        <v>164</v>
      </c>
      <c r="C48" s="243"/>
      <c r="D48" s="243"/>
      <c r="E48" s="243"/>
      <c r="F48" s="243"/>
      <c r="G48" s="245"/>
      <c r="H48" s="245"/>
      <c r="I48" s="246"/>
      <c r="K48" s="396">
        <v>42</v>
      </c>
      <c r="L48" s="661">
        <v>52</v>
      </c>
      <c r="M48" s="661">
        <v>55</v>
      </c>
    </row>
    <row r="49" spans="1:13" s="23" customFormat="1" ht="15" customHeight="1">
      <c r="A49" s="27"/>
      <c r="B49" s="400" t="s">
        <v>165</v>
      </c>
      <c r="C49" s="243"/>
      <c r="D49" s="243"/>
      <c r="E49" s="243"/>
      <c r="F49" s="243"/>
      <c r="G49" s="245"/>
      <c r="H49" s="245"/>
      <c r="I49" s="246"/>
      <c r="K49" s="396">
        <v>20</v>
      </c>
      <c r="L49" s="661">
        <v>23</v>
      </c>
      <c r="M49" s="661">
        <v>23</v>
      </c>
    </row>
    <row r="50" spans="1:13" s="23" customFormat="1" ht="15" customHeight="1">
      <c r="A50" s="27"/>
      <c r="B50" s="400" t="s">
        <v>519</v>
      </c>
      <c r="C50" s="243"/>
      <c r="D50" s="243"/>
      <c r="E50" s="243"/>
      <c r="F50" s="243"/>
      <c r="G50" s="245"/>
      <c r="H50" s="245"/>
      <c r="I50" s="246"/>
      <c r="K50" s="396">
        <v>44</v>
      </c>
      <c r="L50" s="661">
        <v>46</v>
      </c>
      <c r="M50" s="661">
        <v>43</v>
      </c>
    </row>
    <row r="51" spans="1:13" s="23" customFormat="1" ht="18" customHeight="1">
      <c r="A51" s="27"/>
      <c r="B51" s="400" t="s">
        <v>166</v>
      </c>
      <c r="C51" s="243"/>
      <c r="D51" s="243"/>
      <c r="E51" s="243"/>
      <c r="F51" s="243"/>
      <c r="G51" s="245"/>
      <c r="H51" s="245"/>
      <c r="I51" s="246"/>
      <c r="J51" s="445"/>
      <c r="K51" s="396">
        <v>62</v>
      </c>
      <c r="L51" s="661">
        <v>68</v>
      </c>
      <c r="M51" s="661">
        <v>72</v>
      </c>
    </row>
    <row r="52" spans="1:13" s="23" customFormat="1" ht="18.75" customHeight="1">
      <c r="A52" s="27"/>
      <c r="B52" s="400" t="s">
        <v>272</v>
      </c>
      <c r="C52" s="243"/>
      <c r="D52" s="243"/>
      <c r="E52" s="243"/>
      <c r="F52" s="243"/>
      <c r="G52" s="245"/>
      <c r="H52" s="245"/>
      <c r="I52" s="246"/>
      <c r="K52" s="396">
        <v>46</v>
      </c>
      <c r="L52" s="661">
        <v>52</v>
      </c>
      <c r="M52" s="661">
        <v>54</v>
      </c>
    </row>
    <row r="53" spans="1:13" s="23" customFormat="1" ht="6" customHeight="1">
      <c r="A53" s="27"/>
      <c r="B53" s="243"/>
      <c r="C53" s="243"/>
      <c r="D53" s="243"/>
      <c r="E53" s="243"/>
      <c r="F53" s="243"/>
      <c r="G53" s="245"/>
      <c r="H53" s="245"/>
      <c r="I53" s="246"/>
      <c r="J53" s="885"/>
      <c r="K53" s="922"/>
      <c r="L53" s="922"/>
      <c r="M53" s="389"/>
    </row>
    <row r="54" spans="1:13" s="23" customFormat="1" ht="15">
      <c r="A54" s="27"/>
      <c r="B54" s="243"/>
      <c r="C54" s="243"/>
      <c r="D54" s="243"/>
      <c r="E54" s="243"/>
      <c r="F54" s="243"/>
      <c r="G54" s="245"/>
      <c r="H54" s="245"/>
      <c r="I54" s="246"/>
      <c r="J54" s="885"/>
      <c r="K54" s="903" t="s">
        <v>403</v>
      </c>
      <c r="L54" s="1426" t="s">
        <v>403</v>
      </c>
      <c r="M54" s="1426" t="s">
        <v>404</v>
      </c>
    </row>
    <row r="55" spans="1:13" s="23" customFormat="1" ht="15">
      <c r="A55" s="27"/>
      <c r="B55" s="243"/>
      <c r="C55" s="243"/>
      <c r="D55" s="243"/>
      <c r="E55" s="243"/>
      <c r="F55" s="243"/>
      <c r="G55" s="245"/>
      <c r="H55" s="245"/>
      <c r="I55" s="246"/>
      <c r="J55" s="885"/>
      <c r="K55" s="33">
        <v>2007</v>
      </c>
      <c r="L55" s="1422">
        <v>2006</v>
      </c>
      <c r="M55" s="1422">
        <v>2006</v>
      </c>
    </row>
    <row r="56" spans="1:13" s="23" customFormat="1" ht="12.75">
      <c r="A56" s="10" t="s">
        <v>167</v>
      </c>
      <c r="B56" s="216" t="s">
        <v>429</v>
      </c>
      <c r="C56" s="84"/>
      <c r="D56" s="84"/>
      <c r="E56" s="84"/>
      <c r="F56" s="84"/>
      <c r="G56" s="226"/>
      <c r="H56" s="226"/>
      <c r="I56" s="886"/>
      <c r="J56" s="226"/>
      <c r="K56" s="887" t="s">
        <v>1048</v>
      </c>
      <c r="L56" s="888" t="s">
        <v>1048</v>
      </c>
      <c r="M56" s="888" t="s">
        <v>1048</v>
      </c>
    </row>
    <row r="57" spans="1:13" s="23" customFormat="1" ht="8.25" customHeight="1">
      <c r="A57" s="220"/>
      <c r="G57" s="219"/>
      <c r="H57" s="219"/>
      <c r="I57" s="219"/>
      <c r="J57" s="219"/>
      <c r="K57" s="218"/>
      <c r="L57" s="219"/>
      <c r="M57" s="219"/>
    </row>
    <row r="58" spans="1:13" s="23" customFormat="1" ht="18" customHeight="1">
      <c r="A58" s="220"/>
      <c r="B58" s="23" t="s">
        <v>168</v>
      </c>
      <c r="G58" s="219"/>
      <c r="H58" s="219"/>
      <c r="I58" s="218"/>
      <c r="J58" s="219"/>
      <c r="K58" s="901">
        <v>107</v>
      </c>
      <c r="L58" s="889">
        <v>97</v>
      </c>
      <c r="M58" s="219">
        <v>182</v>
      </c>
    </row>
    <row r="59" spans="1:13" s="23" customFormat="1" ht="18" customHeight="1">
      <c r="A59" s="220"/>
      <c r="B59" s="23" t="s">
        <v>169</v>
      </c>
      <c r="G59" s="219"/>
      <c r="H59" s="219"/>
      <c r="I59" s="218"/>
      <c r="J59" s="219"/>
      <c r="K59" s="902">
        <v>-13</v>
      </c>
      <c r="L59" s="890">
        <v>-10</v>
      </c>
      <c r="M59" s="219">
        <v>-14</v>
      </c>
    </row>
    <row r="60" spans="1:13" s="23" customFormat="1" ht="18" customHeight="1">
      <c r="A60" s="220"/>
      <c r="B60" s="251" t="s">
        <v>170</v>
      </c>
      <c r="C60" s="251"/>
      <c r="D60" s="251"/>
      <c r="E60" s="251"/>
      <c r="F60" s="251"/>
      <c r="G60" s="252"/>
      <c r="H60" s="252"/>
      <c r="I60" s="253"/>
      <c r="J60" s="252"/>
      <c r="K60" s="253">
        <f>SUM(K58:K59)</f>
        <v>94</v>
      </c>
      <c r="L60" s="252">
        <f>SUM(L58:L59)</f>
        <v>87</v>
      </c>
      <c r="M60" s="252">
        <f>SUM(M58:M59)</f>
        <v>168</v>
      </c>
    </row>
    <row r="61" spans="1:13" s="23" customFormat="1" ht="9" customHeight="1">
      <c r="A61" s="220"/>
      <c r="G61" s="219"/>
      <c r="H61" s="219"/>
      <c r="I61" s="225"/>
      <c r="J61" s="219"/>
      <c r="K61" s="219"/>
      <c r="L61" s="219"/>
      <c r="M61" s="225"/>
    </row>
    <row r="62" spans="1:13" s="23" customFormat="1" ht="12.75">
      <c r="A62" s="10" t="s">
        <v>171</v>
      </c>
      <c r="B62" s="1627" t="s">
        <v>172</v>
      </c>
      <c r="C62" s="1627"/>
      <c r="D62" s="1627"/>
      <c r="E62" s="1627"/>
      <c r="F62" s="1627"/>
      <c r="G62" s="1628"/>
      <c r="H62" s="1628"/>
      <c r="I62" s="1628"/>
      <c r="J62" s="1628"/>
      <c r="K62" s="1628"/>
      <c r="L62" s="1628"/>
      <c r="M62" s="1628"/>
    </row>
    <row r="63" spans="1:13" s="23" customFormat="1" ht="18" customHeight="1">
      <c r="A63" s="220"/>
      <c r="B63" s="1629" t="s">
        <v>777</v>
      </c>
      <c r="C63" s="1629"/>
      <c r="D63" s="1629"/>
      <c r="E63" s="1629"/>
      <c r="F63" s="1629"/>
      <c r="G63" s="1630"/>
      <c r="H63" s="1630"/>
      <c r="I63" s="1630"/>
      <c r="J63" s="1630"/>
      <c r="K63" s="1630"/>
      <c r="L63" s="1630"/>
      <c r="M63" s="1630"/>
    </row>
    <row r="64" spans="1:13" s="23" customFormat="1" ht="12.75">
      <c r="A64" s="220"/>
      <c r="B64" s="865"/>
      <c r="C64" s="865"/>
      <c r="D64" s="865"/>
      <c r="E64" s="865"/>
      <c r="F64" s="865"/>
      <c r="G64" s="161"/>
      <c r="H64" s="161"/>
      <c r="I64" s="161"/>
      <c r="J64" s="161"/>
      <c r="K64" s="903" t="s">
        <v>403</v>
      </c>
      <c r="L64" s="1426" t="s">
        <v>403</v>
      </c>
      <c r="M64" s="1426" t="s">
        <v>404</v>
      </c>
    </row>
    <row r="65" spans="1:13" s="23" customFormat="1" ht="12.75">
      <c r="A65" s="220"/>
      <c r="B65" s="865"/>
      <c r="C65" s="865"/>
      <c r="D65" s="865"/>
      <c r="E65" s="865"/>
      <c r="F65" s="865"/>
      <c r="G65" s="161"/>
      <c r="H65" s="161"/>
      <c r="I65" s="161"/>
      <c r="J65" s="161"/>
      <c r="K65" s="33">
        <v>2007</v>
      </c>
      <c r="L65" s="1422">
        <v>2006</v>
      </c>
      <c r="M65" s="1422">
        <v>2006</v>
      </c>
    </row>
    <row r="66" spans="1:13" s="23" customFormat="1" ht="12.75">
      <c r="A66" s="220"/>
      <c r="B66" s="904"/>
      <c r="C66" s="904"/>
      <c r="D66" s="904"/>
      <c r="E66" s="904"/>
      <c r="F66" s="904"/>
      <c r="G66" s="366"/>
      <c r="H66" s="366"/>
      <c r="I66" s="886"/>
      <c r="J66" s="366"/>
      <c r="K66" s="887" t="s">
        <v>1048</v>
      </c>
      <c r="L66" s="888" t="s">
        <v>1048</v>
      </c>
      <c r="M66" s="888" t="s">
        <v>1048</v>
      </c>
    </row>
    <row r="67" spans="1:13" s="23" customFormat="1" ht="18" customHeight="1">
      <c r="A67" s="220"/>
      <c r="B67" s="878" t="s">
        <v>633</v>
      </c>
      <c r="C67" s="878"/>
      <c r="D67" s="878"/>
      <c r="E67" s="878"/>
      <c r="F67" s="878"/>
      <c r="G67" s="905"/>
      <c r="H67" s="905"/>
      <c r="I67" s="905"/>
      <c r="J67" s="905"/>
      <c r="K67" s="906">
        <v>4</v>
      </c>
      <c r="L67" s="905">
        <v>4</v>
      </c>
      <c r="M67" s="907">
        <v>9</v>
      </c>
    </row>
    <row r="68" spans="1:13" s="23" customFormat="1" ht="18" customHeight="1">
      <c r="A68" s="220"/>
      <c r="B68" s="878" t="s">
        <v>180</v>
      </c>
      <c r="C68" s="878"/>
      <c r="D68" s="878"/>
      <c r="E68" s="878"/>
      <c r="F68" s="878"/>
      <c r="G68" s="905"/>
      <c r="H68" s="905"/>
      <c r="I68" s="905"/>
      <c r="J68" s="905"/>
      <c r="K68" s="906">
        <v>1</v>
      </c>
      <c r="L68" s="905">
        <v>1</v>
      </c>
      <c r="M68" s="905">
        <v>2</v>
      </c>
    </row>
    <row r="69" spans="1:13" s="23" customFormat="1" ht="18" customHeight="1">
      <c r="A69" s="220"/>
      <c r="B69" s="908" t="s">
        <v>451</v>
      </c>
      <c r="C69" s="908"/>
      <c r="D69" s="908"/>
      <c r="E69" s="908"/>
      <c r="F69" s="908"/>
      <c r="G69" s="909"/>
      <c r="H69" s="909"/>
      <c r="I69" s="909"/>
      <c r="J69" s="909"/>
      <c r="K69" s="910">
        <v>23</v>
      </c>
      <c r="L69" s="909">
        <v>4</v>
      </c>
      <c r="M69" s="909">
        <v>23</v>
      </c>
    </row>
    <row r="70" spans="1:13" s="23" customFormat="1" ht="18" customHeight="1">
      <c r="A70" s="220"/>
      <c r="B70" s="911"/>
      <c r="C70" s="911"/>
      <c r="D70" s="911"/>
      <c r="E70" s="911"/>
      <c r="F70" s="911"/>
      <c r="G70" s="909"/>
      <c r="H70" s="909"/>
      <c r="I70" s="909"/>
      <c r="J70" s="909"/>
      <c r="K70" s="912">
        <f>SUM(K67:K69)</f>
        <v>28</v>
      </c>
      <c r="L70" s="913">
        <f>SUM(L67:L69)</f>
        <v>9</v>
      </c>
      <c r="M70" s="913">
        <f>SUM(M67:M69)</f>
        <v>34</v>
      </c>
    </row>
    <row r="71" spans="1:13" s="23" customFormat="1" ht="6" customHeight="1">
      <c r="A71" s="220"/>
      <c r="B71" s="891"/>
      <c r="C71" s="891"/>
      <c r="D71" s="891"/>
      <c r="E71" s="891"/>
      <c r="F71" s="891"/>
      <c r="G71" s="892"/>
      <c r="H71" s="232"/>
      <c r="I71" s="892"/>
      <c r="J71" s="246"/>
      <c r="K71" s="232"/>
      <c r="L71" s="893"/>
      <c r="M71" s="894"/>
    </row>
    <row r="72" spans="1:13" s="23" customFormat="1" ht="50.25" customHeight="1">
      <c r="A72" s="1046" t="s">
        <v>778</v>
      </c>
      <c r="B72" s="1625" t="s">
        <v>779</v>
      </c>
      <c r="C72" s="1625"/>
      <c r="D72" s="1625"/>
      <c r="E72" s="1625"/>
      <c r="F72" s="1625"/>
      <c r="G72" s="1649"/>
      <c r="H72" s="1649"/>
      <c r="I72" s="1649"/>
      <c r="J72" s="1649"/>
      <c r="K72" s="1649"/>
      <c r="L72" s="1649"/>
      <c r="M72" s="1649"/>
    </row>
    <row r="73" spans="1:13" s="23" customFormat="1" ht="54" customHeight="1">
      <c r="A73" s="1046" t="s">
        <v>780</v>
      </c>
      <c r="B73" s="1625" t="s">
        <v>916</v>
      </c>
      <c r="C73" s="1625"/>
      <c r="D73" s="1625"/>
      <c r="E73" s="1625"/>
      <c r="F73" s="1625"/>
      <c r="G73" s="1649"/>
      <c r="H73" s="1649"/>
      <c r="I73" s="1649"/>
      <c r="J73" s="1649"/>
      <c r="K73" s="1649"/>
      <c r="L73" s="1649"/>
      <c r="M73" s="1649"/>
    </row>
    <row r="74" spans="1:13" s="23" customFormat="1" ht="36" customHeight="1">
      <c r="A74" s="1046"/>
      <c r="B74" s="1625" t="s">
        <v>139</v>
      </c>
      <c r="C74" s="1687"/>
      <c r="D74" s="1687"/>
      <c r="E74" s="1687"/>
      <c r="F74" s="1687"/>
      <c r="G74" s="1687"/>
      <c r="H74" s="1687"/>
      <c r="I74" s="1687"/>
      <c r="J74" s="1687"/>
      <c r="K74" s="1687"/>
      <c r="L74" s="1687"/>
      <c r="M74" s="1687"/>
    </row>
    <row r="75" spans="1:13" s="23" customFormat="1" ht="33" customHeight="1">
      <c r="A75" s="220"/>
      <c r="B75" s="1625" t="s">
        <v>919</v>
      </c>
      <c r="C75" s="1625"/>
      <c r="D75" s="1625"/>
      <c r="E75" s="1625"/>
      <c r="F75" s="1625"/>
      <c r="G75" s="1625"/>
      <c r="H75" s="1625"/>
      <c r="I75" s="1625"/>
      <c r="J75" s="1625"/>
      <c r="K75" s="1625"/>
      <c r="L75" s="1625"/>
      <c r="M75" s="1625"/>
    </row>
    <row r="76" spans="1:13" s="23" customFormat="1" ht="72" customHeight="1">
      <c r="A76" s="1046" t="s">
        <v>781</v>
      </c>
      <c r="B76" s="1625" t="s">
        <v>917</v>
      </c>
      <c r="C76" s="1625"/>
      <c r="D76" s="1625"/>
      <c r="E76" s="1625"/>
      <c r="F76" s="1625"/>
      <c r="G76" s="1649"/>
      <c r="H76" s="1649"/>
      <c r="I76" s="1649"/>
      <c r="J76" s="1649"/>
      <c r="K76" s="1649"/>
      <c r="L76" s="1649"/>
      <c r="M76" s="1649"/>
    </row>
    <row r="77" spans="1:13" s="23" customFormat="1" ht="6" customHeight="1">
      <c r="A77" s="10"/>
      <c r="B77" s="895"/>
      <c r="C77" s="895"/>
      <c r="D77" s="895"/>
      <c r="E77" s="895"/>
      <c r="F77" s="895"/>
      <c r="G77" s="896"/>
      <c r="H77" s="896"/>
      <c r="I77" s="896"/>
      <c r="J77" s="896"/>
      <c r="K77" s="896"/>
      <c r="L77" s="884"/>
      <c r="M77" s="897"/>
    </row>
    <row r="78" spans="1:13" s="23" customFormat="1" ht="78" customHeight="1">
      <c r="A78" s="10"/>
      <c r="B78" s="1625"/>
      <c r="C78" s="1625"/>
      <c r="D78" s="1625"/>
      <c r="E78" s="1625"/>
      <c r="F78" s="1625"/>
      <c r="G78" s="1649"/>
      <c r="H78" s="1649"/>
      <c r="I78" s="1649"/>
      <c r="J78" s="1649"/>
      <c r="K78" s="1649"/>
      <c r="L78" s="1649"/>
      <c r="M78" s="1649"/>
    </row>
    <row r="79" spans="1:13" s="23" customFormat="1" ht="18" customHeight="1">
      <c r="A79" s="27"/>
      <c r="B79" s="256"/>
      <c r="C79" s="256"/>
      <c r="D79" s="256"/>
      <c r="E79" s="256"/>
      <c r="F79" s="256"/>
      <c r="G79" s="21"/>
      <c r="H79" s="21"/>
      <c r="I79" s="21"/>
      <c r="J79" s="21"/>
      <c r="K79" s="21"/>
      <c r="L79" s="257"/>
      <c r="M79" s="258"/>
    </row>
    <row r="80" spans="1:13" s="23" customFormat="1" ht="18" customHeight="1">
      <c r="A80" s="27"/>
      <c r="B80" s="256"/>
      <c r="C80" s="256"/>
      <c r="D80" s="256"/>
      <c r="E80" s="256"/>
      <c r="F80" s="256"/>
      <c r="G80" s="21"/>
      <c r="H80" s="21"/>
      <c r="I80" s="21"/>
      <c r="J80" s="21"/>
      <c r="K80" s="21"/>
      <c r="L80" s="257"/>
      <c r="M80" s="258"/>
    </row>
    <row r="81" spans="1:13" s="23" customFormat="1" ht="18" customHeight="1">
      <c r="A81" s="27"/>
      <c r="B81" s="256"/>
      <c r="C81" s="256"/>
      <c r="D81" s="256"/>
      <c r="E81" s="256"/>
      <c r="F81" s="256"/>
      <c r="G81" s="21"/>
      <c r="H81" s="21"/>
      <c r="I81" s="21"/>
      <c r="J81" s="21"/>
      <c r="K81" s="21"/>
      <c r="L81" s="257"/>
      <c r="M81" s="258"/>
    </row>
    <row r="82" spans="1:13" s="23" customFormat="1" ht="18" customHeight="1">
      <c r="A82" s="27"/>
      <c r="B82" s="256"/>
      <c r="C82" s="256"/>
      <c r="D82" s="256"/>
      <c r="E82" s="256"/>
      <c r="F82" s="256"/>
      <c r="G82" s="21"/>
      <c r="H82" s="21"/>
      <c r="I82" s="21"/>
      <c r="J82" s="21"/>
      <c r="K82" s="21"/>
      <c r="L82" s="257"/>
      <c r="M82" s="258"/>
    </row>
    <row r="83" spans="1:13" s="23" customFormat="1" ht="18" customHeight="1">
      <c r="A83" s="27"/>
      <c r="B83" s="256"/>
      <c r="C83" s="256"/>
      <c r="D83" s="256"/>
      <c r="E83" s="256"/>
      <c r="F83" s="256"/>
      <c r="G83" s="21"/>
      <c r="H83" s="21"/>
      <c r="I83" s="21"/>
      <c r="J83" s="21"/>
      <c r="K83" s="21"/>
      <c r="L83" s="257"/>
      <c r="M83" s="258"/>
    </row>
    <row r="84" spans="1:13" s="23" customFormat="1" ht="18" customHeight="1">
      <c r="A84" s="27"/>
      <c r="B84" s="256"/>
      <c r="C84" s="256"/>
      <c r="D84" s="256"/>
      <c r="E84" s="256"/>
      <c r="F84" s="256"/>
      <c r="G84" s="21"/>
      <c r="H84" s="21"/>
      <c r="I84" s="21"/>
      <c r="J84" s="21"/>
      <c r="K84" s="21"/>
      <c r="L84" s="257"/>
      <c r="M84" s="258"/>
    </row>
    <row r="85" spans="1:13" s="23" customFormat="1" ht="18" customHeight="1">
      <c r="A85" s="27"/>
      <c r="B85" s="256"/>
      <c r="C85" s="256"/>
      <c r="D85" s="256"/>
      <c r="E85" s="256"/>
      <c r="F85" s="256"/>
      <c r="G85" s="21"/>
      <c r="H85" s="21"/>
      <c r="I85" s="21"/>
      <c r="J85" s="21"/>
      <c r="K85" s="21"/>
      <c r="L85" s="257"/>
      <c r="M85" s="258"/>
    </row>
    <row r="86" spans="1:13" s="23" customFormat="1" ht="18" customHeight="1">
      <c r="A86" s="27"/>
      <c r="B86" s="256"/>
      <c r="C86" s="256"/>
      <c r="D86" s="256"/>
      <c r="E86" s="256"/>
      <c r="F86" s="256"/>
      <c r="G86" s="21"/>
      <c r="H86" s="21"/>
      <c r="I86" s="21"/>
      <c r="J86" s="21"/>
      <c r="K86" s="21"/>
      <c r="L86" s="257"/>
      <c r="M86" s="258"/>
    </row>
    <row r="87" spans="1:13" s="23" customFormat="1" ht="18" customHeight="1">
      <c r="A87" s="27"/>
      <c r="B87" s="256"/>
      <c r="C87" s="256"/>
      <c r="D87" s="256"/>
      <c r="E87" s="256"/>
      <c r="F87" s="256"/>
      <c r="G87" s="21"/>
      <c r="H87" s="21"/>
      <c r="I87" s="21"/>
      <c r="J87" s="21"/>
      <c r="K87" s="21"/>
      <c r="L87" s="257"/>
      <c r="M87" s="258"/>
    </row>
    <row r="88" spans="1:13" s="23" customFormat="1" ht="18" customHeight="1">
      <c r="A88" s="27"/>
      <c r="B88" s="256"/>
      <c r="C88" s="256"/>
      <c r="D88" s="256"/>
      <c r="E88" s="256"/>
      <c r="F88" s="256"/>
      <c r="G88" s="21"/>
      <c r="H88" s="21"/>
      <c r="I88" s="21"/>
      <c r="J88" s="21"/>
      <c r="K88" s="21"/>
      <c r="L88" s="257"/>
      <c r="M88" s="258"/>
    </row>
    <row r="89" spans="1:13" s="23" customFormat="1" ht="18" customHeight="1">
      <c r="A89" s="27"/>
      <c r="B89" s="256"/>
      <c r="C89" s="256"/>
      <c r="D89" s="256"/>
      <c r="E89" s="256"/>
      <c r="F89" s="256"/>
      <c r="G89" s="21"/>
      <c r="H89" s="21"/>
      <c r="I89" s="21"/>
      <c r="J89" s="21"/>
      <c r="K89" s="21"/>
      <c r="L89" s="257"/>
      <c r="M89" s="258"/>
    </row>
    <row r="90" spans="1:13" s="23" customFormat="1" ht="18" customHeight="1">
      <c r="A90" s="27"/>
      <c r="B90" s="256"/>
      <c r="C90" s="256"/>
      <c r="D90" s="256"/>
      <c r="E90" s="256"/>
      <c r="F90" s="256"/>
      <c r="G90" s="21"/>
      <c r="H90" s="21"/>
      <c r="I90" s="21"/>
      <c r="J90" s="21"/>
      <c r="K90" s="21"/>
      <c r="L90" s="257"/>
      <c r="M90" s="258"/>
    </row>
    <row r="91" spans="1:13" s="23" customFormat="1" ht="18" customHeight="1">
      <c r="A91" s="27"/>
      <c r="B91" s="256"/>
      <c r="C91" s="256"/>
      <c r="D91" s="256"/>
      <c r="E91" s="256"/>
      <c r="F91" s="256"/>
      <c r="G91" s="21"/>
      <c r="H91" s="21"/>
      <c r="I91" s="21"/>
      <c r="J91" s="21"/>
      <c r="K91" s="21"/>
      <c r="L91" s="257"/>
      <c r="M91" s="258"/>
    </row>
    <row r="92" spans="1:13" s="23" customFormat="1" ht="18" customHeight="1">
      <c r="A92" s="27"/>
      <c r="B92" s="256"/>
      <c r="C92" s="256"/>
      <c r="D92" s="256"/>
      <c r="E92" s="256"/>
      <c r="F92" s="256"/>
      <c r="G92" s="21"/>
      <c r="H92" s="21"/>
      <c r="I92" s="21"/>
      <c r="J92" s="21"/>
      <c r="K92" s="21"/>
      <c r="L92" s="257"/>
      <c r="M92" s="258"/>
    </row>
    <row r="93" spans="1:13" s="23" customFormat="1" ht="18" customHeight="1">
      <c r="A93" s="27"/>
      <c r="B93" s="256"/>
      <c r="C93" s="256"/>
      <c r="D93" s="256"/>
      <c r="E93" s="256"/>
      <c r="F93" s="256"/>
      <c r="G93" s="21"/>
      <c r="H93" s="21"/>
      <c r="I93" s="21"/>
      <c r="J93" s="21"/>
      <c r="K93" s="21"/>
      <c r="L93" s="257"/>
      <c r="M93" s="258"/>
    </row>
    <row r="94" spans="1:13" s="23" customFormat="1" ht="18" customHeight="1">
      <c r="A94" s="27"/>
      <c r="B94" s="256"/>
      <c r="C94" s="256"/>
      <c r="D94" s="256"/>
      <c r="E94" s="256"/>
      <c r="F94" s="256"/>
      <c r="G94" s="21"/>
      <c r="H94" s="21"/>
      <c r="I94" s="21"/>
      <c r="J94" s="21"/>
      <c r="K94" s="21"/>
      <c r="L94" s="257"/>
      <c r="M94" s="258"/>
    </row>
    <row r="95" spans="1:13" s="23" customFormat="1" ht="18" customHeight="1">
      <c r="A95" s="27"/>
      <c r="B95" s="256"/>
      <c r="C95" s="256"/>
      <c r="D95" s="256"/>
      <c r="E95" s="256"/>
      <c r="F95" s="256"/>
      <c r="G95" s="21"/>
      <c r="H95" s="21"/>
      <c r="I95" s="21"/>
      <c r="J95" s="21"/>
      <c r="K95" s="21"/>
      <c r="L95" s="257"/>
      <c r="M95" s="258"/>
    </row>
    <row r="96" spans="1:13" s="23" customFormat="1" ht="18" customHeight="1">
      <c r="A96" s="27"/>
      <c r="B96" s="256"/>
      <c r="C96" s="256"/>
      <c r="D96" s="256"/>
      <c r="E96" s="256"/>
      <c r="F96" s="256"/>
      <c r="G96" s="21"/>
      <c r="H96" s="21"/>
      <c r="I96" s="21"/>
      <c r="J96" s="21"/>
      <c r="K96" s="21"/>
      <c r="L96" s="257"/>
      <c r="M96" s="258"/>
    </row>
    <row r="97" spans="1:13" s="23" customFormat="1" ht="18" customHeight="1">
      <c r="A97" s="27"/>
      <c r="B97" s="256"/>
      <c r="C97" s="256"/>
      <c r="D97" s="256"/>
      <c r="E97" s="256"/>
      <c r="F97" s="256"/>
      <c r="G97" s="21"/>
      <c r="H97" s="21"/>
      <c r="I97" s="21"/>
      <c r="J97" s="21"/>
      <c r="K97" s="21"/>
      <c r="L97" s="257"/>
      <c r="M97" s="258"/>
    </row>
    <row r="98" spans="1:13" s="23" customFormat="1" ht="18" customHeight="1">
      <c r="A98" s="27"/>
      <c r="B98" s="256"/>
      <c r="C98" s="256"/>
      <c r="D98" s="256"/>
      <c r="E98" s="256"/>
      <c r="F98" s="256"/>
      <c r="G98" s="21"/>
      <c r="H98" s="21"/>
      <c r="I98" s="21"/>
      <c r="J98" s="21"/>
      <c r="K98" s="21"/>
      <c r="L98" s="257"/>
      <c r="M98" s="258"/>
    </row>
    <row r="99" spans="1:13" s="23" customFormat="1" ht="18" customHeight="1">
      <c r="A99" s="27"/>
      <c r="B99" s="256"/>
      <c r="C99" s="256"/>
      <c r="D99" s="256"/>
      <c r="E99" s="256"/>
      <c r="F99" s="256"/>
      <c r="G99" s="21"/>
      <c r="H99" s="21"/>
      <c r="I99" s="21"/>
      <c r="J99" s="21"/>
      <c r="K99" s="21"/>
      <c r="L99" s="257"/>
      <c r="M99" s="258"/>
    </row>
    <row r="100" spans="1:13" s="23" customFormat="1" ht="18" customHeight="1">
      <c r="A100" s="27"/>
      <c r="B100" s="256"/>
      <c r="C100" s="256"/>
      <c r="D100" s="256"/>
      <c r="E100" s="256"/>
      <c r="F100" s="256"/>
      <c r="G100" s="21"/>
      <c r="H100" s="21"/>
      <c r="I100" s="21"/>
      <c r="J100" s="21"/>
      <c r="K100" s="21"/>
      <c r="L100" s="257"/>
      <c r="M100" s="258"/>
    </row>
    <row r="101" spans="1:13" s="23" customFormat="1" ht="18" customHeight="1">
      <c r="A101" s="27"/>
      <c r="B101" s="256"/>
      <c r="C101" s="256"/>
      <c r="D101" s="256"/>
      <c r="E101" s="256"/>
      <c r="F101" s="256"/>
      <c r="G101" s="21"/>
      <c r="H101" s="21"/>
      <c r="I101" s="21"/>
      <c r="J101" s="21"/>
      <c r="K101" s="21"/>
      <c r="L101" s="257"/>
      <c r="M101" s="258"/>
    </row>
    <row r="102" spans="1:13" s="23" customFormat="1" ht="18" customHeight="1">
      <c r="A102" s="27"/>
      <c r="B102" s="256"/>
      <c r="C102" s="256"/>
      <c r="D102" s="256"/>
      <c r="E102" s="256"/>
      <c r="F102" s="256"/>
      <c r="G102" s="21"/>
      <c r="H102" s="21"/>
      <c r="I102" s="21"/>
      <c r="J102" s="21"/>
      <c r="K102" s="21"/>
      <c r="L102" s="257"/>
      <c r="M102" s="258"/>
    </row>
    <row r="103" spans="1:13" s="23" customFormat="1" ht="18" customHeight="1">
      <c r="A103" s="27"/>
      <c r="B103" s="256"/>
      <c r="C103" s="256"/>
      <c r="D103" s="256"/>
      <c r="E103" s="256"/>
      <c r="F103" s="256"/>
      <c r="G103" s="21"/>
      <c r="H103" s="21"/>
      <c r="I103" s="21"/>
      <c r="J103" s="21"/>
      <c r="K103" s="21"/>
      <c r="L103" s="257"/>
      <c r="M103" s="258"/>
    </row>
    <row r="104" spans="1:13" s="23" customFormat="1" ht="18" customHeight="1">
      <c r="A104" s="27"/>
      <c r="B104" s="256"/>
      <c r="C104" s="256"/>
      <c r="D104" s="256"/>
      <c r="E104" s="256"/>
      <c r="F104" s="256"/>
      <c r="G104" s="21"/>
      <c r="H104" s="21"/>
      <c r="I104" s="21"/>
      <c r="J104" s="21"/>
      <c r="K104" s="21"/>
      <c r="L104" s="257"/>
      <c r="M104" s="258"/>
    </row>
    <row r="105" spans="1:13" s="23" customFormat="1" ht="18" customHeight="1">
      <c r="A105" s="27"/>
      <c r="B105" s="256"/>
      <c r="C105" s="256"/>
      <c r="D105" s="256"/>
      <c r="E105" s="256"/>
      <c r="F105" s="256"/>
      <c r="G105" s="21"/>
      <c r="H105" s="21"/>
      <c r="I105" s="21"/>
      <c r="J105" s="21"/>
      <c r="K105" s="21"/>
      <c r="L105" s="257"/>
      <c r="M105" s="258"/>
    </row>
    <row r="106" spans="1:13" s="23" customFormat="1" ht="18" customHeight="1">
      <c r="A106" s="27"/>
      <c r="B106" s="256"/>
      <c r="C106" s="256"/>
      <c r="D106" s="256"/>
      <c r="E106" s="256"/>
      <c r="F106" s="256"/>
      <c r="G106" s="21"/>
      <c r="H106" s="21"/>
      <c r="I106" s="21"/>
      <c r="J106" s="21"/>
      <c r="K106" s="21"/>
      <c r="L106" s="257"/>
      <c r="M106" s="258"/>
    </row>
    <row r="107" spans="1:13" s="23" customFormat="1" ht="18" customHeight="1">
      <c r="A107" s="27"/>
      <c r="B107" s="256"/>
      <c r="C107" s="256"/>
      <c r="D107" s="256"/>
      <c r="E107" s="256"/>
      <c r="F107" s="256"/>
      <c r="G107" s="21"/>
      <c r="H107" s="21"/>
      <c r="I107" s="21"/>
      <c r="J107" s="21"/>
      <c r="K107" s="21"/>
      <c r="L107" s="257"/>
      <c r="M107" s="258"/>
    </row>
    <row r="108" spans="1:13" s="23" customFormat="1" ht="18" customHeight="1">
      <c r="A108" s="27"/>
      <c r="B108" s="256"/>
      <c r="C108" s="256"/>
      <c r="D108" s="256"/>
      <c r="E108" s="256"/>
      <c r="F108" s="256"/>
      <c r="G108" s="21"/>
      <c r="H108" s="21"/>
      <c r="I108" s="21"/>
      <c r="J108" s="21"/>
      <c r="K108" s="21"/>
      <c r="L108" s="257"/>
      <c r="M108" s="258"/>
    </row>
    <row r="109" spans="1:13" s="23" customFormat="1" ht="18" customHeight="1">
      <c r="A109" s="27"/>
      <c r="B109" s="256"/>
      <c r="C109" s="256"/>
      <c r="D109" s="256"/>
      <c r="E109" s="256"/>
      <c r="F109" s="256"/>
      <c r="G109" s="21"/>
      <c r="H109" s="21"/>
      <c r="I109" s="21"/>
      <c r="J109" s="21"/>
      <c r="K109" s="21"/>
      <c r="L109" s="257"/>
      <c r="M109" s="258"/>
    </row>
    <row r="110" spans="1:13" s="23" customFormat="1" ht="18" customHeight="1">
      <c r="A110" s="27"/>
      <c r="B110" s="256"/>
      <c r="C110" s="256"/>
      <c r="D110" s="256"/>
      <c r="E110" s="256"/>
      <c r="F110" s="256"/>
      <c r="G110" s="21"/>
      <c r="H110" s="21"/>
      <c r="I110" s="21"/>
      <c r="J110" s="21"/>
      <c r="K110" s="21"/>
      <c r="L110" s="257"/>
      <c r="M110" s="258"/>
    </row>
    <row r="111" spans="1:13" s="23" customFormat="1" ht="18" customHeight="1">
      <c r="A111" s="27"/>
      <c r="B111" s="256"/>
      <c r="C111" s="256"/>
      <c r="D111" s="256"/>
      <c r="E111" s="256"/>
      <c r="F111" s="256"/>
      <c r="G111" s="21"/>
      <c r="H111" s="21"/>
      <c r="I111" s="21"/>
      <c r="J111" s="21"/>
      <c r="K111" s="21"/>
      <c r="L111" s="257"/>
      <c r="M111" s="258"/>
    </row>
    <row r="112" spans="1:13" s="23" customFormat="1" ht="18" customHeight="1">
      <c r="A112" s="27"/>
      <c r="B112" s="256"/>
      <c r="C112" s="256"/>
      <c r="D112" s="256"/>
      <c r="E112" s="256"/>
      <c r="F112" s="256"/>
      <c r="G112" s="21"/>
      <c r="H112" s="21"/>
      <c r="I112" s="21"/>
      <c r="J112" s="21"/>
      <c r="K112" s="21"/>
      <c r="L112" s="257"/>
      <c r="M112" s="258"/>
    </row>
    <row r="113" spans="1:13" s="23" customFormat="1" ht="18" customHeight="1">
      <c r="A113" s="27"/>
      <c r="B113" s="256"/>
      <c r="C113" s="256"/>
      <c r="D113" s="256"/>
      <c r="E113" s="256"/>
      <c r="F113" s="256"/>
      <c r="G113" s="21"/>
      <c r="H113" s="21"/>
      <c r="I113" s="21"/>
      <c r="J113" s="21"/>
      <c r="K113" s="21"/>
      <c r="L113" s="257"/>
      <c r="M113" s="258"/>
    </row>
    <row r="114" spans="1:13" s="23" customFormat="1" ht="18" customHeight="1">
      <c r="A114" s="27"/>
      <c r="B114" s="256"/>
      <c r="C114" s="256"/>
      <c r="D114" s="256"/>
      <c r="E114" s="256"/>
      <c r="F114" s="256"/>
      <c r="G114" s="21"/>
      <c r="H114" s="21"/>
      <c r="I114" s="21"/>
      <c r="J114" s="21"/>
      <c r="K114" s="21"/>
      <c r="L114" s="257"/>
      <c r="M114" s="258"/>
    </row>
    <row r="115" spans="1:13" s="23" customFormat="1" ht="18" customHeight="1">
      <c r="A115" s="27"/>
      <c r="B115" s="256"/>
      <c r="C115" s="256"/>
      <c r="D115" s="256"/>
      <c r="E115" s="256"/>
      <c r="F115" s="256"/>
      <c r="G115" s="21"/>
      <c r="H115" s="21"/>
      <c r="I115" s="21"/>
      <c r="J115" s="21"/>
      <c r="K115" s="21"/>
      <c r="L115" s="257"/>
      <c r="M115" s="258"/>
    </row>
    <row r="116" spans="1:13" s="23" customFormat="1" ht="18" customHeight="1">
      <c r="A116" s="27"/>
      <c r="B116" s="256"/>
      <c r="C116" s="256"/>
      <c r="D116" s="256"/>
      <c r="E116" s="256"/>
      <c r="F116" s="256"/>
      <c r="G116" s="21"/>
      <c r="H116" s="21"/>
      <c r="I116" s="21"/>
      <c r="J116" s="21"/>
      <c r="K116" s="21"/>
      <c r="L116" s="257"/>
      <c r="M116" s="258"/>
    </row>
    <row r="117" spans="1:13" s="23" customFormat="1" ht="18" customHeight="1">
      <c r="A117" s="27"/>
      <c r="B117" s="256"/>
      <c r="C117" s="256"/>
      <c r="D117" s="256"/>
      <c r="E117" s="256"/>
      <c r="F117" s="256"/>
      <c r="G117" s="21"/>
      <c r="H117" s="21"/>
      <c r="I117" s="21"/>
      <c r="J117" s="21"/>
      <c r="K117" s="21"/>
      <c r="L117" s="257"/>
      <c r="M117" s="258"/>
    </row>
    <row r="118" spans="1:13" s="23" customFormat="1" ht="18" customHeight="1">
      <c r="A118" s="27"/>
      <c r="B118" s="256"/>
      <c r="C118" s="256"/>
      <c r="D118" s="256"/>
      <c r="E118" s="256"/>
      <c r="F118" s="256"/>
      <c r="G118" s="21"/>
      <c r="H118" s="21"/>
      <c r="I118" s="21"/>
      <c r="J118" s="21"/>
      <c r="K118" s="21"/>
      <c r="L118" s="257"/>
      <c r="M118" s="258"/>
    </row>
    <row r="119" spans="1:13" s="23" customFormat="1" ht="18" customHeight="1">
      <c r="A119" s="27"/>
      <c r="B119" s="256"/>
      <c r="C119" s="256"/>
      <c r="D119" s="256"/>
      <c r="E119" s="256"/>
      <c r="F119" s="256"/>
      <c r="G119" s="21"/>
      <c r="H119" s="21"/>
      <c r="I119" s="21"/>
      <c r="J119" s="21"/>
      <c r="K119" s="21"/>
      <c r="L119" s="257"/>
      <c r="M119" s="258"/>
    </row>
    <row r="120" spans="1:13" s="23" customFormat="1" ht="18" customHeight="1">
      <c r="A120" s="27"/>
      <c r="B120" s="256"/>
      <c r="C120" s="256"/>
      <c r="D120" s="256"/>
      <c r="E120" s="256"/>
      <c r="F120" s="256"/>
      <c r="G120" s="21"/>
      <c r="H120" s="21"/>
      <c r="I120" s="21"/>
      <c r="J120" s="21"/>
      <c r="K120" s="21"/>
      <c r="L120" s="257"/>
      <c r="M120" s="258"/>
    </row>
    <row r="121" spans="1:13" s="23" customFormat="1" ht="18" customHeight="1">
      <c r="A121" s="27"/>
      <c r="B121" s="256"/>
      <c r="C121" s="256"/>
      <c r="D121" s="256"/>
      <c r="E121" s="256"/>
      <c r="F121" s="256"/>
      <c r="G121" s="21"/>
      <c r="H121" s="21"/>
      <c r="I121" s="21"/>
      <c r="J121" s="21"/>
      <c r="K121" s="21"/>
      <c r="L121" s="257"/>
      <c r="M121" s="258"/>
    </row>
    <row r="122" s="23" customFormat="1" ht="15" customHeight="1">
      <c r="A122" s="27"/>
    </row>
    <row r="123" s="23" customFormat="1" ht="15">
      <c r="A123" s="27"/>
    </row>
    <row r="124" s="23" customFormat="1" ht="14.25" customHeight="1">
      <c r="A124" s="27"/>
    </row>
    <row r="125" s="23" customFormat="1" ht="15">
      <c r="A125" s="27"/>
    </row>
    <row r="126" s="23" customFormat="1" ht="15">
      <c r="A126" s="27"/>
    </row>
    <row r="127" spans="1:15" s="23" customFormat="1" ht="15">
      <c r="A127" s="27"/>
      <c r="B127" s="259"/>
      <c r="C127" s="259"/>
      <c r="D127" s="259"/>
      <c r="E127" s="259"/>
      <c r="F127" s="259"/>
      <c r="G127" s="230"/>
      <c r="H127" s="230"/>
      <c r="I127" s="231"/>
      <c r="J127" s="231"/>
      <c r="K127" s="232"/>
      <c r="L127" s="232"/>
      <c r="M127" s="232"/>
      <c r="N127" s="232"/>
      <c r="O127" s="232"/>
    </row>
    <row r="128" ht="15">
      <c r="A128" s="27"/>
    </row>
    <row r="129" ht="15">
      <c r="A129" s="27"/>
    </row>
    <row r="130" ht="15">
      <c r="A130" s="27"/>
    </row>
    <row r="131" ht="15">
      <c r="A131" s="27"/>
    </row>
    <row r="132" ht="15">
      <c r="A132" s="27"/>
    </row>
    <row r="133" ht="15">
      <c r="A133" s="27"/>
    </row>
    <row r="134" ht="15">
      <c r="A134" s="27"/>
    </row>
    <row r="135" ht="15">
      <c r="A135" s="27"/>
    </row>
    <row r="136" ht="15">
      <c r="A136" s="27"/>
    </row>
    <row r="137" ht="15">
      <c r="A137" s="27"/>
    </row>
    <row r="138" ht="15">
      <c r="A138" s="27"/>
    </row>
    <row r="139" ht="15">
      <c r="A139" s="27"/>
    </row>
    <row r="140" ht="15">
      <c r="A140" s="27"/>
    </row>
    <row r="141" ht="15">
      <c r="A141" s="27"/>
    </row>
    <row r="142" ht="15">
      <c r="A142" s="27"/>
    </row>
    <row r="143" ht="15">
      <c r="A143" s="27"/>
    </row>
    <row r="144" ht="15">
      <c r="A144" s="27"/>
    </row>
    <row r="145" ht="15">
      <c r="A145" s="27"/>
    </row>
    <row r="146" ht="15">
      <c r="A146" s="27"/>
    </row>
    <row r="147" ht="15">
      <c r="A147" s="27"/>
    </row>
    <row r="148" ht="15">
      <c r="A148" s="27"/>
    </row>
    <row r="149" ht="15">
      <c r="A149" s="27"/>
    </row>
    <row r="150" ht="15">
      <c r="A150" s="27"/>
    </row>
    <row r="151" ht="15">
      <c r="A151" s="27"/>
    </row>
    <row r="152" ht="15">
      <c r="A152" s="27"/>
    </row>
    <row r="153" ht="15">
      <c r="A153" s="27"/>
    </row>
    <row r="154" ht="15">
      <c r="A154" s="27"/>
    </row>
    <row r="155" ht="15">
      <c r="A155" s="27"/>
    </row>
    <row r="156" ht="15">
      <c r="A156" s="27"/>
    </row>
    <row r="157" ht="15">
      <c r="A157" s="27"/>
    </row>
    <row r="158" ht="15">
      <c r="A158" s="27"/>
    </row>
    <row r="159" ht="15">
      <c r="A159" s="27"/>
    </row>
    <row r="160" ht="15">
      <c r="A160" s="27"/>
    </row>
    <row r="161" ht="15">
      <c r="A161" s="27"/>
    </row>
    <row r="162" ht="15">
      <c r="A162" s="27"/>
    </row>
    <row r="163" ht="15">
      <c r="A163" s="27"/>
    </row>
    <row r="164" ht="15">
      <c r="A164" s="27"/>
    </row>
    <row r="165" ht="15">
      <c r="A165" s="27"/>
    </row>
    <row r="166" ht="15">
      <c r="A166" s="27"/>
    </row>
    <row r="167" ht="15">
      <c r="A167" s="27"/>
    </row>
    <row r="168" ht="15">
      <c r="A168" s="27"/>
    </row>
    <row r="169" ht="15">
      <c r="A169" s="27"/>
    </row>
    <row r="170" ht="15">
      <c r="A170" s="27"/>
    </row>
    <row r="171" ht="15">
      <c r="A171" s="27"/>
    </row>
    <row r="172" ht="15">
      <c r="A172" s="27"/>
    </row>
    <row r="173" ht="15">
      <c r="A173" s="27"/>
    </row>
    <row r="174" ht="15">
      <c r="A174" s="27"/>
    </row>
    <row r="175" ht="15">
      <c r="A175" s="27"/>
    </row>
    <row r="176" ht="15">
      <c r="A176" s="27"/>
    </row>
    <row r="177" ht="15">
      <c r="A177" s="27"/>
    </row>
    <row r="178" ht="15">
      <c r="A178" s="27"/>
    </row>
    <row r="179" ht="15">
      <c r="A179" s="27"/>
    </row>
    <row r="180" ht="15">
      <c r="A180" s="27"/>
    </row>
    <row r="181" ht="15">
      <c r="A181" s="27"/>
    </row>
    <row r="182" ht="15">
      <c r="A182" s="27"/>
    </row>
    <row r="183" ht="15">
      <c r="A183" s="27"/>
    </row>
    <row r="184" ht="15">
      <c r="A184" s="27"/>
    </row>
    <row r="185" ht="15">
      <c r="A185" s="27"/>
    </row>
    <row r="186" ht="15">
      <c r="A186" s="27"/>
    </row>
    <row r="187" ht="15">
      <c r="A187" s="27"/>
    </row>
    <row r="188" ht="15">
      <c r="A188" s="27"/>
    </row>
    <row r="189" ht="15">
      <c r="A189" s="27"/>
    </row>
    <row r="190" ht="15">
      <c r="A190" s="27"/>
    </row>
    <row r="191" ht="15">
      <c r="A191" s="27"/>
    </row>
    <row r="192" ht="15">
      <c r="A192" s="27"/>
    </row>
    <row r="193" ht="15">
      <c r="A193" s="27"/>
    </row>
    <row r="194" ht="15">
      <c r="A194" s="27"/>
    </row>
    <row r="195" ht="15">
      <c r="A195" s="27"/>
    </row>
    <row r="196" ht="15">
      <c r="A196" s="27"/>
    </row>
    <row r="197" ht="15">
      <c r="A197" s="27"/>
    </row>
    <row r="198" ht="15">
      <c r="A198" s="27"/>
    </row>
    <row r="199" ht="15">
      <c r="A199" s="27"/>
    </row>
    <row r="200" ht="15">
      <c r="A200" s="27"/>
    </row>
    <row r="201" ht="15">
      <c r="A201" s="27"/>
    </row>
    <row r="202" ht="15">
      <c r="A202" s="27"/>
    </row>
    <row r="203" ht="15">
      <c r="A203" s="27"/>
    </row>
    <row r="204" ht="15">
      <c r="A204" s="27"/>
    </row>
    <row r="205" ht="15">
      <c r="A205" s="27"/>
    </row>
    <row r="206" ht="15">
      <c r="A206" s="27"/>
    </row>
    <row r="207" ht="15">
      <c r="A207" s="27"/>
    </row>
    <row r="208" ht="15">
      <c r="A208" s="27"/>
    </row>
    <row r="209" ht="15">
      <c r="A209" s="27"/>
    </row>
    <row r="210" ht="15">
      <c r="A210" s="27"/>
    </row>
    <row r="211" ht="15">
      <c r="A211" s="27"/>
    </row>
    <row r="212" ht="15">
      <c r="A212" s="27"/>
    </row>
    <row r="213" ht="15">
      <c r="A213" s="27"/>
    </row>
    <row r="214" ht="15">
      <c r="A214" s="27"/>
    </row>
    <row r="215" ht="15">
      <c r="A215" s="27"/>
    </row>
    <row r="216" ht="15">
      <c r="A216" s="27"/>
    </row>
    <row r="217" ht="15">
      <c r="A217" s="27"/>
    </row>
    <row r="218" ht="15">
      <c r="A218" s="27"/>
    </row>
    <row r="219" ht="15">
      <c r="A219" s="27"/>
    </row>
    <row r="220" ht="15">
      <c r="A220" s="27"/>
    </row>
    <row r="221" ht="15">
      <c r="A221" s="27"/>
    </row>
    <row r="222" ht="15">
      <c r="A222" s="27"/>
    </row>
    <row r="223" ht="15">
      <c r="A223" s="27"/>
    </row>
    <row r="224" ht="15">
      <c r="A224" s="27"/>
    </row>
    <row r="225" ht="15">
      <c r="A225" s="27"/>
    </row>
    <row r="226" ht="15">
      <c r="A226" s="27"/>
    </row>
    <row r="227" ht="15">
      <c r="A227" s="27"/>
    </row>
    <row r="228" ht="15">
      <c r="A228" s="27"/>
    </row>
    <row r="229" ht="15">
      <c r="A229" s="27"/>
    </row>
    <row r="230" ht="15">
      <c r="A230" s="27"/>
    </row>
    <row r="231" ht="15">
      <c r="A231" s="27"/>
    </row>
    <row r="232" ht="15">
      <c r="A232" s="27"/>
    </row>
    <row r="233" ht="15">
      <c r="A233" s="27"/>
    </row>
    <row r="234" ht="15">
      <c r="A234" s="27"/>
    </row>
    <row r="235" ht="15">
      <c r="A235" s="27"/>
    </row>
    <row r="236" ht="15">
      <c r="A236" s="27"/>
    </row>
    <row r="237" ht="15">
      <c r="A237" s="27"/>
    </row>
    <row r="238" ht="15">
      <c r="A238" s="27"/>
    </row>
    <row r="239" ht="15">
      <c r="A239" s="27"/>
    </row>
    <row r="240" ht="15">
      <c r="A240" s="27"/>
    </row>
    <row r="241" ht="15">
      <c r="A241" s="27"/>
    </row>
    <row r="242" ht="15">
      <c r="A242" s="27"/>
    </row>
    <row r="243" ht="15">
      <c r="A243" s="27"/>
    </row>
    <row r="244" ht="15">
      <c r="A244" s="27"/>
    </row>
    <row r="245" ht="15">
      <c r="A245" s="27"/>
    </row>
    <row r="246" ht="15">
      <c r="A246" s="27"/>
    </row>
    <row r="247" ht="15">
      <c r="A247" s="27"/>
    </row>
    <row r="248" ht="15">
      <c r="A248" s="27"/>
    </row>
    <row r="249" ht="15">
      <c r="A249" s="27"/>
    </row>
    <row r="250" ht="15">
      <c r="A250" s="27"/>
    </row>
    <row r="251" ht="15">
      <c r="A251" s="27"/>
    </row>
    <row r="252" ht="15">
      <c r="A252" s="27"/>
    </row>
    <row r="253" ht="15">
      <c r="A253" s="27"/>
    </row>
    <row r="254" ht="15">
      <c r="A254" s="27"/>
    </row>
    <row r="255" ht="15">
      <c r="A255" s="27"/>
    </row>
    <row r="256" ht="15">
      <c r="A256" s="27"/>
    </row>
    <row r="257" ht="15">
      <c r="A257" s="27"/>
    </row>
    <row r="258" ht="15">
      <c r="A258" s="27"/>
    </row>
    <row r="259" ht="15">
      <c r="A259" s="27"/>
    </row>
    <row r="260" ht="15">
      <c r="A260" s="27"/>
    </row>
    <row r="261" ht="15">
      <c r="A261" s="27"/>
    </row>
    <row r="262" ht="15">
      <c r="A262" s="27"/>
    </row>
    <row r="263" ht="15">
      <c r="A263" s="27"/>
    </row>
    <row r="264" ht="15">
      <c r="A264" s="27"/>
    </row>
    <row r="265" ht="15">
      <c r="A265" s="27"/>
    </row>
    <row r="266" ht="15">
      <c r="A266" s="27"/>
    </row>
    <row r="267" ht="15">
      <c r="A267" s="27"/>
    </row>
    <row r="268" ht="15">
      <c r="A268" s="27"/>
    </row>
    <row r="269" ht="15">
      <c r="A269" s="27"/>
    </row>
    <row r="270" ht="15">
      <c r="A270" s="27"/>
    </row>
    <row r="271" ht="15">
      <c r="A271" s="27"/>
    </row>
    <row r="272" ht="15">
      <c r="A272" s="27"/>
    </row>
    <row r="273" ht="15">
      <c r="A273" s="27"/>
    </row>
    <row r="274" ht="15">
      <c r="A274" s="27"/>
    </row>
    <row r="275" ht="15">
      <c r="A275" s="27"/>
    </row>
    <row r="276" ht="15">
      <c r="A276" s="27"/>
    </row>
    <row r="277" ht="15">
      <c r="A277" s="27"/>
    </row>
    <row r="278" ht="15">
      <c r="A278" s="27"/>
    </row>
    <row r="279" ht="15">
      <c r="A279" s="27"/>
    </row>
    <row r="280" ht="15">
      <c r="A280" s="27"/>
    </row>
    <row r="281" ht="15">
      <c r="A281" s="27"/>
    </row>
    <row r="282" ht="15">
      <c r="A282" s="27"/>
    </row>
    <row r="283" ht="15">
      <c r="A283" s="27"/>
    </row>
    <row r="284" ht="15">
      <c r="A284" s="27"/>
    </row>
    <row r="285" ht="15">
      <c r="A285" s="27"/>
    </row>
    <row r="286" ht="15">
      <c r="A286" s="27"/>
    </row>
    <row r="287" ht="15">
      <c r="A287" s="27"/>
    </row>
    <row r="288" ht="15">
      <c r="A288" s="27"/>
    </row>
    <row r="289" ht="15">
      <c r="A289" s="27"/>
    </row>
    <row r="290" ht="15">
      <c r="A290" s="27"/>
    </row>
    <row r="291" ht="15">
      <c r="A291" s="27"/>
    </row>
    <row r="292" ht="15">
      <c r="A292" s="27"/>
    </row>
    <row r="293" ht="15">
      <c r="A293" s="27"/>
    </row>
    <row r="294" ht="15">
      <c r="A294" s="27"/>
    </row>
    <row r="295" ht="15">
      <c r="A295" s="27"/>
    </row>
    <row r="296" ht="15">
      <c r="A296" s="27"/>
    </row>
    <row r="297" ht="15">
      <c r="A297" s="27"/>
    </row>
    <row r="298" ht="15">
      <c r="A298" s="27"/>
    </row>
    <row r="299" ht="15">
      <c r="A299" s="27"/>
    </row>
    <row r="300" ht="15">
      <c r="A300" s="27"/>
    </row>
    <row r="301" ht="15">
      <c r="A301" s="27"/>
    </row>
    <row r="302" ht="15">
      <c r="A302" s="27"/>
    </row>
    <row r="303" ht="15">
      <c r="A303" s="27"/>
    </row>
    <row r="304" ht="15">
      <c r="A304" s="27"/>
    </row>
    <row r="305" ht="15">
      <c r="A305" s="27"/>
    </row>
    <row r="306" ht="15">
      <c r="A306" s="27"/>
    </row>
    <row r="307" ht="15">
      <c r="A307" s="27"/>
    </row>
    <row r="308" ht="15">
      <c r="A308" s="27"/>
    </row>
    <row r="309" ht="15">
      <c r="A309" s="27"/>
    </row>
    <row r="310" ht="15">
      <c r="A310" s="27"/>
    </row>
    <row r="311" ht="15">
      <c r="A311" s="27"/>
    </row>
    <row r="312" ht="15">
      <c r="A312" s="27"/>
    </row>
    <row r="313" ht="15">
      <c r="A313" s="27"/>
    </row>
    <row r="314" ht="15">
      <c r="A314" s="27"/>
    </row>
    <row r="315" ht="15">
      <c r="A315" s="27"/>
    </row>
    <row r="316" ht="15">
      <c r="A316" s="27"/>
    </row>
    <row r="317" ht="15">
      <c r="A317" s="27"/>
    </row>
    <row r="318" ht="15">
      <c r="A318" s="27"/>
    </row>
    <row r="319" ht="15">
      <c r="A319" s="27"/>
    </row>
    <row r="320" ht="15">
      <c r="A320" s="27"/>
    </row>
    <row r="321" ht="15">
      <c r="A321" s="27"/>
    </row>
    <row r="322" ht="15">
      <c r="A322" s="27"/>
    </row>
    <row r="323" ht="15">
      <c r="A323" s="27"/>
    </row>
    <row r="324" ht="15">
      <c r="A324" s="27"/>
    </row>
    <row r="325" ht="15">
      <c r="A325" s="27"/>
    </row>
    <row r="326" ht="15">
      <c r="A326" s="27"/>
    </row>
    <row r="327" ht="15">
      <c r="A327" s="27"/>
    </row>
    <row r="328" ht="15">
      <c r="A328" s="27"/>
    </row>
    <row r="329" ht="15">
      <c r="A329" s="27"/>
    </row>
    <row r="330" ht="15">
      <c r="A330" s="27"/>
    </row>
    <row r="331" ht="15">
      <c r="A331" s="27"/>
    </row>
    <row r="332" ht="15">
      <c r="A332" s="27"/>
    </row>
    <row r="333" ht="15">
      <c r="A333" s="27"/>
    </row>
    <row r="334" ht="15">
      <c r="A334" s="27"/>
    </row>
    <row r="335" ht="15">
      <c r="A335" s="27"/>
    </row>
    <row r="336" ht="15">
      <c r="A336" s="27"/>
    </row>
    <row r="337" ht="15">
      <c r="A337" s="27"/>
    </row>
    <row r="338" ht="15">
      <c r="A338" s="27"/>
    </row>
    <row r="339" ht="15">
      <c r="A339" s="27"/>
    </row>
    <row r="340" ht="15">
      <c r="A340" s="27"/>
    </row>
    <row r="341" ht="15">
      <c r="A341" s="27"/>
    </row>
    <row r="342" ht="15">
      <c r="A342" s="27"/>
    </row>
    <row r="343" ht="15">
      <c r="A343" s="27"/>
    </row>
    <row r="344" ht="15">
      <c r="A344" s="27"/>
    </row>
    <row r="345" ht="15">
      <c r="A345" s="27"/>
    </row>
    <row r="346" ht="15">
      <c r="A346" s="27"/>
    </row>
    <row r="347" ht="15">
      <c r="A347" s="27"/>
    </row>
    <row r="348" ht="15">
      <c r="A348" s="27"/>
    </row>
    <row r="349" ht="15">
      <c r="A349" s="27"/>
    </row>
    <row r="350" ht="15">
      <c r="A350" s="27"/>
    </row>
    <row r="351" ht="15">
      <c r="A351" s="27"/>
    </row>
    <row r="352" ht="15">
      <c r="A352" s="27"/>
    </row>
    <row r="353" ht="15">
      <c r="A353" s="27"/>
    </row>
    <row r="354" ht="15">
      <c r="A354" s="27"/>
    </row>
    <row r="355" ht="15">
      <c r="A355" s="27"/>
    </row>
    <row r="356" ht="15">
      <c r="A356" s="27"/>
    </row>
    <row r="357" ht="15">
      <c r="A357" s="27"/>
    </row>
    <row r="358" ht="15">
      <c r="A358" s="27"/>
    </row>
    <row r="359" ht="15">
      <c r="A359" s="27"/>
    </row>
    <row r="360" ht="15">
      <c r="A360" s="27"/>
    </row>
    <row r="361" ht="15">
      <c r="A361" s="27"/>
    </row>
    <row r="362" ht="15">
      <c r="A362" s="27"/>
    </row>
    <row r="363" ht="15">
      <c r="A363" s="27"/>
    </row>
    <row r="364" ht="15">
      <c r="A364" s="27"/>
    </row>
    <row r="365" ht="15">
      <c r="A365" s="27"/>
    </row>
    <row r="366" ht="15">
      <c r="A366" s="27"/>
    </row>
    <row r="367" ht="15">
      <c r="A367" s="27"/>
    </row>
    <row r="368" ht="15">
      <c r="A368" s="27"/>
    </row>
    <row r="369" ht="15">
      <c r="A369" s="27"/>
    </row>
    <row r="370" ht="15">
      <c r="A370" s="27"/>
    </row>
    <row r="371" ht="15">
      <c r="A371" s="27"/>
    </row>
    <row r="372" ht="15">
      <c r="A372" s="27"/>
    </row>
    <row r="373" ht="15">
      <c r="A373" s="27"/>
    </row>
    <row r="374" ht="15">
      <c r="A374" s="27"/>
    </row>
    <row r="375" ht="15">
      <c r="A375" s="27"/>
    </row>
    <row r="376" ht="15">
      <c r="A376" s="27"/>
    </row>
    <row r="377" ht="15">
      <c r="A377" s="27"/>
    </row>
    <row r="378" ht="15">
      <c r="A378" s="27"/>
    </row>
    <row r="379" ht="15">
      <c r="A379" s="27"/>
    </row>
    <row r="380" ht="15">
      <c r="A380" s="27"/>
    </row>
    <row r="381" ht="15">
      <c r="A381" s="27"/>
    </row>
    <row r="382" ht="15">
      <c r="A382" s="27"/>
    </row>
    <row r="383" ht="15">
      <c r="A383" s="27"/>
    </row>
    <row r="384" ht="15">
      <c r="A384" s="27"/>
    </row>
    <row r="385" ht="15">
      <c r="A385" s="27"/>
    </row>
    <row r="386" ht="15">
      <c r="A386" s="27"/>
    </row>
    <row r="387" ht="15">
      <c r="A387" s="27"/>
    </row>
    <row r="388" ht="15">
      <c r="A388" s="27"/>
    </row>
    <row r="389" ht="15">
      <c r="A389" s="27"/>
    </row>
    <row r="390" ht="15">
      <c r="A390" s="27"/>
    </row>
    <row r="391" ht="15">
      <c r="A391" s="27"/>
    </row>
    <row r="392" ht="15">
      <c r="A392" s="27"/>
    </row>
    <row r="393" ht="15">
      <c r="A393" s="27"/>
    </row>
    <row r="394" ht="15">
      <c r="A394" s="27"/>
    </row>
    <row r="395" ht="15">
      <c r="A395" s="27"/>
    </row>
    <row r="396" ht="15">
      <c r="A396" s="27"/>
    </row>
    <row r="397" ht="15">
      <c r="A397" s="27"/>
    </row>
    <row r="398" ht="15">
      <c r="A398" s="27"/>
    </row>
    <row r="399" ht="15">
      <c r="A399" s="27"/>
    </row>
    <row r="400" ht="15">
      <c r="A400" s="27"/>
    </row>
    <row r="401" ht="15">
      <c r="A401" s="27"/>
    </row>
    <row r="402" ht="15">
      <c r="A402" s="27"/>
    </row>
    <row r="403" ht="15">
      <c r="A403" s="27"/>
    </row>
    <row r="404" ht="15">
      <c r="A404" s="27"/>
    </row>
    <row r="405" ht="15">
      <c r="A405" s="27"/>
    </row>
    <row r="406" ht="15">
      <c r="A406" s="27"/>
    </row>
    <row r="407" ht="15">
      <c r="A407" s="27"/>
    </row>
    <row r="408" ht="15">
      <c r="A408" s="27"/>
    </row>
    <row r="409" ht="15">
      <c r="A409" s="27"/>
    </row>
    <row r="410" ht="15">
      <c r="A410" s="27"/>
    </row>
    <row r="411" ht="15">
      <c r="A411" s="27"/>
    </row>
    <row r="412" ht="15">
      <c r="A412" s="27"/>
    </row>
    <row r="413" ht="15">
      <c r="A413" s="27"/>
    </row>
    <row r="414" ht="15">
      <c r="A414" s="27"/>
    </row>
    <row r="415" ht="15">
      <c r="A415" s="27"/>
    </row>
    <row r="416" ht="15">
      <c r="A416" s="27"/>
    </row>
    <row r="417" ht="15">
      <c r="A417" s="27"/>
    </row>
    <row r="418" ht="15">
      <c r="A418" s="27"/>
    </row>
    <row r="419" ht="15">
      <c r="A419" s="27"/>
    </row>
    <row r="420" ht="15">
      <c r="A420" s="27"/>
    </row>
    <row r="421" ht="15">
      <c r="A421" s="27"/>
    </row>
    <row r="422" ht="15">
      <c r="A422" s="27"/>
    </row>
    <row r="423" ht="15">
      <c r="A423" s="27"/>
    </row>
    <row r="424" ht="15">
      <c r="A424" s="27"/>
    </row>
    <row r="425" ht="15">
      <c r="A425" s="27"/>
    </row>
    <row r="426" ht="15">
      <c r="A426" s="27"/>
    </row>
    <row r="427" ht="15">
      <c r="A427" s="27"/>
    </row>
    <row r="428" ht="15">
      <c r="A428" s="27"/>
    </row>
    <row r="429" ht="15">
      <c r="A429" s="27"/>
    </row>
    <row r="430" ht="15">
      <c r="A430" s="27"/>
    </row>
    <row r="431" ht="15">
      <c r="A431" s="27"/>
    </row>
    <row r="432" ht="15">
      <c r="A432" s="27"/>
    </row>
    <row r="433" ht="15">
      <c r="A433" s="27"/>
    </row>
    <row r="434" ht="15">
      <c r="A434" s="27"/>
    </row>
    <row r="435" ht="15">
      <c r="A435" s="27"/>
    </row>
    <row r="436" ht="15">
      <c r="A436" s="27"/>
    </row>
    <row r="437" ht="15">
      <c r="A437" s="27"/>
    </row>
    <row r="438" ht="15">
      <c r="A438" s="27"/>
    </row>
    <row r="439" ht="15">
      <c r="A439" s="27"/>
    </row>
    <row r="440" ht="15">
      <c r="A440" s="27"/>
    </row>
    <row r="441" ht="15">
      <c r="A441" s="27"/>
    </row>
    <row r="442" ht="15">
      <c r="A442" s="27"/>
    </row>
    <row r="443" ht="15">
      <c r="A443" s="27"/>
    </row>
    <row r="444" ht="15">
      <c r="A444" s="27"/>
    </row>
    <row r="445" ht="15">
      <c r="A445" s="27"/>
    </row>
    <row r="446" ht="15">
      <c r="A446" s="27"/>
    </row>
    <row r="447" ht="15">
      <c r="A447" s="27"/>
    </row>
    <row r="448" ht="15">
      <c r="A448" s="27"/>
    </row>
    <row r="449" ht="15">
      <c r="A449" s="27"/>
    </row>
    <row r="450" ht="15">
      <c r="A450" s="27"/>
    </row>
    <row r="451" ht="15">
      <c r="A451" s="27"/>
    </row>
    <row r="452" ht="15">
      <c r="A452" s="27"/>
    </row>
    <row r="453" ht="15">
      <c r="A453" s="27"/>
    </row>
    <row r="454" ht="15">
      <c r="A454" s="27"/>
    </row>
    <row r="455" ht="15">
      <c r="A455" s="27"/>
    </row>
    <row r="456" ht="15">
      <c r="A456" s="27"/>
    </row>
    <row r="457" ht="15">
      <c r="A457" s="27"/>
    </row>
    <row r="458" ht="15">
      <c r="A458" s="27"/>
    </row>
    <row r="459" ht="15">
      <c r="A459" s="27"/>
    </row>
    <row r="460" ht="15">
      <c r="A460" s="27"/>
    </row>
    <row r="461" ht="15">
      <c r="A461" s="27"/>
    </row>
    <row r="462" ht="15">
      <c r="A462" s="27"/>
    </row>
    <row r="463" ht="15">
      <c r="A463" s="27"/>
    </row>
    <row r="464" ht="15">
      <c r="A464" s="27"/>
    </row>
    <row r="465" ht="15">
      <c r="A465" s="27"/>
    </row>
    <row r="466" ht="15">
      <c r="A466" s="27"/>
    </row>
    <row r="467" ht="15">
      <c r="A467" s="27"/>
    </row>
    <row r="468" ht="15">
      <c r="A468" s="27"/>
    </row>
    <row r="469" ht="15">
      <c r="A469" s="27"/>
    </row>
    <row r="470" ht="15">
      <c r="A470" s="27"/>
    </row>
    <row r="471" ht="15">
      <c r="A471" s="27"/>
    </row>
    <row r="472" ht="15">
      <c r="A472" s="27"/>
    </row>
    <row r="473" ht="15">
      <c r="A473" s="27"/>
    </row>
    <row r="474" ht="15">
      <c r="A474" s="27"/>
    </row>
  </sheetData>
  <mergeCells count="44">
    <mergeCell ref="A32:B32"/>
    <mergeCell ref="A33:B33"/>
    <mergeCell ref="A34:B34"/>
    <mergeCell ref="A38:B38"/>
    <mergeCell ref="A25:B25"/>
    <mergeCell ref="A26:B26"/>
    <mergeCell ref="A28:B28"/>
    <mergeCell ref="A31:B31"/>
    <mergeCell ref="A30:B30"/>
    <mergeCell ref="A19:B19"/>
    <mergeCell ref="A20:B20"/>
    <mergeCell ref="A23:B23"/>
    <mergeCell ref="A24:B24"/>
    <mergeCell ref="A22:B22"/>
    <mergeCell ref="G28:H28"/>
    <mergeCell ref="L28:M28"/>
    <mergeCell ref="G36:H36"/>
    <mergeCell ref="A1:B1"/>
    <mergeCell ref="A3:B3"/>
    <mergeCell ref="A5:B5"/>
    <mergeCell ref="A6:B6"/>
    <mergeCell ref="A11:B11"/>
    <mergeCell ref="A12:B12"/>
    <mergeCell ref="A13:B13"/>
    <mergeCell ref="G20:H20"/>
    <mergeCell ref="L20:M20"/>
    <mergeCell ref="L1:M1"/>
    <mergeCell ref="C7:E7"/>
    <mergeCell ref="G7:I7"/>
    <mergeCell ref="K7:M7"/>
    <mergeCell ref="L36:M36"/>
    <mergeCell ref="B62:M62"/>
    <mergeCell ref="B63:M63"/>
    <mergeCell ref="B72:M72"/>
    <mergeCell ref="A40:B40"/>
    <mergeCell ref="A41:B41"/>
    <mergeCell ref="A42:B42"/>
    <mergeCell ref="A39:B39"/>
    <mergeCell ref="A43:B43"/>
    <mergeCell ref="B73:M73"/>
    <mergeCell ref="B78:M78"/>
    <mergeCell ref="B75:M75"/>
    <mergeCell ref="B76:M76"/>
    <mergeCell ref="B74:M7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AA63"/>
  <sheetViews>
    <sheetView showGridLines="0" view="pageBreakPreview" zoomScale="70" zoomScaleNormal="75" zoomScaleSheetLayoutView="70" workbookViewId="0" topLeftCell="A49">
      <selection activeCell="B17" sqref="B17:Z17"/>
    </sheetView>
  </sheetViews>
  <sheetFormatPr defaultColWidth="9.00390625" defaultRowHeight="14.25"/>
  <cols>
    <col min="1" max="1" width="4.50390625" style="270" customWidth="1"/>
    <col min="2" max="2" width="26.75390625" style="0" customWidth="1"/>
    <col min="3" max="3" width="17.25390625" style="0" customWidth="1"/>
    <col min="6" max="7" width="15.625" style="0" customWidth="1"/>
    <col min="8" max="10" width="18.00390625" style="0" customWidth="1"/>
    <col min="11" max="11" width="5.00390625" style="0" customWidth="1"/>
  </cols>
  <sheetData>
    <row r="1" spans="1:10" ht="13.5">
      <c r="A1" s="24" t="s">
        <v>789</v>
      </c>
      <c r="B1" s="2"/>
      <c r="C1" s="5"/>
      <c r="D1" s="5"/>
      <c r="E1" s="5"/>
      <c r="F1" s="5"/>
      <c r="G1" s="5"/>
      <c r="H1" s="5"/>
      <c r="I1" s="1683" t="s">
        <v>106</v>
      </c>
      <c r="J1" s="1684"/>
    </row>
    <row r="2" spans="1:19" s="190" customFormat="1" ht="15">
      <c r="A2" s="192"/>
      <c r="O2" s="211"/>
      <c r="P2" s="211"/>
      <c r="Q2" s="211"/>
      <c r="R2" s="211"/>
      <c r="S2" s="211"/>
    </row>
    <row r="3" spans="1:19" s="190" customFormat="1" ht="15">
      <c r="A3" s="27" t="s">
        <v>951</v>
      </c>
      <c r="O3" s="211"/>
      <c r="P3" s="212"/>
      <c r="Q3" s="212"/>
      <c r="R3" s="212"/>
      <c r="S3" s="212"/>
    </row>
    <row r="4" spans="1:10" ht="13.5">
      <c r="A4" s="11"/>
      <c r="B4" s="5"/>
      <c r="C4" s="5"/>
      <c r="D4" s="5"/>
      <c r="E4" s="5"/>
      <c r="F4" s="5"/>
      <c r="G4" s="5"/>
      <c r="H4" s="5"/>
      <c r="I4" s="5"/>
      <c r="J4" s="5"/>
    </row>
    <row r="5" spans="1:10" ht="15">
      <c r="A5" s="30" t="s">
        <v>1043</v>
      </c>
      <c r="B5" s="5"/>
      <c r="C5" s="5"/>
      <c r="D5" s="5"/>
      <c r="E5" s="5"/>
      <c r="F5" s="5"/>
      <c r="G5" s="5"/>
      <c r="H5" s="5"/>
      <c r="I5" s="5"/>
      <c r="J5" s="5"/>
    </row>
    <row r="6" spans="1:10" ht="15">
      <c r="A6" s="30"/>
      <c r="B6" s="5"/>
      <c r="C6" s="5"/>
      <c r="D6" s="5"/>
      <c r="E6" s="5"/>
      <c r="F6" s="5"/>
      <c r="G6" s="5"/>
      <c r="H6" s="250" t="s">
        <v>602</v>
      </c>
      <c r="I6" s="1427" t="s">
        <v>602</v>
      </c>
      <c r="J6" s="1427" t="s">
        <v>455</v>
      </c>
    </row>
    <row r="7" spans="1:10" ht="13.5">
      <c r="A7" s="11"/>
      <c r="B7" s="5"/>
      <c r="C7" s="5"/>
      <c r="D7" s="5"/>
      <c r="E7" s="5"/>
      <c r="F7" s="5"/>
      <c r="G7" s="5"/>
      <c r="H7" s="33">
        <v>2007</v>
      </c>
      <c r="I7" s="1422">
        <v>2006</v>
      </c>
      <c r="J7" s="1422">
        <v>2006</v>
      </c>
    </row>
    <row r="8" spans="1:10" ht="13.5">
      <c r="A8" s="34" t="s">
        <v>107</v>
      </c>
      <c r="B8" s="35"/>
      <c r="C8" s="35"/>
      <c r="D8" s="35"/>
      <c r="E8" s="35"/>
      <c r="F8" s="35"/>
      <c r="G8" s="35"/>
      <c r="H8" s="36" t="s">
        <v>1048</v>
      </c>
      <c r="I8" s="260" t="s">
        <v>1048</v>
      </c>
      <c r="J8" s="260" t="s">
        <v>1048</v>
      </c>
    </row>
    <row r="9" spans="1:10" ht="7.5" customHeight="1">
      <c r="A9" s="11"/>
      <c r="B9" s="5"/>
      <c r="C9" s="5"/>
      <c r="D9" s="5"/>
      <c r="E9" s="5"/>
      <c r="F9" s="5"/>
      <c r="G9" s="5"/>
      <c r="H9" s="5"/>
      <c r="I9" s="261"/>
      <c r="J9" s="261"/>
    </row>
    <row r="10" spans="1:10" ht="13.5">
      <c r="A10" s="10" t="s">
        <v>58</v>
      </c>
      <c r="B10" s="5"/>
      <c r="C10" s="5"/>
      <c r="D10" s="5"/>
      <c r="E10" s="5"/>
      <c r="F10" s="5"/>
      <c r="G10" s="5"/>
      <c r="H10" s="5"/>
      <c r="I10" s="217"/>
      <c r="J10" s="217"/>
    </row>
    <row r="11" spans="1:10" ht="13.5">
      <c r="A11" s="45" t="s">
        <v>784</v>
      </c>
      <c r="B11" s="5"/>
      <c r="C11" s="5"/>
      <c r="D11" s="5"/>
      <c r="E11" s="5"/>
      <c r="F11" s="5"/>
      <c r="G11" s="5"/>
      <c r="H11" s="269">
        <v>318</v>
      </c>
      <c r="I11" s="262">
        <v>259</v>
      </c>
      <c r="J11" s="262">
        <v>530</v>
      </c>
    </row>
    <row r="12" spans="1:10" ht="13.5">
      <c r="A12" s="1688" t="s">
        <v>679</v>
      </c>
      <c r="B12" s="1681"/>
      <c r="C12" s="1681"/>
      <c r="D12" s="1681"/>
      <c r="E12" s="5"/>
      <c r="F12" s="5"/>
      <c r="G12" s="5"/>
      <c r="H12" s="269">
        <v>67</v>
      </c>
      <c r="I12" s="984" t="s">
        <v>1032</v>
      </c>
      <c r="J12" s="982" t="s">
        <v>1032</v>
      </c>
    </row>
    <row r="13" spans="1:10" ht="13.5">
      <c r="A13" s="45" t="s">
        <v>828</v>
      </c>
      <c r="B13" s="5"/>
      <c r="C13" s="5"/>
      <c r="D13" s="5"/>
      <c r="E13" s="5"/>
      <c r="F13" s="5"/>
      <c r="G13" s="5"/>
      <c r="H13" s="269">
        <v>-31</v>
      </c>
      <c r="I13" s="262">
        <v>-61</v>
      </c>
      <c r="J13" s="262">
        <v>-110</v>
      </c>
    </row>
    <row r="14" spans="1:10" ht="13.5">
      <c r="A14" s="263"/>
      <c r="B14" s="264"/>
      <c r="C14" s="264"/>
      <c r="D14" s="264"/>
      <c r="E14" s="264"/>
      <c r="F14" s="264"/>
      <c r="G14" s="264"/>
      <c r="H14" s="265">
        <f>SUM(H11:H13)</f>
        <v>354</v>
      </c>
      <c r="I14" s="266">
        <f>SUM(I11:I13)</f>
        <v>198</v>
      </c>
      <c r="J14" s="266">
        <f>SUM(J11:J13)</f>
        <v>420</v>
      </c>
    </row>
    <row r="15" spans="1:10" ht="7.5" customHeight="1">
      <c r="A15" s="11"/>
      <c r="B15" s="11"/>
      <c r="C15" s="5"/>
      <c r="D15" s="5"/>
      <c r="E15" s="5"/>
      <c r="F15" s="5"/>
      <c r="G15" s="5"/>
      <c r="H15" s="267"/>
      <c r="I15" s="268"/>
      <c r="J15" s="268"/>
    </row>
    <row r="16" spans="1:10" ht="13.5">
      <c r="A16" s="10" t="s">
        <v>564</v>
      </c>
      <c r="B16" s="5"/>
      <c r="C16" s="5"/>
      <c r="D16" s="5"/>
      <c r="E16" s="5"/>
      <c r="F16" s="5"/>
      <c r="G16" s="5"/>
      <c r="H16" s="269"/>
      <c r="I16" s="262"/>
      <c r="J16" s="262"/>
    </row>
    <row r="17" spans="1:10" ht="13.5">
      <c r="A17" s="45" t="s">
        <v>995</v>
      </c>
      <c r="B17" s="11"/>
      <c r="C17" s="5"/>
      <c r="D17" s="5"/>
      <c r="E17" s="5"/>
      <c r="F17" s="5"/>
      <c r="G17" s="5"/>
      <c r="H17" s="269"/>
      <c r="I17" s="262"/>
      <c r="J17" s="262"/>
    </row>
    <row r="18" spans="2:10" ht="15" customHeight="1">
      <c r="B18" s="45" t="s">
        <v>996</v>
      </c>
      <c r="C18" s="5"/>
      <c r="D18" s="5"/>
      <c r="E18" s="5"/>
      <c r="F18" s="5"/>
      <c r="G18" s="5"/>
      <c r="H18" s="269">
        <v>109</v>
      </c>
      <c r="I18" s="262">
        <v>105</v>
      </c>
      <c r="J18" s="262">
        <v>202</v>
      </c>
    </row>
    <row r="19" spans="1:10" ht="13.5">
      <c r="A19" s="45"/>
      <c r="B19" s="45" t="s">
        <v>678</v>
      </c>
      <c r="C19" s="5"/>
      <c r="D19" s="5"/>
      <c r="E19" s="5"/>
      <c r="F19" s="5"/>
      <c r="G19" s="5"/>
      <c r="H19" s="269">
        <v>27</v>
      </c>
      <c r="I19" s="262">
        <v>25</v>
      </c>
      <c r="J19" s="262">
        <v>49</v>
      </c>
    </row>
    <row r="20" spans="1:10" ht="13.5">
      <c r="A20" s="45" t="s">
        <v>997</v>
      </c>
      <c r="B20" s="270"/>
      <c r="C20" s="5"/>
      <c r="D20" s="5"/>
      <c r="E20" s="5"/>
      <c r="F20" s="5"/>
      <c r="G20" s="5"/>
      <c r="H20" s="269">
        <v>53</v>
      </c>
      <c r="I20" s="262">
        <v>60</v>
      </c>
      <c r="J20" s="262">
        <v>118</v>
      </c>
    </row>
    <row r="21" spans="1:10" ht="13.5">
      <c r="A21" s="45" t="s">
        <v>998</v>
      </c>
      <c r="B21" s="5"/>
      <c r="C21" s="5"/>
      <c r="D21" s="5"/>
      <c r="E21" s="5"/>
      <c r="F21" s="5"/>
      <c r="G21" s="5"/>
      <c r="H21" s="269">
        <v>17</v>
      </c>
      <c r="I21" s="262">
        <v>23</v>
      </c>
      <c r="J21" s="262">
        <v>45</v>
      </c>
    </row>
    <row r="22" spans="1:10" ht="13.5">
      <c r="A22" s="45" t="s">
        <v>905</v>
      </c>
      <c r="B22" s="5"/>
      <c r="C22" s="5"/>
      <c r="D22" s="5"/>
      <c r="E22" s="5"/>
      <c r="F22" s="5"/>
      <c r="G22" s="5"/>
      <c r="H22" s="269">
        <v>-7</v>
      </c>
      <c r="I22" s="262">
        <v>1</v>
      </c>
      <c r="J22" s="262">
        <v>-7</v>
      </c>
    </row>
    <row r="23" spans="1:10" ht="13.5">
      <c r="A23" s="45" t="s">
        <v>696</v>
      </c>
      <c r="B23" s="5"/>
      <c r="C23" s="5"/>
      <c r="D23" s="5"/>
      <c r="E23" s="5"/>
      <c r="F23" s="5"/>
      <c r="G23" s="5"/>
      <c r="H23" s="269">
        <v>1</v>
      </c>
      <c r="I23" s="262">
        <v>-2</v>
      </c>
      <c r="J23" s="262">
        <v>42</v>
      </c>
    </row>
    <row r="24" spans="1:10" ht="13.5">
      <c r="A24" s="263"/>
      <c r="B24" s="264"/>
      <c r="C24" s="264"/>
      <c r="D24" s="264"/>
      <c r="E24" s="264"/>
      <c r="F24" s="264"/>
      <c r="G24" s="264"/>
      <c r="H24" s="265">
        <f>SUM(H17:H23)</f>
        <v>200</v>
      </c>
      <c r="I24" s="266">
        <f>SUM(I17:I23)</f>
        <v>212</v>
      </c>
      <c r="J24" s="266">
        <f>SUM(J17:J23)</f>
        <v>449</v>
      </c>
    </row>
    <row r="25" spans="1:10" ht="7.5" customHeight="1">
      <c r="A25" s="11"/>
      <c r="B25" s="5"/>
      <c r="C25" s="5"/>
      <c r="D25" s="5"/>
      <c r="E25" s="5"/>
      <c r="F25" s="5"/>
      <c r="G25" s="5"/>
      <c r="H25" s="267"/>
      <c r="I25" s="268"/>
      <c r="J25" s="268"/>
    </row>
    <row r="26" spans="1:10" ht="13.5">
      <c r="A26" s="10" t="s">
        <v>451</v>
      </c>
      <c r="B26" s="5"/>
      <c r="C26" s="5"/>
      <c r="D26" s="5"/>
      <c r="E26" s="5"/>
      <c r="F26" s="5"/>
      <c r="G26" s="5"/>
      <c r="H26" s="269"/>
      <c r="I26" s="262"/>
      <c r="J26" s="262"/>
    </row>
    <row r="27" spans="1:10" ht="13.5">
      <c r="A27" s="45" t="s">
        <v>784</v>
      </c>
      <c r="B27" s="5"/>
      <c r="C27" s="5"/>
      <c r="D27" s="5"/>
      <c r="E27" s="5"/>
      <c r="F27" s="5"/>
      <c r="G27" s="5"/>
      <c r="H27" s="269">
        <v>163</v>
      </c>
      <c r="I27" s="262">
        <v>138</v>
      </c>
      <c r="J27" s="262">
        <v>254</v>
      </c>
    </row>
    <row r="28" spans="1:10" ht="13.5">
      <c r="A28" s="45" t="s">
        <v>920</v>
      </c>
      <c r="B28" s="5"/>
      <c r="C28" s="5"/>
      <c r="D28" s="5"/>
      <c r="E28" s="5"/>
      <c r="F28" s="5"/>
      <c r="G28" s="5"/>
      <c r="H28" s="269">
        <v>34</v>
      </c>
      <c r="I28" s="262">
        <v>-9</v>
      </c>
      <c r="J28" s="262">
        <v>45</v>
      </c>
    </row>
    <row r="29" spans="1:10" ht="13.5">
      <c r="A29" s="45" t="s">
        <v>921</v>
      </c>
      <c r="B29" s="5"/>
      <c r="C29" s="5"/>
      <c r="D29" s="5"/>
      <c r="E29" s="5"/>
      <c r="F29" s="5"/>
      <c r="G29" s="5"/>
      <c r="H29" s="269">
        <v>14</v>
      </c>
      <c r="I29" s="262">
        <v>-2</v>
      </c>
      <c r="J29" s="262">
        <v>16</v>
      </c>
    </row>
    <row r="30" spans="1:10" ht="13.5">
      <c r="A30" s="263"/>
      <c r="B30" s="264"/>
      <c r="C30" s="264"/>
      <c r="D30" s="264"/>
      <c r="E30" s="264"/>
      <c r="F30" s="264"/>
      <c r="G30" s="264"/>
      <c r="H30" s="265">
        <f>SUM(H27:H29)</f>
        <v>211</v>
      </c>
      <c r="I30" s="266">
        <f>SUM(I27:I29)</f>
        <v>127</v>
      </c>
      <c r="J30" s="266">
        <v>315</v>
      </c>
    </row>
    <row r="31" spans="1:10" ht="7.5" customHeight="1">
      <c r="A31" s="11"/>
      <c r="B31" s="5"/>
      <c r="C31" s="5"/>
      <c r="D31" s="5"/>
      <c r="E31" s="5"/>
      <c r="F31" s="5"/>
      <c r="G31" s="5"/>
      <c r="H31" s="267"/>
      <c r="I31" s="268"/>
      <c r="J31" s="268"/>
    </row>
    <row r="32" spans="1:10" ht="13.5">
      <c r="A32" s="29" t="s">
        <v>490</v>
      </c>
      <c r="B32" s="55"/>
      <c r="C32" s="55"/>
      <c r="D32" s="55"/>
      <c r="E32" s="55"/>
      <c r="F32" s="55"/>
      <c r="G32" s="55"/>
      <c r="H32" s="267">
        <f>H14+H24+H30</f>
        <v>765</v>
      </c>
      <c r="I32" s="268">
        <f>I14+I24+I30</f>
        <v>537</v>
      </c>
      <c r="J32" s="268">
        <f>J14+J24+J30</f>
        <v>1184</v>
      </c>
    </row>
    <row r="33" spans="1:10" ht="7.5" customHeight="1">
      <c r="A33" s="271"/>
      <c r="B33" s="35"/>
      <c r="C33" s="35"/>
      <c r="D33" s="35"/>
      <c r="E33" s="35"/>
      <c r="F33" s="35"/>
      <c r="G33" s="35"/>
      <c r="H33" s="272"/>
      <c r="I33" s="272"/>
      <c r="J33" s="272"/>
    </row>
    <row r="34" spans="1:10" ht="13.5">
      <c r="A34" s="78"/>
      <c r="B34" s="55"/>
      <c r="C34" s="55"/>
      <c r="D34" s="55"/>
      <c r="E34" s="55"/>
      <c r="F34" s="55"/>
      <c r="G34" s="55"/>
      <c r="H34" s="55"/>
      <c r="I34" s="273"/>
      <c r="J34" s="273"/>
    </row>
    <row r="35" spans="1:10" ht="13.5">
      <c r="A35" s="306" t="s">
        <v>1029</v>
      </c>
      <c r="B35" s="5"/>
      <c r="C35" s="5"/>
      <c r="D35" s="5"/>
      <c r="E35" s="5"/>
      <c r="F35" s="5"/>
      <c r="G35" s="5"/>
      <c r="H35" s="5"/>
      <c r="I35" s="37"/>
      <c r="J35" s="37"/>
    </row>
    <row r="36" spans="1:10" ht="7.5" customHeight="1">
      <c r="A36" s="38"/>
      <c r="B36" s="5"/>
      <c r="C36" s="5"/>
      <c r="D36" s="5"/>
      <c r="E36" s="5"/>
      <c r="F36" s="5"/>
      <c r="G36" s="5"/>
      <c r="H36" s="5"/>
      <c r="I36" s="37"/>
      <c r="J36" s="37"/>
    </row>
    <row r="37" spans="1:10" ht="14.25" customHeight="1">
      <c r="A37" s="1043" t="s">
        <v>491</v>
      </c>
      <c r="B37" s="1" t="s">
        <v>645</v>
      </c>
      <c r="C37" s="5"/>
      <c r="D37" s="5"/>
      <c r="E37" s="5"/>
      <c r="F37" s="5"/>
      <c r="G37" s="5"/>
      <c r="H37" s="5"/>
      <c r="I37" s="37"/>
      <c r="J37" s="37"/>
    </row>
    <row r="38" spans="1:10" ht="87" customHeight="1">
      <c r="A38" s="274"/>
      <c r="B38" s="1590" t="s">
        <v>59</v>
      </c>
      <c r="C38" s="1669"/>
      <c r="D38" s="1669"/>
      <c r="E38" s="1669"/>
      <c r="F38" s="1669"/>
      <c r="G38" s="1669"/>
      <c r="H38" s="1669"/>
      <c r="I38" s="1669"/>
      <c r="J38" s="1669"/>
    </row>
    <row r="39" spans="1:10" ht="16.5" customHeight="1">
      <c r="A39" s="274"/>
      <c r="B39" s="5"/>
      <c r="C39" s="5"/>
      <c r="D39" s="5"/>
      <c r="E39" s="5"/>
      <c r="F39" s="5"/>
      <c r="G39" s="5"/>
      <c r="H39" s="5"/>
      <c r="I39" s="37"/>
      <c r="J39" s="37"/>
    </row>
    <row r="40" spans="1:10" ht="14.25" customHeight="1">
      <c r="A40" s="1043" t="s">
        <v>492</v>
      </c>
      <c r="B40" s="1" t="s">
        <v>493</v>
      </c>
      <c r="C40" s="5"/>
      <c r="D40" s="5"/>
      <c r="E40" s="5"/>
      <c r="F40" s="5"/>
      <c r="G40" s="5"/>
      <c r="H40" s="5"/>
      <c r="I40" s="37"/>
      <c r="J40" s="37"/>
    </row>
    <row r="41" spans="1:10" ht="14.25" customHeight="1">
      <c r="A41" s="1043"/>
      <c r="B41" s="1" t="s">
        <v>60</v>
      </c>
      <c r="C41" s="5"/>
      <c r="D41" s="5"/>
      <c r="E41" s="5"/>
      <c r="F41" s="5"/>
      <c r="G41" s="5"/>
      <c r="H41" s="5"/>
      <c r="I41" s="37"/>
      <c r="J41" s="37"/>
    </row>
    <row r="42" spans="1:25" ht="55.5" customHeight="1">
      <c r="A42" s="1043"/>
      <c r="B42" s="1591" t="s">
        <v>61</v>
      </c>
      <c r="C42" s="1643"/>
      <c r="D42" s="1643"/>
      <c r="E42" s="1643"/>
      <c r="F42" s="1643"/>
      <c r="G42" s="1643"/>
      <c r="H42" s="1643"/>
      <c r="I42" s="1643"/>
      <c r="J42" s="1643"/>
      <c r="K42" s="102"/>
      <c r="L42" s="102"/>
      <c r="M42" s="102"/>
      <c r="N42" s="102"/>
      <c r="O42" s="102"/>
      <c r="P42" s="102"/>
      <c r="Q42" s="102"/>
      <c r="R42" s="102"/>
      <c r="S42" s="102"/>
      <c r="T42" s="102"/>
      <c r="U42" s="102"/>
      <c r="V42" s="102"/>
      <c r="W42" s="102"/>
      <c r="X42" s="102"/>
      <c r="Y42" s="102"/>
    </row>
    <row r="43" spans="1:10" ht="15" customHeight="1">
      <c r="A43" s="274"/>
      <c r="B43" s="1284"/>
      <c r="C43" s="1284"/>
      <c r="D43" s="1284"/>
      <c r="E43" s="1284"/>
      <c r="F43" s="1284"/>
      <c r="G43" s="1284"/>
      <c r="H43" s="250"/>
      <c r="I43" s="250"/>
      <c r="J43" s="250"/>
    </row>
    <row r="44" spans="1:10" ht="12" customHeight="1">
      <c r="A44" s="274"/>
      <c r="B44" s="1" t="s">
        <v>829</v>
      </c>
      <c r="C44" s="896"/>
      <c r="D44" s="896"/>
      <c r="E44" s="896"/>
      <c r="F44" s="896"/>
      <c r="G44" s="896"/>
      <c r="H44" s="1128"/>
      <c r="I44" s="984"/>
      <c r="J44" s="983"/>
    </row>
    <row r="45" spans="1:11" ht="77.25" customHeight="1">
      <c r="A45" s="274"/>
      <c r="B45" s="1680" t="s">
        <v>554</v>
      </c>
      <c r="C45" s="1681"/>
      <c r="D45" s="1681"/>
      <c r="E45" s="1681"/>
      <c r="F45" s="1681"/>
      <c r="G45" s="1681"/>
      <c r="H45" s="1681"/>
      <c r="I45" s="1681"/>
      <c r="J45" s="1681"/>
      <c r="K45" s="166"/>
    </row>
    <row r="46" spans="1:10" ht="7.5" customHeight="1">
      <c r="A46" s="274"/>
      <c r="B46" s="1609"/>
      <c r="C46" s="1609"/>
      <c r="D46" s="1609"/>
      <c r="E46" s="1609"/>
      <c r="F46" s="1609"/>
      <c r="G46" s="1609"/>
      <c r="H46" s="1609"/>
      <c r="I46" s="1609"/>
      <c r="J46" s="1609"/>
    </row>
    <row r="47" spans="1:10" ht="19.5" customHeight="1" hidden="1">
      <c r="A47" s="274"/>
      <c r="C47" s="5"/>
      <c r="D47" s="5"/>
      <c r="E47" s="5"/>
      <c r="F47" s="5"/>
      <c r="G47" s="5"/>
      <c r="H47" s="5"/>
      <c r="I47" s="37"/>
      <c r="J47" s="37"/>
    </row>
    <row r="48" spans="1:10" ht="45.75" customHeight="1">
      <c r="A48" s="274"/>
      <c r="B48" s="1609" t="s">
        <v>806</v>
      </c>
      <c r="C48" s="1610"/>
      <c r="D48" s="1610"/>
      <c r="E48" s="1610"/>
      <c r="F48" s="1610"/>
      <c r="G48" s="1610"/>
      <c r="H48" s="1610"/>
      <c r="I48" s="1610"/>
      <c r="J48" s="1610"/>
    </row>
    <row r="49" spans="1:10" ht="54" customHeight="1">
      <c r="A49" s="274"/>
      <c r="B49" s="1609" t="s">
        <v>830</v>
      </c>
      <c r="C49" s="1609"/>
      <c r="D49" s="1609"/>
      <c r="E49" s="1609"/>
      <c r="F49" s="1609"/>
      <c r="G49" s="1609"/>
      <c r="H49" s="1609"/>
      <c r="I49" s="1609"/>
      <c r="J49" s="1609"/>
    </row>
    <row r="50" spans="2:13" ht="15" customHeight="1">
      <c r="B50" s="1597" t="s">
        <v>831</v>
      </c>
      <c r="C50" s="1624"/>
      <c r="D50" s="1624"/>
      <c r="E50" s="1624"/>
      <c r="F50" s="1624"/>
      <c r="G50" s="1624"/>
      <c r="H50" s="1624"/>
      <c r="I50" s="1624"/>
      <c r="J50" s="1624"/>
      <c r="K50" s="200"/>
      <c r="L50" s="200"/>
      <c r="M50" s="200"/>
    </row>
    <row r="51" spans="2:13" ht="5.25" customHeight="1">
      <c r="B51" s="1248"/>
      <c r="C51" s="1249"/>
      <c r="D51" s="1249"/>
      <c r="E51" s="1249"/>
      <c r="F51" s="1249"/>
      <c r="G51" s="1249"/>
      <c r="H51" s="1249"/>
      <c r="I51" s="1249"/>
      <c r="J51" s="1249"/>
      <c r="K51" s="200"/>
      <c r="L51" s="200"/>
      <c r="M51" s="200"/>
    </row>
    <row r="52" spans="2:26" ht="54.75" customHeight="1">
      <c r="B52" s="1611" t="s">
        <v>807</v>
      </c>
      <c r="C52" s="1611"/>
      <c r="D52" s="1611"/>
      <c r="E52" s="1611"/>
      <c r="F52" s="1611"/>
      <c r="G52" s="1611"/>
      <c r="H52" s="1611"/>
      <c r="I52" s="1611"/>
      <c r="J52" s="1611"/>
      <c r="K52" s="184"/>
      <c r="L52" s="184"/>
      <c r="M52" s="184"/>
      <c r="N52" s="184"/>
      <c r="O52" s="184"/>
      <c r="P52" s="184"/>
      <c r="Q52" s="184"/>
      <c r="R52" s="184"/>
      <c r="S52" s="184"/>
      <c r="T52" s="184"/>
      <c r="U52" s="184"/>
      <c r="V52" s="184"/>
      <c r="W52" s="184"/>
      <c r="X52" s="184"/>
      <c r="Y52" s="184"/>
      <c r="Z52" s="985"/>
    </row>
    <row r="53" spans="2:25" ht="49.5" customHeight="1">
      <c r="B53" s="1611" t="s">
        <v>425</v>
      </c>
      <c r="C53" s="1649"/>
      <c r="D53" s="1649"/>
      <c r="E53" s="1649"/>
      <c r="F53" s="1649"/>
      <c r="G53" s="1649"/>
      <c r="H53" s="1649"/>
      <c r="I53" s="1649"/>
      <c r="J53" s="1649"/>
      <c r="K53" s="1250"/>
      <c r="L53" s="1250"/>
      <c r="M53" s="1250"/>
      <c r="N53" s="1250"/>
      <c r="O53" s="1250"/>
      <c r="P53" s="1250"/>
      <c r="Q53" s="1250"/>
      <c r="R53" s="1250"/>
      <c r="S53" s="1250"/>
      <c r="T53" s="1250"/>
      <c r="U53" s="1250"/>
      <c r="V53" s="1250"/>
      <c r="W53" s="1250"/>
      <c r="X53" s="1250"/>
      <c r="Y53" s="1250"/>
    </row>
    <row r="54" spans="2:27" ht="27" customHeight="1">
      <c r="B54" s="1611" t="s">
        <v>808</v>
      </c>
      <c r="C54" s="1649"/>
      <c r="D54" s="1649"/>
      <c r="E54" s="1649"/>
      <c r="F54" s="1649"/>
      <c r="G54" s="1649"/>
      <c r="H54" s="1649"/>
      <c r="I54" s="1649"/>
      <c r="J54" s="1649"/>
      <c r="K54" s="1250"/>
      <c r="L54" s="1250"/>
      <c r="M54" s="1250"/>
      <c r="N54" s="1250"/>
      <c r="O54" s="1250"/>
      <c r="P54" s="1250"/>
      <c r="Q54" s="1250"/>
      <c r="R54" s="1250"/>
      <c r="S54" s="1250"/>
      <c r="T54" s="1250"/>
      <c r="U54" s="1250"/>
      <c r="V54" s="1250"/>
      <c r="W54" s="1250"/>
      <c r="X54" s="1250"/>
      <c r="Y54" s="1250"/>
      <c r="Z54" s="21"/>
      <c r="AA54" s="21"/>
    </row>
    <row r="55" spans="2:27" ht="18" customHeight="1">
      <c r="B55" s="1595"/>
      <c r="C55" s="1596"/>
      <c r="D55" s="1596"/>
      <c r="E55" s="1596"/>
      <c r="F55" s="1596"/>
      <c r="G55" s="1596"/>
      <c r="H55" s="1596"/>
      <c r="I55" s="1596"/>
      <c r="J55" s="1596"/>
      <c r="K55" s="21"/>
      <c r="L55" s="21"/>
      <c r="M55" s="21"/>
      <c r="N55" s="21"/>
      <c r="O55" s="21"/>
      <c r="P55" s="21"/>
      <c r="Q55" s="21"/>
      <c r="R55" s="21"/>
      <c r="S55" s="21"/>
      <c r="T55" s="21"/>
      <c r="U55" s="21"/>
      <c r="V55" s="21"/>
      <c r="W55" s="21"/>
      <c r="X55" s="21"/>
      <c r="Y55" s="21"/>
      <c r="Z55" s="21"/>
      <c r="AA55" s="21"/>
    </row>
    <row r="56" spans="1:2" ht="14.25" customHeight="1">
      <c r="A56" s="1049" t="s">
        <v>55</v>
      </c>
      <c r="B56" s="1047" t="s">
        <v>697</v>
      </c>
    </row>
    <row r="57" spans="1:10" ht="24" customHeight="1">
      <c r="A57" s="391"/>
      <c r="B57" s="1592" t="s">
        <v>809</v>
      </c>
      <c r="C57" s="1639"/>
      <c r="D57" s="1639"/>
      <c r="E57" s="1639"/>
      <c r="F57" s="1639"/>
      <c r="G57" s="1639"/>
      <c r="H57" s="1639"/>
      <c r="I57" s="1639"/>
      <c r="J57" s="1639"/>
    </row>
    <row r="58" spans="1:10" ht="15" customHeight="1">
      <c r="A58" s="1049" t="s">
        <v>56</v>
      </c>
      <c r="B58" s="1048" t="s">
        <v>451</v>
      </c>
      <c r="C58" s="974"/>
      <c r="D58" s="974"/>
      <c r="E58" s="974"/>
      <c r="F58" s="974"/>
      <c r="G58" s="974"/>
      <c r="H58" s="974"/>
      <c r="I58" s="974"/>
      <c r="J58" s="974"/>
    </row>
    <row r="59" spans="1:10" ht="21" customHeight="1">
      <c r="A59" s="986"/>
      <c r="B59" s="1593" t="s">
        <v>57</v>
      </c>
      <c r="C59" s="1594"/>
      <c r="D59" s="974"/>
      <c r="E59" s="974"/>
      <c r="F59" s="974"/>
      <c r="G59" s="974"/>
      <c r="H59" s="974"/>
      <c r="I59" s="974"/>
      <c r="J59" s="974"/>
    </row>
    <row r="60" spans="1:10" ht="36" customHeight="1">
      <c r="A60" s="986"/>
      <c r="B60" s="1643" t="s">
        <v>698</v>
      </c>
      <c r="C60" s="1672"/>
      <c r="D60" s="1672"/>
      <c r="E60" s="1672"/>
      <c r="F60" s="1672"/>
      <c r="G60" s="1672"/>
      <c r="H60" s="1672"/>
      <c r="I60" s="1672"/>
      <c r="J60" s="1672"/>
    </row>
    <row r="61" spans="1:10" ht="48.75" customHeight="1">
      <c r="A61" s="986"/>
      <c r="B61" s="1592" t="s">
        <v>426</v>
      </c>
      <c r="C61" s="1639"/>
      <c r="D61" s="1639"/>
      <c r="E61" s="1639"/>
      <c r="F61" s="1639"/>
      <c r="G61" s="1639"/>
      <c r="H61" s="1639"/>
      <c r="I61" s="1639"/>
      <c r="J61" s="1639"/>
    </row>
    <row r="62" spans="2:10" ht="20.25" customHeight="1">
      <c r="B62" s="1593" t="s">
        <v>810</v>
      </c>
      <c r="C62" s="1594"/>
      <c r="D62" s="1594"/>
      <c r="E62" s="1594"/>
      <c r="F62" s="1594"/>
      <c r="G62" s="1594"/>
      <c r="H62" s="1594"/>
      <c r="I62" s="1594"/>
      <c r="J62" s="1594"/>
    </row>
    <row r="63" spans="2:10" ht="76.5" customHeight="1">
      <c r="B63" s="1592" t="s">
        <v>555</v>
      </c>
      <c r="C63" s="1639"/>
      <c r="D63" s="1639"/>
      <c r="E63" s="1639"/>
      <c r="F63" s="1639"/>
      <c r="G63" s="1639"/>
      <c r="H63" s="1639"/>
      <c r="I63" s="1639"/>
      <c r="J63" s="1639"/>
    </row>
  </sheetData>
  <mergeCells count="19">
    <mergeCell ref="B45:J45"/>
    <mergeCell ref="B63:J63"/>
    <mergeCell ref="B57:J57"/>
    <mergeCell ref="B61:J61"/>
    <mergeCell ref="B59:C59"/>
    <mergeCell ref="B62:J62"/>
    <mergeCell ref="B60:J60"/>
    <mergeCell ref="B55:J55"/>
    <mergeCell ref="B50:J50"/>
    <mergeCell ref="B46:J46"/>
    <mergeCell ref="I1:J1"/>
    <mergeCell ref="B38:J38"/>
    <mergeCell ref="A12:D12"/>
    <mergeCell ref="B42:J42"/>
    <mergeCell ref="B49:J49"/>
    <mergeCell ref="B48:J48"/>
    <mergeCell ref="B54:J54"/>
    <mergeCell ref="B52:J52"/>
    <mergeCell ref="B53:J53"/>
  </mergeCells>
  <printOptions/>
  <pageMargins left="0.7480314960629921" right="0.5511811023622047" top="0.984251968503937" bottom="0.984251968503937" header="0.5118110236220472" footer="0.5118110236220472"/>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dimension ref="A1:AD774"/>
  <sheetViews>
    <sheetView showGridLines="0" view="pageBreakPreview" zoomScale="75" zoomScaleNormal="75" zoomScaleSheetLayoutView="75" workbookViewId="0" topLeftCell="A13">
      <selection activeCell="B17" sqref="B17:Z17"/>
    </sheetView>
  </sheetViews>
  <sheetFormatPr defaultColWidth="9.00390625" defaultRowHeight="14.25"/>
  <cols>
    <col min="1" max="1" width="5.125" style="55" customWidth="1"/>
    <col min="2" max="2" width="3.50390625" style="78" customWidth="1"/>
    <col min="3" max="3" width="9.00390625" style="55" customWidth="1"/>
    <col min="4" max="4" width="18.25390625" style="55" customWidth="1"/>
    <col min="5" max="5" width="1.37890625" style="55" customWidth="1"/>
    <col min="6" max="6" width="12.00390625" style="55" customWidth="1"/>
    <col min="7" max="7" width="11.875" style="55" customWidth="1"/>
    <col min="8" max="8" width="7.875" style="55" customWidth="1"/>
    <col min="9" max="9" width="2.00390625" style="55" customWidth="1"/>
    <col min="10" max="10" width="12.25390625" style="55" customWidth="1"/>
    <col min="11" max="11" width="11.875" style="55" customWidth="1"/>
    <col min="12" max="12" width="7.875" style="55" customWidth="1"/>
    <col min="13" max="13" width="2.25390625" style="1281" customWidth="1"/>
    <col min="14" max="14" width="12.625" style="55" customWidth="1"/>
    <col min="15" max="15" width="11.875" style="55" customWidth="1"/>
    <col min="16" max="16" width="11.125" style="55" customWidth="1"/>
    <col min="17" max="16384" width="9.00390625" style="55" customWidth="1"/>
  </cols>
  <sheetData>
    <row r="1" spans="1:16" ht="13.5">
      <c r="A1" s="5" t="s">
        <v>789</v>
      </c>
      <c r="B1" s="24"/>
      <c r="C1" s="2"/>
      <c r="D1" s="5"/>
      <c r="E1" s="5"/>
      <c r="F1" s="5"/>
      <c r="G1" s="5"/>
      <c r="H1" s="5"/>
      <c r="I1" s="5"/>
      <c r="J1" s="5"/>
      <c r="K1" s="5"/>
      <c r="L1" s="5"/>
      <c r="M1" s="14"/>
      <c r="N1" s="1683" t="s">
        <v>496</v>
      </c>
      <c r="O1" s="1683"/>
      <c r="P1" s="1684"/>
    </row>
    <row r="2" spans="1:16" s="211" customFormat="1" ht="15">
      <c r="A2" s="190"/>
      <c r="B2" s="192"/>
      <c r="C2" s="190"/>
      <c r="D2" s="190"/>
      <c r="E2" s="190"/>
      <c r="F2" s="190"/>
      <c r="G2" s="190"/>
      <c r="H2" s="190"/>
      <c r="I2" s="190"/>
      <c r="J2" s="190"/>
      <c r="K2" s="190"/>
      <c r="L2" s="190"/>
      <c r="M2" s="190"/>
      <c r="N2" s="190"/>
      <c r="O2" s="190"/>
      <c r="P2" s="190"/>
    </row>
    <row r="3" spans="1:21" s="211" customFormat="1" ht="15">
      <c r="A3" s="190"/>
      <c r="B3" s="27" t="s">
        <v>951</v>
      </c>
      <c r="C3" s="190"/>
      <c r="D3" s="190"/>
      <c r="E3" s="190"/>
      <c r="F3" s="190"/>
      <c r="G3" s="190"/>
      <c r="H3" s="190"/>
      <c r="I3" s="190"/>
      <c r="J3" s="190"/>
      <c r="K3" s="190"/>
      <c r="L3" s="190"/>
      <c r="M3" s="190"/>
      <c r="N3" s="190"/>
      <c r="O3" s="190"/>
      <c r="P3" s="190"/>
      <c r="R3" s="212"/>
      <c r="S3" s="212"/>
      <c r="T3" s="212"/>
      <c r="U3" s="212"/>
    </row>
    <row r="4" spans="1:16" ht="12.75">
      <c r="A4" s="5"/>
      <c r="B4" s="11"/>
      <c r="C4" s="5"/>
      <c r="D4" s="5"/>
      <c r="E4" s="5"/>
      <c r="F4" s="5"/>
      <c r="G4" s="5"/>
      <c r="H4" s="5"/>
      <c r="I4" s="5"/>
      <c r="J4" s="5"/>
      <c r="K4" s="5"/>
      <c r="L4" s="5"/>
      <c r="M4" s="14"/>
      <c r="N4" s="5"/>
      <c r="O4" s="5"/>
      <c r="P4" s="5"/>
    </row>
    <row r="5" spans="1:16" s="211" customFormat="1" ht="15">
      <c r="A5" s="190"/>
      <c r="B5" s="30" t="s">
        <v>1043</v>
      </c>
      <c r="C5" s="190"/>
      <c r="D5" s="190"/>
      <c r="E5" s="190"/>
      <c r="F5" s="190"/>
      <c r="G5" s="190"/>
      <c r="H5" s="190"/>
      <c r="I5" s="190"/>
      <c r="J5" s="190"/>
      <c r="K5" s="190"/>
      <c r="L5" s="190"/>
      <c r="M5" s="275"/>
      <c r="N5" s="190"/>
      <c r="O5" s="190"/>
      <c r="P5" s="190"/>
    </row>
    <row r="6" spans="1:16" ht="12.75">
      <c r="A6" s="5"/>
      <c r="B6" s="11"/>
      <c r="C6" s="5"/>
      <c r="D6" s="5"/>
      <c r="E6" s="5"/>
      <c r="F6" s="5"/>
      <c r="G6" s="5"/>
      <c r="H6" s="5"/>
      <c r="I6" s="5"/>
      <c r="J6" s="5"/>
      <c r="K6" s="5"/>
      <c r="L6" s="5"/>
      <c r="M6" s="14"/>
      <c r="N6" s="5"/>
      <c r="O6" s="5"/>
      <c r="P6" s="5"/>
    </row>
    <row r="7" spans="1:17" ht="15">
      <c r="A7" s="5"/>
      <c r="B7" s="30" t="s">
        <v>473</v>
      </c>
      <c r="C7" s="14"/>
      <c r="D7" s="14"/>
      <c r="E7" s="14"/>
      <c r="F7" s="14"/>
      <c r="G7" s="14"/>
      <c r="H7" s="14"/>
      <c r="I7" s="14"/>
      <c r="J7" s="14"/>
      <c r="K7" s="14"/>
      <c r="L7" s="14"/>
      <c r="M7" s="25"/>
      <c r="N7" s="5"/>
      <c r="O7" s="5"/>
      <c r="P7" s="5"/>
      <c r="Q7" s="276"/>
    </row>
    <row r="8" spans="1:17" ht="15">
      <c r="A8" s="5"/>
      <c r="B8" s="30"/>
      <c r="C8" s="14"/>
      <c r="D8" s="14"/>
      <c r="E8" s="14"/>
      <c r="F8" s="14"/>
      <c r="G8" s="14"/>
      <c r="H8" s="14"/>
      <c r="I8" s="14"/>
      <c r="J8" s="14"/>
      <c r="K8" s="14"/>
      <c r="L8" s="14"/>
      <c r="M8" s="25"/>
      <c r="N8" s="5"/>
      <c r="O8" s="5"/>
      <c r="P8" s="5"/>
      <c r="Q8" s="276"/>
    </row>
    <row r="9" spans="1:17" ht="12.75">
      <c r="A9" s="5"/>
      <c r="B9" s="11"/>
      <c r="C9" s="14"/>
      <c r="D9" s="14"/>
      <c r="E9" s="14"/>
      <c r="F9" s="14"/>
      <c r="G9" s="14"/>
      <c r="H9" s="14"/>
      <c r="I9" s="14"/>
      <c r="J9" s="14"/>
      <c r="K9" s="14"/>
      <c r="L9" s="14"/>
      <c r="M9" s="25"/>
      <c r="N9" s="276"/>
      <c r="O9" s="276"/>
      <c r="P9" s="276"/>
      <c r="Q9" s="276"/>
    </row>
    <row r="10" spans="1:17" ht="12.75">
      <c r="A10" s="5"/>
      <c r="B10" s="353"/>
      <c r="C10" s="14"/>
      <c r="D10" s="14"/>
      <c r="E10" s="14"/>
      <c r="F10" s="14"/>
      <c r="G10" s="14"/>
      <c r="H10" s="14"/>
      <c r="I10" s="14"/>
      <c r="J10" s="14"/>
      <c r="K10" s="14"/>
      <c r="L10" s="14"/>
      <c r="M10" s="25"/>
      <c r="N10" s="250" t="s">
        <v>602</v>
      </c>
      <c r="O10" s="1427" t="s">
        <v>602</v>
      </c>
      <c r="P10" s="1427" t="s">
        <v>455</v>
      </c>
      <c r="Q10" s="276"/>
    </row>
    <row r="11" spans="1:17" ht="15">
      <c r="A11" s="5"/>
      <c r="B11" s="30"/>
      <c r="C11" s="14"/>
      <c r="D11" s="14"/>
      <c r="E11" s="14"/>
      <c r="F11" s="14"/>
      <c r="G11" s="14"/>
      <c r="H11" s="14"/>
      <c r="I11" s="14"/>
      <c r="J11" s="14"/>
      <c r="K11" s="14"/>
      <c r="L11" s="14"/>
      <c r="M11" s="25"/>
      <c r="N11" s="33">
        <v>2007</v>
      </c>
      <c r="O11" s="1422">
        <v>2006</v>
      </c>
      <c r="P11" s="1422">
        <v>2006</v>
      </c>
      <c r="Q11" s="276"/>
    </row>
    <row r="12" spans="1:17" ht="12.75">
      <c r="A12" s="5"/>
      <c r="B12" s="881" t="s">
        <v>596</v>
      </c>
      <c r="C12" s="278"/>
      <c r="D12" s="278"/>
      <c r="E12" s="278"/>
      <c r="F12" s="278"/>
      <c r="G12" s="278"/>
      <c r="H12" s="278"/>
      <c r="I12" s="278"/>
      <c r="J12" s="278"/>
      <c r="K12" s="278"/>
      <c r="L12" s="278"/>
      <c r="M12" s="1274"/>
      <c r="N12" s="36" t="s">
        <v>1048</v>
      </c>
      <c r="O12" s="260" t="s">
        <v>1048</v>
      </c>
      <c r="P12" s="260" t="s">
        <v>1048</v>
      </c>
      <c r="Q12" s="276"/>
    </row>
    <row r="13" spans="1:17" ht="12.75">
      <c r="A13" s="5"/>
      <c r="B13" s="5"/>
      <c r="C13" s="14"/>
      <c r="D13" s="14"/>
      <c r="E13" s="14"/>
      <c r="F13" s="14"/>
      <c r="G13" s="14"/>
      <c r="H13" s="14"/>
      <c r="I13" s="14"/>
      <c r="J13" s="14"/>
      <c r="K13" s="14"/>
      <c r="L13" s="14"/>
      <c r="M13" s="25"/>
      <c r="N13" s="5"/>
      <c r="O13" s="5"/>
      <c r="P13" s="5"/>
      <c r="Q13" s="276"/>
    </row>
    <row r="14" spans="1:17" ht="15" customHeight="1">
      <c r="A14" s="5"/>
      <c r="B14" s="353" t="s">
        <v>140</v>
      </c>
      <c r="C14" s="14"/>
      <c r="D14" s="14"/>
      <c r="E14" s="14"/>
      <c r="F14" s="14"/>
      <c r="G14" s="14"/>
      <c r="H14" s="14"/>
      <c r="I14" s="14"/>
      <c r="J14" s="14"/>
      <c r="K14" s="14"/>
      <c r="L14" s="14"/>
      <c r="M14" s="25"/>
      <c r="N14" s="291">
        <v>1326</v>
      </c>
      <c r="O14" s="292">
        <v>1007</v>
      </c>
      <c r="P14" s="292">
        <v>2133</v>
      </c>
      <c r="Q14" s="276"/>
    </row>
    <row r="15" spans="1:17" ht="24" customHeight="1">
      <c r="A15" s="5"/>
      <c r="B15" s="353" t="s">
        <v>761</v>
      </c>
      <c r="C15" s="14"/>
      <c r="D15" s="14"/>
      <c r="E15" s="14"/>
      <c r="F15" s="14"/>
      <c r="G15" s="14"/>
      <c r="H15" s="14"/>
      <c r="I15" s="14"/>
      <c r="J15" s="14"/>
      <c r="K15" s="14"/>
      <c r="L15" s="14"/>
      <c r="M15" s="25"/>
      <c r="N15" s="291"/>
      <c r="O15" s="292"/>
      <c r="P15" s="292"/>
      <c r="Q15" s="276"/>
    </row>
    <row r="16" spans="1:17" ht="15">
      <c r="A16" s="5"/>
      <c r="B16" s="30"/>
      <c r="C16" s="15" t="s">
        <v>78</v>
      </c>
      <c r="D16" s="14"/>
      <c r="E16" s="14"/>
      <c r="F16" s="14"/>
      <c r="G16" s="14"/>
      <c r="H16" s="14"/>
      <c r="I16" s="14"/>
      <c r="J16" s="14"/>
      <c r="K16" s="14"/>
      <c r="L16" s="14"/>
      <c r="M16" s="25"/>
      <c r="N16" s="291">
        <v>241</v>
      </c>
      <c r="O16" s="292">
        <v>73</v>
      </c>
      <c r="P16" s="292">
        <v>738</v>
      </c>
      <c r="Q16" s="276"/>
    </row>
    <row r="17" spans="1:17" ht="15">
      <c r="A17" s="5"/>
      <c r="B17" s="30"/>
      <c r="C17" s="15" t="s">
        <v>762</v>
      </c>
      <c r="D17" s="14"/>
      <c r="E17" s="14"/>
      <c r="F17" s="14"/>
      <c r="G17" s="14"/>
      <c r="H17" s="14"/>
      <c r="I17" s="14"/>
      <c r="J17" s="14"/>
      <c r="K17" s="14"/>
      <c r="L17" s="14"/>
      <c r="M17" s="25"/>
      <c r="N17" s="291">
        <v>113</v>
      </c>
      <c r="O17" s="292">
        <v>168</v>
      </c>
      <c r="P17" s="292">
        <v>85</v>
      </c>
      <c r="Q17" s="276"/>
    </row>
    <row r="18" spans="1:17" ht="15">
      <c r="A18" s="5"/>
      <c r="B18" s="30"/>
      <c r="C18" s="13" t="s">
        <v>763</v>
      </c>
      <c r="D18" s="14"/>
      <c r="E18" s="14"/>
      <c r="F18" s="14"/>
      <c r="G18" s="14"/>
      <c r="H18" s="14"/>
      <c r="I18" s="14"/>
      <c r="J18" s="14"/>
      <c r="K18" s="14"/>
      <c r="L18" s="14"/>
      <c r="M18" s="25"/>
      <c r="N18" s="291">
        <v>125</v>
      </c>
      <c r="O18" s="292">
        <v>246</v>
      </c>
      <c r="P18" s="292">
        <v>207</v>
      </c>
      <c r="Q18" s="276"/>
    </row>
    <row r="19" spans="1:17" ht="15">
      <c r="A19" s="5"/>
      <c r="B19" s="1273"/>
      <c r="C19" s="1330" t="s">
        <v>597</v>
      </c>
      <c r="D19" s="278"/>
      <c r="E19" s="278"/>
      <c r="F19" s="278"/>
      <c r="G19" s="278"/>
      <c r="H19" s="278"/>
      <c r="I19" s="278"/>
      <c r="J19" s="278"/>
      <c r="K19" s="278"/>
      <c r="L19" s="278"/>
      <c r="M19" s="1274"/>
      <c r="N19" s="1275">
        <v>275</v>
      </c>
      <c r="O19" s="1276">
        <v>-20</v>
      </c>
      <c r="P19" s="1276">
        <v>59</v>
      </c>
      <c r="Q19" s="276"/>
    </row>
    <row r="20" spans="1:17" ht="20.25" customHeight="1" thickBot="1">
      <c r="A20" s="5"/>
      <c r="B20" s="351" t="s">
        <v>764</v>
      </c>
      <c r="C20" s="1277"/>
      <c r="D20" s="1277"/>
      <c r="E20" s="1277"/>
      <c r="F20" s="1277"/>
      <c r="G20" s="1277"/>
      <c r="H20" s="1277"/>
      <c r="I20" s="1277"/>
      <c r="J20" s="1277"/>
      <c r="K20" s="1277"/>
      <c r="L20" s="1277"/>
      <c r="M20" s="1278"/>
      <c r="N20" s="1279">
        <f>SUM(N14:N19)</f>
        <v>2080</v>
      </c>
      <c r="O20" s="1324">
        <f>SUM(O14:O19)</f>
        <v>1474</v>
      </c>
      <c r="P20" s="1324">
        <f>SUM(P14:P19)</f>
        <v>3222</v>
      </c>
      <c r="Q20" s="276"/>
    </row>
    <row r="21" spans="1:17" ht="15">
      <c r="A21" s="5"/>
      <c r="B21" s="30"/>
      <c r="C21" s="14"/>
      <c r="D21" s="14"/>
      <c r="E21" s="14"/>
      <c r="F21" s="14"/>
      <c r="G21" s="14"/>
      <c r="H21" s="14"/>
      <c r="I21" s="14"/>
      <c r="J21" s="14"/>
      <c r="K21" s="14"/>
      <c r="L21" s="14"/>
      <c r="M21" s="25"/>
      <c r="N21" s="5"/>
      <c r="O21" s="5"/>
      <c r="P21" s="5"/>
      <c r="Q21" s="276"/>
    </row>
    <row r="22" spans="1:17" ht="12.75">
      <c r="A22" s="5"/>
      <c r="B22" s="31" t="s">
        <v>1029</v>
      </c>
      <c r="C22" s="14"/>
      <c r="D22" s="14"/>
      <c r="E22" s="14"/>
      <c r="F22" s="14"/>
      <c r="G22" s="14"/>
      <c r="H22" s="14"/>
      <c r="I22" s="14"/>
      <c r="J22" s="14"/>
      <c r="K22" s="14"/>
      <c r="L22" s="14"/>
      <c r="M22" s="25"/>
      <c r="N22" s="5"/>
      <c r="O22" s="5"/>
      <c r="P22" s="5"/>
      <c r="Q22" s="276"/>
    </row>
    <row r="23" spans="1:17" ht="15">
      <c r="A23" s="5"/>
      <c r="B23" s="30"/>
      <c r="C23" s="14"/>
      <c r="D23" s="14"/>
      <c r="E23" s="14"/>
      <c r="F23" s="14"/>
      <c r="G23" s="14"/>
      <c r="H23" s="14"/>
      <c r="I23" s="14"/>
      <c r="J23" s="14"/>
      <c r="K23" s="14"/>
      <c r="L23" s="14"/>
      <c r="M23" s="25"/>
      <c r="N23" s="250" t="s">
        <v>602</v>
      </c>
      <c r="O23" s="1427" t="s">
        <v>602</v>
      </c>
      <c r="P23" s="1427" t="s">
        <v>455</v>
      </c>
      <c r="Q23" s="276"/>
    </row>
    <row r="24" spans="1:17" ht="12.75">
      <c r="A24" s="5"/>
      <c r="B24" s="277"/>
      <c r="C24" s="14"/>
      <c r="D24" s="14"/>
      <c r="E24" s="14"/>
      <c r="F24" s="14"/>
      <c r="G24" s="14"/>
      <c r="H24" s="14"/>
      <c r="I24" s="14"/>
      <c r="J24" s="14"/>
      <c r="K24" s="14"/>
      <c r="L24" s="14"/>
      <c r="M24" s="25"/>
      <c r="N24" s="33">
        <v>2007</v>
      </c>
      <c r="O24" s="1422">
        <v>2006</v>
      </c>
      <c r="P24" s="1422">
        <v>2006</v>
      </c>
      <c r="Q24" s="276"/>
    </row>
    <row r="25" spans="1:16" ht="12.75">
      <c r="A25" s="512" t="s">
        <v>500</v>
      </c>
      <c r="B25" s="34" t="s">
        <v>480</v>
      </c>
      <c r="C25" s="278"/>
      <c r="D25" s="278"/>
      <c r="E25" s="278"/>
      <c r="F25" s="278"/>
      <c r="G25" s="278"/>
      <c r="H25" s="278"/>
      <c r="I25" s="278"/>
      <c r="J25" s="278"/>
      <c r="K25" s="278"/>
      <c r="L25" s="278"/>
      <c r="M25" s="36"/>
      <c r="N25" s="36" t="s">
        <v>1048</v>
      </c>
      <c r="O25" s="260" t="s">
        <v>1048</v>
      </c>
      <c r="P25" s="260" t="s">
        <v>1048</v>
      </c>
    </row>
    <row r="26" spans="1:16" ht="7.5" customHeight="1">
      <c r="A26" s="5"/>
      <c r="B26" s="11"/>
      <c r="C26" s="5"/>
      <c r="D26" s="5"/>
      <c r="E26" s="5"/>
      <c r="F26" s="5"/>
      <c r="G26" s="5"/>
      <c r="H26" s="5"/>
      <c r="I26" s="5"/>
      <c r="J26" s="5"/>
      <c r="K26" s="5"/>
      <c r="L26" s="5"/>
      <c r="M26" s="14"/>
      <c r="N26" s="4"/>
      <c r="O26" s="261"/>
      <c r="P26" s="261"/>
    </row>
    <row r="27" spans="1:16" ht="12.75">
      <c r="A27" s="5"/>
      <c r="B27" s="45" t="s">
        <v>497</v>
      </c>
      <c r="C27" s="5"/>
      <c r="D27" s="5"/>
      <c r="E27" s="5"/>
      <c r="F27" s="5"/>
      <c r="G27" s="5"/>
      <c r="H27" s="5"/>
      <c r="I27" s="5"/>
      <c r="J27" s="5"/>
      <c r="K27" s="5"/>
      <c r="L27" s="5"/>
      <c r="M27" s="14"/>
      <c r="N27" s="5"/>
      <c r="O27" s="23"/>
      <c r="P27" s="23"/>
    </row>
    <row r="28" spans="1:16" ht="12.75">
      <c r="A28" s="5"/>
      <c r="B28" s="11"/>
      <c r="C28" s="17" t="s">
        <v>647</v>
      </c>
      <c r="D28" s="5"/>
      <c r="E28" s="5"/>
      <c r="F28" s="5"/>
      <c r="G28" s="5"/>
      <c r="H28" s="5"/>
      <c r="I28" s="5"/>
      <c r="J28" s="5"/>
      <c r="K28" s="5"/>
      <c r="L28" s="5"/>
      <c r="M28" s="279"/>
      <c r="N28" s="280">
        <v>97</v>
      </c>
      <c r="O28" s="42">
        <v>34</v>
      </c>
      <c r="P28" s="42">
        <v>378</v>
      </c>
    </row>
    <row r="29" spans="1:16" ht="12.75">
      <c r="A29" s="5"/>
      <c r="B29" s="11"/>
      <c r="C29" s="17" t="s">
        <v>430</v>
      </c>
      <c r="D29" s="5"/>
      <c r="E29" s="5"/>
      <c r="F29" s="5"/>
      <c r="G29" s="5"/>
      <c r="H29" s="5"/>
      <c r="I29" s="5"/>
      <c r="J29" s="5"/>
      <c r="K29" s="5"/>
      <c r="L29" s="5"/>
      <c r="M29" s="279"/>
      <c r="N29" s="280">
        <v>68</v>
      </c>
      <c r="O29" s="42">
        <v>53</v>
      </c>
      <c r="P29" s="42">
        <v>63</v>
      </c>
    </row>
    <row r="30" spans="1:16" ht="12.75">
      <c r="A30" s="5"/>
      <c r="B30" s="11"/>
      <c r="C30" s="17" t="s">
        <v>79</v>
      </c>
      <c r="D30" s="5"/>
      <c r="E30" s="5"/>
      <c r="F30" s="5"/>
      <c r="G30" s="5"/>
      <c r="H30" s="5"/>
      <c r="I30" s="5"/>
      <c r="J30" s="5"/>
      <c r="K30" s="5"/>
      <c r="L30" s="5"/>
      <c r="M30" s="279"/>
      <c r="N30" s="280">
        <v>54</v>
      </c>
      <c r="O30" s="42">
        <v>-34</v>
      </c>
      <c r="P30" s="42">
        <v>286</v>
      </c>
    </row>
    <row r="31" spans="1:16" ht="7.5" customHeight="1">
      <c r="A31" s="5"/>
      <c r="B31" s="109"/>
      <c r="C31" s="109"/>
      <c r="D31" s="137"/>
      <c r="E31" s="137"/>
      <c r="F31" s="137"/>
      <c r="G31" s="137"/>
      <c r="H31" s="137"/>
      <c r="I31" s="137"/>
      <c r="J31" s="137"/>
      <c r="K31" s="137"/>
      <c r="L31" s="137"/>
      <c r="M31" s="279"/>
      <c r="N31" s="280"/>
      <c r="O31" s="42"/>
      <c r="P31" s="42"/>
    </row>
    <row r="32" spans="1:16" ht="27" customHeight="1">
      <c r="A32" s="5"/>
      <c r="B32" s="1601" t="s">
        <v>498</v>
      </c>
      <c r="C32" s="1598"/>
      <c r="D32" s="1598"/>
      <c r="E32" s="1598"/>
      <c r="F32" s="1598"/>
      <c r="G32" s="1598"/>
      <c r="H32" s="1598"/>
      <c r="I32" s="1598"/>
      <c r="J32" s="1598"/>
      <c r="K32" s="1598"/>
      <c r="L32" s="1598"/>
      <c r="M32" s="279"/>
      <c r="N32" s="280">
        <v>1</v>
      </c>
      <c r="O32" s="42">
        <v>2</v>
      </c>
      <c r="P32" s="42">
        <v>1</v>
      </c>
    </row>
    <row r="33" spans="1:16" ht="7.5" customHeight="1">
      <c r="A33" s="5"/>
      <c r="B33" s="109"/>
      <c r="C33" s="109"/>
      <c r="D33" s="137"/>
      <c r="E33" s="137"/>
      <c r="F33" s="137"/>
      <c r="G33" s="137"/>
      <c r="H33" s="137"/>
      <c r="I33" s="137"/>
      <c r="J33" s="137"/>
      <c r="K33" s="137"/>
      <c r="L33" s="137"/>
      <c r="M33" s="279"/>
      <c r="N33" s="280"/>
      <c r="O33" s="42"/>
      <c r="P33" s="42"/>
    </row>
    <row r="34" spans="1:16" ht="27" customHeight="1">
      <c r="A34" s="5"/>
      <c r="B34" s="1602" t="s">
        <v>499</v>
      </c>
      <c r="C34" s="1568"/>
      <c r="D34" s="1568"/>
      <c r="E34" s="1568"/>
      <c r="F34" s="1568"/>
      <c r="G34" s="1568"/>
      <c r="H34" s="1568"/>
      <c r="I34" s="1568"/>
      <c r="J34" s="1568"/>
      <c r="K34" s="1568"/>
      <c r="L34" s="1568"/>
      <c r="M34" s="279"/>
      <c r="N34" s="281">
        <v>1</v>
      </c>
      <c r="O34" s="282">
        <v>3</v>
      </c>
      <c r="P34" s="282">
        <v>0</v>
      </c>
    </row>
    <row r="35" spans="1:16" ht="7.5" customHeight="1">
      <c r="A35" s="5"/>
      <c r="B35" s="110"/>
      <c r="C35" s="65"/>
      <c r="D35" s="65"/>
      <c r="E35" s="65"/>
      <c r="F35" s="65"/>
      <c r="G35" s="65"/>
      <c r="H35" s="65"/>
      <c r="I35" s="65"/>
      <c r="J35" s="65"/>
      <c r="K35" s="65"/>
      <c r="L35" s="65"/>
      <c r="M35" s="279"/>
      <c r="N35" s="281"/>
      <c r="O35" s="282"/>
      <c r="P35" s="282"/>
    </row>
    <row r="36" spans="1:16" ht="12.75">
      <c r="A36" s="5"/>
      <c r="B36" s="45" t="s">
        <v>80</v>
      </c>
      <c r="C36" s="5"/>
      <c r="D36" s="5"/>
      <c r="E36" s="5"/>
      <c r="F36" s="5"/>
      <c r="G36" s="5"/>
      <c r="H36" s="5"/>
      <c r="I36" s="5"/>
      <c r="J36" s="5"/>
      <c r="K36" s="5"/>
      <c r="L36" s="5"/>
      <c r="M36" s="279"/>
      <c r="N36" s="280">
        <v>20</v>
      </c>
      <c r="O36" s="42">
        <v>15</v>
      </c>
      <c r="P36" s="43">
        <v>10</v>
      </c>
    </row>
    <row r="37" spans="1:16" ht="7.5" customHeight="1">
      <c r="A37" s="5"/>
      <c r="B37" s="109"/>
      <c r="C37" s="109"/>
      <c r="D37" s="137"/>
      <c r="E37" s="137"/>
      <c r="F37" s="137"/>
      <c r="G37" s="137"/>
      <c r="H37" s="137"/>
      <c r="I37" s="137"/>
      <c r="J37" s="137"/>
      <c r="K37" s="137"/>
      <c r="L37" s="137"/>
      <c r="M37" s="279"/>
      <c r="N37" s="280"/>
      <c r="O37" s="280"/>
      <c r="P37" s="677"/>
    </row>
    <row r="38" spans="1:16" ht="18.75" customHeight="1">
      <c r="A38" s="5"/>
      <c r="B38" s="283" t="s">
        <v>490</v>
      </c>
      <c r="C38" s="264"/>
      <c r="D38" s="264"/>
      <c r="E38" s="264"/>
      <c r="F38" s="264"/>
      <c r="G38" s="264"/>
      <c r="H38" s="264"/>
      <c r="I38" s="264"/>
      <c r="J38" s="264"/>
      <c r="K38" s="264"/>
      <c r="L38" s="264"/>
      <c r="M38" s="284"/>
      <c r="N38" s="285">
        <f>SUM(N28:N36)</f>
        <v>241</v>
      </c>
      <c r="O38" s="286">
        <f>SUM(O28:O36)</f>
        <v>73</v>
      </c>
      <c r="P38" s="966">
        <f>SUM(P28:P36)</f>
        <v>738</v>
      </c>
    </row>
    <row r="39" spans="1:16" ht="7.5" customHeight="1">
      <c r="A39" s="5"/>
      <c r="B39" s="109"/>
      <c r="C39" s="137"/>
      <c r="D39" s="137"/>
      <c r="E39" s="137"/>
      <c r="F39" s="137"/>
      <c r="G39" s="137"/>
      <c r="H39" s="137"/>
      <c r="I39" s="137"/>
      <c r="J39" s="137"/>
      <c r="K39" s="137"/>
      <c r="L39" s="137"/>
      <c r="M39" s="14"/>
      <c r="N39" s="287"/>
      <c r="O39" s="287"/>
      <c r="P39" s="282"/>
    </row>
    <row r="40" spans="1:16" ht="7.5" customHeight="1">
      <c r="A40" s="5"/>
      <c r="B40" s="109"/>
      <c r="C40" s="137"/>
      <c r="D40" s="137"/>
      <c r="E40" s="137"/>
      <c r="F40" s="137"/>
      <c r="G40" s="137"/>
      <c r="H40" s="137"/>
      <c r="I40" s="137"/>
      <c r="J40" s="137"/>
      <c r="K40" s="137"/>
      <c r="L40" s="137"/>
      <c r="M40" s="14"/>
      <c r="N40" s="287"/>
      <c r="O40" s="287"/>
      <c r="P40" s="282"/>
    </row>
    <row r="41" spans="1:16" ht="12.75">
      <c r="A41" s="5"/>
      <c r="B41" s="38" t="s">
        <v>1029</v>
      </c>
      <c r="C41" s="5"/>
      <c r="D41" s="5"/>
      <c r="E41" s="5"/>
      <c r="F41" s="5"/>
      <c r="G41" s="5"/>
      <c r="H41" s="5"/>
      <c r="I41" s="5"/>
      <c r="J41" s="5"/>
      <c r="K41" s="5"/>
      <c r="L41" s="5"/>
      <c r="M41" s="14"/>
      <c r="N41" s="5"/>
      <c r="O41" s="5"/>
      <c r="P41" s="37"/>
    </row>
    <row r="42" spans="1:16" ht="7.5" customHeight="1">
      <c r="A42" s="5"/>
      <c r="B42" s="38"/>
      <c r="C42" s="5"/>
      <c r="D42" s="5"/>
      <c r="E42" s="5"/>
      <c r="F42" s="5"/>
      <c r="G42" s="5"/>
      <c r="H42" s="5"/>
      <c r="I42" s="5"/>
      <c r="J42" s="5"/>
      <c r="K42" s="5"/>
      <c r="L42" s="5"/>
      <c r="M42" s="14"/>
      <c r="N42" s="5"/>
      <c r="O42" s="5"/>
      <c r="P42" s="37"/>
    </row>
    <row r="43" spans="1:16" ht="12.75">
      <c r="A43" s="336"/>
      <c r="B43" s="1043" t="s">
        <v>417</v>
      </c>
      <c r="C43" s="1" t="s">
        <v>633</v>
      </c>
      <c r="D43" s="5"/>
      <c r="E43" s="5"/>
      <c r="F43" s="5"/>
      <c r="G43" s="5"/>
      <c r="H43" s="5"/>
      <c r="I43" s="5"/>
      <c r="J43" s="5"/>
      <c r="K43" s="5"/>
      <c r="L43" s="5"/>
      <c r="M43" s="14"/>
      <c r="N43" s="5"/>
      <c r="O43" s="5"/>
      <c r="P43" s="37"/>
    </row>
    <row r="44" spans="1:16" ht="7.5" customHeight="1">
      <c r="A44" s="5"/>
      <c r="B44" s="274"/>
      <c r="C44" s="5"/>
      <c r="D44" s="5"/>
      <c r="E44" s="5"/>
      <c r="F44" s="5"/>
      <c r="G44" s="5"/>
      <c r="H44" s="5"/>
      <c r="I44" s="5"/>
      <c r="J44" s="5"/>
      <c r="K44" s="5"/>
      <c r="L44" s="5"/>
      <c r="M44" s="14"/>
      <c r="N44" s="5"/>
      <c r="O44" s="5"/>
      <c r="P44" s="37"/>
    </row>
    <row r="45" spans="1:16" ht="56.25" customHeight="1">
      <c r="A45" s="5"/>
      <c r="B45" s="274"/>
      <c r="C45" s="1686" t="s">
        <v>141</v>
      </c>
      <c r="D45" s="1686"/>
      <c r="E45" s="1686"/>
      <c r="F45" s="1686"/>
      <c r="G45" s="1686"/>
      <c r="H45" s="1686"/>
      <c r="I45" s="1686"/>
      <c r="J45" s="1686"/>
      <c r="K45" s="1686"/>
      <c r="L45" s="1686"/>
      <c r="M45" s="1686"/>
      <c r="N45" s="1686"/>
      <c r="O45" s="1686"/>
      <c r="P45" s="1686"/>
    </row>
    <row r="46" spans="1:16" ht="7.5" customHeight="1">
      <c r="A46" s="5"/>
      <c r="B46" s="274"/>
      <c r="C46" s="5"/>
      <c r="D46" s="5"/>
      <c r="E46" s="5"/>
      <c r="F46" s="5"/>
      <c r="G46" s="5"/>
      <c r="H46" s="5"/>
      <c r="I46" s="5"/>
      <c r="J46" s="5"/>
      <c r="K46" s="5"/>
      <c r="L46" s="5"/>
      <c r="M46" s="14"/>
      <c r="N46" s="5"/>
      <c r="O46" s="5"/>
      <c r="P46" s="37"/>
    </row>
    <row r="47" spans="1:16" ht="12.75">
      <c r="A47" s="336"/>
      <c r="B47" s="1043" t="s">
        <v>418</v>
      </c>
      <c r="C47" s="1" t="s">
        <v>699</v>
      </c>
      <c r="D47" s="5"/>
      <c r="E47" s="5"/>
      <c r="F47" s="5"/>
      <c r="G47" s="5"/>
      <c r="H47" s="5"/>
      <c r="I47" s="5"/>
      <c r="J47" s="5"/>
      <c r="K47" s="5"/>
      <c r="L47" s="5"/>
      <c r="M47" s="14"/>
      <c r="N47" s="5"/>
      <c r="O47" s="5"/>
      <c r="P47" s="37"/>
    </row>
    <row r="48" spans="1:16" ht="12.75">
      <c r="A48" s="5"/>
      <c r="B48" s="74"/>
      <c r="C48" s="17"/>
      <c r="D48" s="5"/>
      <c r="E48" s="5"/>
      <c r="F48" s="5"/>
      <c r="G48" s="5"/>
      <c r="H48" s="5"/>
      <c r="I48" s="5"/>
      <c r="J48" s="5"/>
      <c r="K48" s="5"/>
      <c r="L48" s="5"/>
      <c r="M48" s="14"/>
      <c r="N48" s="250" t="s">
        <v>602</v>
      </c>
      <c r="O48" s="1427" t="s">
        <v>602</v>
      </c>
      <c r="P48" s="1427" t="s">
        <v>455</v>
      </c>
    </row>
    <row r="49" spans="1:16" ht="12.75">
      <c r="A49" s="5"/>
      <c r="B49" s="74"/>
      <c r="C49" s="17"/>
      <c r="D49" s="5"/>
      <c r="E49" s="5"/>
      <c r="F49" s="5"/>
      <c r="G49" s="5"/>
      <c r="H49" s="5"/>
      <c r="I49" s="5"/>
      <c r="J49" s="5"/>
      <c r="K49" s="5"/>
      <c r="L49" s="5"/>
      <c r="M49" s="14"/>
      <c r="N49" s="33">
        <v>2007</v>
      </c>
      <c r="O49" s="1422">
        <v>2006</v>
      </c>
      <c r="P49" s="1422">
        <v>2006</v>
      </c>
    </row>
    <row r="50" spans="1:16" ht="15" customHeight="1">
      <c r="A50" s="5"/>
      <c r="B50" s="274"/>
      <c r="C50" s="321" t="s">
        <v>421</v>
      </c>
      <c r="D50" s="35"/>
      <c r="E50" s="35"/>
      <c r="F50" s="35"/>
      <c r="G50" s="35"/>
      <c r="H50" s="35"/>
      <c r="I50" s="35"/>
      <c r="J50" s="35"/>
      <c r="K50" s="35"/>
      <c r="L50" s="35"/>
      <c r="M50" s="288"/>
      <c r="N50" s="36" t="s">
        <v>1048</v>
      </c>
      <c r="O50" s="260" t="s">
        <v>1048</v>
      </c>
      <c r="P50" s="260" t="s">
        <v>1048</v>
      </c>
    </row>
    <row r="51" spans="1:16" ht="7.5" customHeight="1">
      <c r="A51" s="5"/>
      <c r="B51" s="274"/>
      <c r="C51" s="5"/>
      <c r="D51" s="5"/>
      <c r="E51" s="5"/>
      <c r="F51" s="5"/>
      <c r="G51" s="5"/>
      <c r="H51" s="5"/>
      <c r="I51" s="5"/>
      <c r="J51" s="5"/>
      <c r="K51" s="5"/>
      <c r="L51" s="5"/>
      <c r="M51" s="289"/>
      <c r="N51" s="276"/>
      <c r="O51" s="276"/>
      <c r="P51" s="276"/>
    </row>
    <row r="52" spans="1:16" ht="14.25" customHeight="1">
      <c r="A52" s="5"/>
      <c r="B52" s="274"/>
      <c r="C52" s="1598" t="s">
        <v>787</v>
      </c>
      <c r="D52" s="1598"/>
      <c r="E52" s="1598"/>
      <c r="F52" s="1598"/>
      <c r="G52" s="1598"/>
      <c r="H52" s="1598"/>
      <c r="I52" s="1598"/>
      <c r="J52" s="1598"/>
      <c r="K52" s="1598"/>
      <c r="L52" s="1598"/>
      <c r="M52" s="290"/>
      <c r="N52" s="291"/>
      <c r="O52" s="291"/>
      <c r="P52" s="292"/>
    </row>
    <row r="53" spans="1:16" ht="9" customHeight="1">
      <c r="A53" s="5"/>
      <c r="B53" s="274"/>
      <c r="C53" s="137"/>
      <c r="D53" s="137"/>
      <c r="E53" s="137"/>
      <c r="F53" s="137"/>
      <c r="G53" s="137"/>
      <c r="H53" s="137"/>
      <c r="I53" s="137"/>
      <c r="J53" s="137"/>
      <c r="K53" s="137"/>
      <c r="L53" s="137"/>
      <c r="M53" s="290"/>
      <c r="N53" s="291"/>
      <c r="O53" s="291"/>
      <c r="P53" s="292"/>
    </row>
    <row r="54" spans="1:16" ht="30.75" customHeight="1">
      <c r="A54" s="5"/>
      <c r="B54" s="274"/>
      <c r="C54" s="137"/>
      <c r="D54" s="1598" t="s">
        <v>81</v>
      </c>
      <c r="E54" s="1598"/>
      <c r="F54" s="1598"/>
      <c r="G54" s="1598"/>
      <c r="H54" s="1598"/>
      <c r="I54" s="1598"/>
      <c r="J54" s="1598"/>
      <c r="K54" s="1598"/>
      <c r="L54" s="1598"/>
      <c r="M54" s="290"/>
      <c r="N54" s="291">
        <v>-7</v>
      </c>
      <c r="O54" s="292">
        <v>33</v>
      </c>
      <c r="P54" s="292">
        <v>20</v>
      </c>
    </row>
    <row r="55" spans="1:16" ht="14.25" customHeight="1">
      <c r="A55" s="5"/>
      <c r="B55" s="274"/>
      <c r="C55" s="137"/>
      <c r="D55" s="17" t="s">
        <v>788</v>
      </c>
      <c r="E55" s="17"/>
      <c r="F55" s="17"/>
      <c r="G55" s="17"/>
      <c r="H55" s="17"/>
      <c r="I55" s="137"/>
      <c r="J55" s="137"/>
      <c r="K55" s="137"/>
      <c r="L55" s="137"/>
      <c r="M55" s="290"/>
      <c r="N55" s="291">
        <v>45</v>
      </c>
      <c r="O55" s="292">
        <v>23</v>
      </c>
      <c r="P55" s="292">
        <v>26</v>
      </c>
    </row>
    <row r="56" spans="1:16" ht="5.25" customHeight="1">
      <c r="A56" s="5"/>
      <c r="B56" s="274"/>
      <c r="C56" s="5"/>
      <c r="D56" s="5"/>
      <c r="E56" s="5"/>
      <c r="F56" s="5"/>
      <c r="G56" s="5"/>
      <c r="H56" s="5"/>
      <c r="I56" s="5"/>
      <c r="J56" s="5"/>
      <c r="K56" s="5"/>
      <c r="L56" s="5"/>
      <c r="M56" s="290"/>
      <c r="N56" s="291"/>
      <c r="O56" s="292"/>
      <c r="P56" s="292"/>
    </row>
    <row r="57" spans="1:16" ht="27" customHeight="1">
      <c r="A57" s="5"/>
      <c r="B57" s="274"/>
      <c r="C57" s="1599" t="s">
        <v>82</v>
      </c>
      <c r="D57" s="1599"/>
      <c r="E57" s="1599"/>
      <c r="F57" s="1599"/>
      <c r="G57" s="1599"/>
      <c r="H57" s="1599"/>
      <c r="I57" s="1599"/>
      <c r="J57" s="1599"/>
      <c r="K57" s="1599"/>
      <c r="L57" s="1599"/>
      <c r="M57" s="290"/>
      <c r="N57" s="293">
        <v>30</v>
      </c>
      <c r="O57" s="294">
        <v>-3</v>
      </c>
      <c r="P57" s="294">
        <v>17</v>
      </c>
    </row>
    <row r="58" spans="1:16" ht="8.25" customHeight="1">
      <c r="A58" s="5"/>
      <c r="B58" s="274"/>
      <c r="C58" s="1600"/>
      <c r="D58" s="1600"/>
      <c r="E58" s="1600"/>
      <c r="F58" s="1600"/>
      <c r="G58" s="1600"/>
      <c r="H58" s="1600"/>
      <c r="I58" s="1600"/>
      <c r="J58" s="1600"/>
      <c r="K58" s="1600"/>
      <c r="L58" s="1600"/>
      <c r="M58" s="295"/>
      <c r="N58" s="291"/>
      <c r="O58" s="292"/>
      <c r="P58" s="292"/>
    </row>
    <row r="59" spans="1:16" ht="16.5" customHeight="1">
      <c r="A59" s="5"/>
      <c r="B59" s="274"/>
      <c r="C59" s="35"/>
      <c r="D59" s="35"/>
      <c r="E59" s="35"/>
      <c r="F59" s="35"/>
      <c r="G59" s="35"/>
      <c r="H59" s="35"/>
      <c r="I59" s="35"/>
      <c r="J59" s="35"/>
      <c r="K59" s="35"/>
      <c r="L59" s="35"/>
      <c r="M59" s="295"/>
      <c r="N59" s="296">
        <f>SUM(N52:N58)</f>
        <v>68</v>
      </c>
      <c r="O59" s="297">
        <f>SUM(O52:O58)</f>
        <v>53</v>
      </c>
      <c r="P59" s="297">
        <f>SUM(P52:P58)</f>
        <v>63</v>
      </c>
    </row>
    <row r="60" spans="1:17" ht="7.5" customHeight="1">
      <c r="A60" s="5"/>
      <c r="B60" s="274"/>
      <c r="C60" s="5"/>
      <c r="D60" s="5"/>
      <c r="E60" s="5"/>
      <c r="F60" s="5"/>
      <c r="G60" s="5"/>
      <c r="H60" s="5"/>
      <c r="I60" s="5"/>
      <c r="J60" s="5"/>
      <c r="K60" s="5"/>
      <c r="L60" s="5"/>
      <c r="M60" s="298"/>
      <c r="N60" s="299"/>
      <c r="O60" s="299"/>
      <c r="P60" s="299"/>
      <c r="Q60" s="300"/>
    </row>
    <row r="61" spans="1:17" ht="30" customHeight="1">
      <c r="A61" s="5"/>
      <c r="B61" s="274"/>
      <c r="C61" s="1686" t="s">
        <v>84</v>
      </c>
      <c r="D61" s="1687"/>
      <c r="E61" s="1687"/>
      <c r="F61" s="1687"/>
      <c r="G61" s="1687"/>
      <c r="H61" s="1687"/>
      <c r="I61" s="1687"/>
      <c r="J61" s="1687"/>
      <c r="K61" s="1687"/>
      <c r="L61" s="1687"/>
      <c r="M61" s="1687"/>
      <c r="N61" s="1687"/>
      <c r="O61" s="1687"/>
      <c r="P61" s="1687"/>
      <c r="Q61" s="300"/>
    </row>
    <row r="62" spans="1:16" ht="37.5" customHeight="1">
      <c r="A62" s="5"/>
      <c r="B62" s="274"/>
      <c r="C62" s="1569" t="s">
        <v>83</v>
      </c>
      <c r="D62" s="1570"/>
      <c r="E62" s="1570"/>
      <c r="F62" s="1570"/>
      <c r="G62" s="1570"/>
      <c r="H62" s="1570"/>
      <c r="I62" s="1570"/>
      <c r="J62" s="1570"/>
      <c r="K62" s="1570"/>
      <c r="L62" s="1570"/>
      <c r="M62" s="1570"/>
      <c r="N62" s="1570"/>
      <c r="O62" s="1570"/>
      <c r="P62" s="1570"/>
    </row>
    <row r="63" spans="1:17" ht="4.5" customHeight="1">
      <c r="A63" s="5"/>
      <c r="B63" s="274"/>
      <c r="C63" s="5"/>
      <c r="D63" s="5"/>
      <c r="E63" s="5"/>
      <c r="F63" s="5"/>
      <c r="G63" s="5"/>
      <c r="H63" s="5"/>
      <c r="I63" s="5"/>
      <c r="J63" s="5"/>
      <c r="K63" s="5"/>
      <c r="L63" s="5"/>
      <c r="M63" s="14"/>
      <c r="N63" s="5"/>
      <c r="O63" s="5"/>
      <c r="P63" s="37"/>
      <c r="Q63" s="300"/>
    </row>
    <row r="64" spans="1:16" ht="12.75">
      <c r="A64" s="336"/>
      <c r="B64" s="1043" t="s">
        <v>419</v>
      </c>
      <c r="C64" s="1" t="s">
        <v>451</v>
      </c>
      <c r="D64" s="5"/>
      <c r="E64" s="5"/>
      <c r="F64" s="5"/>
      <c r="G64" s="5"/>
      <c r="H64" s="5"/>
      <c r="I64" s="5"/>
      <c r="J64" s="5"/>
      <c r="K64" s="5"/>
      <c r="L64" s="5"/>
      <c r="M64" s="14"/>
      <c r="N64" s="5"/>
      <c r="O64" s="5"/>
      <c r="P64" s="5"/>
    </row>
    <row r="65" spans="1:16" ht="30" customHeight="1">
      <c r="A65" s="336"/>
      <c r="B65" s="1043"/>
      <c r="C65" s="1604" t="s">
        <v>598</v>
      </c>
      <c r="D65" s="1571"/>
      <c r="E65" s="1571"/>
      <c r="F65" s="1571"/>
      <c r="G65" s="1571"/>
      <c r="H65" s="1571"/>
      <c r="I65" s="1571"/>
      <c r="J65" s="1571"/>
      <c r="K65" s="1571"/>
      <c r="L65" s="1571"/>
      <c r="M65" s="1571"/>
      <c r="N65" s="1571"/>
      <c r="O65" s="1571"/>
      <c r="P65" s="1571"/>
    </row>
    <row r="66" spans="1:16" ht="7.5" customHeight="1">
      <c r="A66" s="5"/>
      <c r="B66" s="274"/>
      <c r="C66" s="5"/>
      <c r="D66" s="5"/>
      <c r="E66" s="5"/>
      <c r="F66" s="5"/>
      <c r="G66" s="5"/>
      <c r="H66" s="5"/>
      <c r="I66" s="5"/>
      <c r="J66" s="5"/>
      <c r="K66" s="5"/>
      <c r="L66" s="5"/>
      <c r="M66" s="14"/>
      <c r="N66" s="5"/>
      <c r="O66" s="5"/>
      <c r="P66" s="5"/>
    </row>
    <row r="67" spans="1:16" ht="39" customHeight="1">
      <c r="A67" s="5"/>
      <c r="B67" s="274"/>
      <c r="C67" s="1680" t="s">
        <v>85</v>
      </c>
      <c r="D67" s="1681"/>
      <c r="E67" s="1681"/>
      <c r="F67" s="1681"/>
      <c r="G67" s="1681"/>
      <c r="H67" s="1681"/>
      <c r="I67" s="1681"/>
      <c r="J67" s="1681"/>
      <c r="K67" s="1681"/>
      <c r="L67" s="1681"/>
      <c r="M67" s="1681"/>
      <c r="N67" s="1681"/>
      <c r="O67" s="1681"/>
      <c r="P67" s="1681"/>
    </row>
    <row r="68" spans="1:16" ht="14.25" customHeight="1">
      <c r="A68" s="5"/>
      <c r="B68" s="274"/>
      <c r="C68" s="914"/>
      <c r="D68" s="21"/>
      <c r="E68" s="21"/>
      <c r="F68" s="21"/>
      <c r="G68" s="21"/>
      <c r="H68" s="21"/>
      <c r="I68" s="21"/>
      <c r="J68" s="21"/>
      <c r="K68" s="21"/>
      <c r="L68" s="21"/>
      <c r="M68" s="21"/>
      <c r="N68" s="21"/>
      <c r="O68" s="21"/>
      <c r="P68" s="21"/>
    </row>
    <row r="69" spans="1:17" ht="18.75" customHeight="1">
      <c r="A69" s="5"/>
      <c r="B69" s="1044" t="s">
        <v>431</v>
      </c>
      <c r="C69" s="1572" t="s">
        <v>86</v>
      </c>
      <c r="D69" s="1572"/>
      <c r="E69" s="1572"/>
      <c r="F69" s="1572"/>
      <c r="G69" s="1572"/>
      <c r="H69" s="1572"/>
      <c r="I69" s="1572"/>
      <c r="J69" s="1572"/>
      <c r="M69" s="55"/>
      <c r="Q69" s="1040"/>
    </row>
    <row r="70" spans="1:16" ht="27" customHeight="1">
      <c r="A70" s="5"/>
      <c r="B70" s="274"/>
      <c r="C70" s="1601" t="s">
        <v>32</v>
      </c>
      <c r="D70" s="1639"/>
      <c r="E70" s="1639"/>
      <c r="F70" s="1639"/>
      <c r="G70" s="1639"/>
      <c r="H70" s="1639"/>
      <c r="I70" s="1639"/>
      <c r="J70" s="1639"/>
      <c r="K70" s="1639"/>
      <c r="L70" s="1639"/>
      <c r="M70" s="1639"/>
      <c r="N70" s="1639"/>
      <c r="O70" s="1639"/>
      <c r="P70" s="1639"/>
    </row>
    <row r="71" spans="1:16" ht="12.75">
      <c r="A71" s="5"/>
      <c r="B71" s="274"/>
      <c r="C71" s="17"/>
      <c r="D71" s="5"/>
      <c r="E71" s="5"/>
      <c r="F71" s="5"/>
      <c r="G71" s="5"/>
      <c r="H71" s="5"/>
      <c r="I71" s="5"/>
      <c r="J71" s="5"/>
      <c r="K71" s="5"/>
      <c r="L71" s="5"/>
      <c r="M71" s="14"/>
      <c r="N71" s="250" t="s">
        <v>602</v>
      </c>
      <c r="O71" s="1427" t="s">
        <v>602</v>
      </c>
      <c r="P71" s="1427" t="s">
        <v>455</v>
      </c>
    </row>
    <row r="72" spans="1:16" ht="12.75">
      <c r="A72" s="5"/>
      <c r="B72" s="274"/>
      <c r="C72" s="17"/>
      <c r="D72" s="5"/>
      <c r="E72" s="5"/>
      <c r="F72" s="5"/>
      <c r="G72" s="5"/>
      <c r="H72" s="5"/>
      <c r="I72" s="5"/>
      <c r="J72" s="5"/>
      <c r="K72" s="5"/>
      <c r="L72" s="5"/>
      <c r="M72" s="14"/>
      <c r="N72" s="33">
        <v>2007</v>
      </c>
      <c r="O72" s="1422">
        <v>2006</v>
      </c>
      <c r="P72" s="1422">
        <v>2006</v>
      </c>
    </row>
    <row r="73" spans="1:16" ht="12.75">
      <c r="A73" s="1" t="s">
        <v>501</v>
      </c>
      <c r="B73" s="216" t="s">
        <v>646</v>
      </c>
      <c r="C73" s="35"/>
      <c r="D73" s="35"/>
      <c r="E73" s="35"/>
      <c r="F73" s="35"/>
      <c r="G73" s="35"/>
      <c r="H73" s="35"/>
      <c r="I73" s="35"/>
      <c r="J73" s="35"/>
      <c r="K73" s="35"/>
      <c r="L73" s="35"/>
      <c r="M73" s="288"/>
      <c r="N73" s="36" t="s">
        <v>1048</v>
      </c>
      <c r="O73" s="260" t="s">
        <v>1048</v>
      </c>
      <c r="P73" s="260" t="s">
        <v>1048</v>
      </c>
    </row>
    <row r="74" spans="1:16" ht="12.75">
      <c r="A74" s="5"/>
      <c r="B74" s="274"/>
      <c r="C74" s="5"/>
      <c r="D74" s="5"/>
      <c r="E74" s="5"/>
      <c r="F74" s="5"/>
      <c r="G74" s="5"/>
      <c r="H74" s="5"/>
      <c r="I74" s="5"/>
      <c r="J74" s="5"/>
      <c r="K74" s="5"/>
      <c r="L74" s="5"/>
      <c r="M74" s="289"/>
      <c r="N74" s="276"/>
      <c r="O74" s="276"/>
      <c r="P74" s="276"/>
    </row>
    <row r="75" spans="1:16" ht="13.5">
      <c r="A75" s="5"/>
      <c r="B75" s="274"/>
      <c r="C75" s="1598" t="s">
        <v>180</v>
      </c>
      <c r="D75" s="1653"/>
      <c r="E75" s="137"/>
      <c r="F75" s="137"/>
      <c r="G75" s="137"/>
      <c r="H75" s="137"/>
      <c r="I75" s="137"/>
      <c r="J75" s="137"/>
      <c r="K75" s="137"/>
      <c r="L75" s="137"/>
      <c r="M75" s="290"/>
      <c r="N75" s="291">
        <v>5</v>
      </c>
      <c r="O75" s="292">
        <v>15</v>
      </c>
      <c r="P75" s="292">
        <v>3</v>
      </c>
    </row>
    <row r="76" spans="1:16" ht="6" customHeight="1">
      <c r="A76" s="5"/>
      <c r="B76" s="274"/>
      <c r="C76" s="137"/>
      <c r="D76" s="17"/>
      <c r="E76" s="17"/>
      <c r="F76" s="17"/>
      <c r="G76" s="17"/>
      <c r="H76" s="17"/>
      <c r="I76" s="137"/>
      <c r="J76" s="137"/>
      <c r="K76" s="137"/>
      <c r="L76" s="137"/>
      <c r="M76" s="290"/>
      <c r="N76" s="291"/>
      <c r="O76" s="292"/>
      <c r="P76" s="292"/>
    </row>
    <row r="77" spans="1:16" ht="12.75">
      <c r="A77" s="5"/>
      <c r="B77" s="274"/>
      <c r="C77" s="17" t="s">
        <v>888</v>
      </c>
      <c r="D77" s="5"/>
      <c r="E77" s="5"/>
      <c r="F77" s="5"/>
      <c r="G77" s="5"/>
      <c r="H77" s="5"/>
      <c r="I77" s="5"/>
      <c r="J77" s="5"/>
      <c r="K77" s="5"/>
      <c r="L77" s="5"/>
      <c r="M77" s="290"/>
      <c r="N77" s="291">
        <v>108</v>
      </c>
      <c r="O77" s="292">
        <v>153</v>
      </c>
      <c r="P77" s="292">
        <v>82</v>
      </c>
    </row>
    <row r="78" spans="1:16" ht="6" customHeight="1">
      <c r="A78" s="5"/>
      <c r="B78" s="274"/>
      <c r="C78" s="1600"/>
      <c r="D78" s="1600"/>
      <c r="E78" s="1600"/>
      <c r="F78" s="1600"/>
      <c r="G78" s="1600"/>
      <c r="H78" s="1600"/>
      <c r="I78" s="1600"/>
      <c r="J78" s="1600"/>
      <c r="K78" s="1600"/>
      <c r="L78" s="1600"/>
      <c r="M78" s="295"/>
      <c r="N78" s="291"/>
      <c r="O78" s="292"/>
      <c r="P78" s="292"/>
    </row>
    <row r="79" spans="1:16" ht="18" customHeight="1">
      <c r="A79" s="5"/>
      <c r="B79" s="746"/>
      <c r="C79" s="35"/>
      <c r="D79" s="35"/>
      <c r="E79" s="35"/>
      <c r="F79" s="35"/>
      <c r="G79" s="35"/>
      <c r="H79" s="35"/>
      <c r="I79" s="35"/>
      <c r="J79" s="35"/>
      <c r="K79" s="35"/>
      <c r="L79" s="35"/>
      <c r="M79" s="295"/>
      <c r="N79" s="296">
        <f>SUM(N75:N78)</f>
        <v>113</v>
      </c>
      <c r="O79" s="297">
        <f>SUM(O75:O78)</f>
        <v>168</v>
      </c>
      <c r="P79" s="297">
        <f>SUM(P75:P78)</f>
        <v>85</v>
      </c>
    </row>
    <row r="80" spans="1:16" ht="38.25" customHeight="1">
      <c r="A80" s="5"/>
      <c r="B80" s="1573"/>
      <c r="C80" s="1574"/>
      <c r="D80" s="1574"/>
      <c r="E80" s="1574"/>
      <c r="F80" s="1574"/>
      <c r="G80" s="1574"/>
      <c r="H80" s="1574"/>
      <c r="I80" s="1574"/>
      <c r="J80" s="1574"/>
      <c r="K80" s="1574"/>
      <c r="L80" s="1574"/>
      <c r="M80" s="1574"/>
      <c r="N80" s="1574"/>
      <c r="O80" s="1574"/>
      <c r="P80" s="1574"/>
    </row>
    <row r="81" spans="1:16" ht="13.5">
      <c r="A81" s="5"/>
      <c r="B81" s="5"/>
      <c r="C81" s="1280"/>
      <c r="D81" s="1280"/>
      <c r="E81" s="1280"/>
      <c r="F81" s="1280"/>
      <c r="G81" s="1280"/>
      <c r="H81" s="1280"/>
      <c r="I81" s="1280"/>
      <c r="J81" s="1280"/>
      <c r="K81" s="1280"/>
      <c r="L81" s="1280"/>
      <c r="M81" s="1280"/>
      <c r="N81" s="1280"/>
      <c r="O81" s="1280"/>
      <c r="P81" s="1280"/>
    </row>
    <row r="82" spans="1:16" ht="13.5">
      <c r="A82" s="5"/>
      <c r="B82" s="5"/>
      <c r="C82" s="1280"/>
      <c r="D82" s="1280"/>
      <c r="E82" s="1280"/>
      <c r="F82" s="1280"/>
      <c r="G82" s="1280"/>
      <c r="H82" s="1280"/>
      <c r="I82" s="1280"/>
      <c r="J82" s="1280"/>
      <c r="K82" s="1280"/>
      <c r="L82" s="1280"/>
      <c r="M82" s="1280"/>
      <c r="N82" s="1683" t="s">
        <v>27</v>
      </c>
      <c r="O82" s="1683"/>
      <c r="P82" s="1684"/>
    </row>
    <row r="83" spans="1:16" ht="13.5">
      <c r="A83" s="5"/>
      <c r="B83" s="5"/>
      <c r="C83" s="1280"/>
      <c r="D83" s="1280"/>
      <c r="E83" s="1280"/>
      <c r="F83" s="1280"/>
      <c r="G83" s="1280"/>
      <c r="H83" s="1280"/>
      <c r="I83" s="1280"/>
      <c r="J83" s="1280"/>
      <c r="K83" s="1280"/>
      <c r="L83" s="1280"/>
      <c r="M83" s="1280"/>
      <c r="N83" s="25"/>
      <c r="O83" s="25"/>
      <c r="P83" s="1325"/>
    </row>
    <row r="84" spans="1:16" ht="15">
      <c r="A84" s="5"/>
      <c r="B84" s="30" t="s">
        <v>765</v>
      </c>
      <c r="C84" s="1280"/>
      <c r="D84" s="1280"/>
      <c r="E84" s="1280"/>
      <c r="F84" s="1280"/>
      <c r="G84" s="1280"/>
      <c r="H84" s="1280"/>
      <c r="I84" s="1280"/>
      <c r="J84" s="1280"/>
      <c r="K84" s="1280"/>
      <c r="L84" s="1280"/>
      <c r="M84" s="1280"/>
      <c r="N84" s="1280"/>
      <c r="O84" s="1280"/>
      <c r="P84" s="1280"/>
    </row>
    <row r="85" spans="1:16" ht="15">
      <c r="A85" s="5"/>
      <c r="B85" s="30"/>
      <c r="C85" s="1280"/>
      <c r="D85" s="1280"/>
      <c r="E85" s="1280"/>
      <c r="F85" s="1280"/>
      <c r="G85" s="1280"/>
      <c r="H85" s="1280"/>
      <c r="I85" s="1280"/>
      <c r="J85" s="1280"/>
      <c r="K85" s="1280"/>
      <c r="L85" s="1280"/>
      <c r="M85" s="1280"/>
      <c r="N85" s="1280"/>
      <c r="O85" s="1280"/>
      <c r="P85" s="1280"/>
    </row>
    <row r="86" spans="1:16" ht="18" customHeight="1">
      <c r="A86" s="1" t="s">
        <v>643</v>
      </c>
      <c r="B86" s="8" t="s">
        <v>99</v>
      </c>
      <c r="C86" s="5"/>
      <c r="D86" s="5"/>
      <c r="E86" s="5"/>
      <c r="F86" s="5"/>
      <c r="G86" s="5"/>
      <c r="H86" s="5"/>
      <c r="I86" s="5"/>
      <c r="J86" s="5"/>
      <c r="K86" s="5"/>
      <c r="L86" s="5"/>
      <c r="M86" s="14"/>
      <c r="N86" s="5"/>
      <c r="O86" s="5"/>
      <c r="P86" s="5"/>
    </row>
    <row r="87" spans="1:16" ht="9" customHeight="1">
      <c r="A87" s="5"/>
      <c r="B87" s="274"/>
      <c r="C87" s="5"/>
      <c r="D87" s="5"/>
      <c r="E87" s="5"/>
      <c r="F87" s="5"/>
      <c r="G87" s="5"/>
      <c r="H87" s="5"/>
      <c r="I87" s="5"/>
      <c r="J87" s="5"/>
      <c r="K87" s="5"/>
      <c r="L87" s="5"/>
      <c r="M87" s="14"/>
      <c r="N87" s="5"/>
      <c r="O87" s="5"/>
      <c r="P87" s="5"/>
    </row>
    <row r="88" spans="1:16" ht="120" customHeight="1">
      <c r="A88" s="5"/>
      <c r="B88" s="1575" t="s">
        <v>87</v>
      </c>
      <c r="C88" s="1570"/>
      <c r="D88" s="1570"/>
      <c r="E88" s="1570"/>
      <c r="F88" s="1570"/>
      <c r="G88" s="1570"/>
      <c r="H88" s="1570"/>
      <c r="I88" s="1570"/>
      <c r="J88" s="1570"/>
      <c r="K88" s="1570"/>
      <c r="L88" s="1570"/>
      <c r="M88" s="1570"/>
      <c r="N88" s="1570"/>
      <c r="O88" s="1570"/>
      <c r="P88" s="1570"/>
    </row>
    <row r="89" spans="1:16" ht="12.75">
      <c r="A89" s="5"/>
      <c r="B89" s="274"/>
      <c r="C89" s="5"/>
      <c r="D89" s="5"/>
      <c r="E89" s="5"/>
      <c r="F89" s="5"/>
      <c r="G89" s="5"/>
      <c r="H89" s="5"/>
      <c r="I89" s="5"/>
      <c r="J89" s="5"/>
      <c r="K89" s="5"/>
      <c r="L89" s="5"/>
      <c r="M89" s="14"/>
      <c r="N89" s="5"/>
      <c r="O89" s="5"/>
      <c r="P89" s="5"/>
    </row>
    <row r="90" spans="1:16" ht="13.5">
      <c r="A90" s="1" t="s">
        <v>644</v>
      </c>
      <c r="B90" s="31" t="s">
        <v>100</v>
      </c>
      <c r="C90" s="5"/>
      <c r="D90"/>
      <c r="E90"/>
      <c r="F90"/>
      <c r="G90"/>
      <c r="H90"/>
      <c r="I90"/>
      <c r="J90"/>
      <c r="K90"/>
      <c r="L90"/>
      <c r="M90"/>
      <c r="N90"/>
      <c r="O90"/>
      <c r="P90" s="5"/>
    </row>
    <row r="91" spans="1:16" ht="13.5">
      <c r="A91" s="1"/>
      <c r="B91" s="31"/>
      <c r="C91" s="5"/>
      <c r="D91"/>
      <c r="E91"/>
      <c r="F91"/>
      <c r="G91"/>
      <c r="H91"/>
      <c r="I91"/>
      <c r="J91"/>
      <c r="K91"/>
      <c r="L91"/>
      <c r="M91"/>
      <c r="N91"/>
      <c r="O91"/>
      <c r="P91" s="5"/>
    </row>
    <row r="92" spans="1:16" ht="27" customHeight="1">
      <c r="A92" s="5"/>
      <c r="B92" s="1602" t="s">
        <v>894</v>
      </c>
      <c r="C92" s="1602"/>
      <c r="D92" s="1602"/>
      <c r="E92" s="1602"/>
      <c r="F92" s="1602"/>
      <c r="G92" s="1602"/>
      <c r="H92" s="1602"/>
      <c r="I92" s="1602"/>
      <c r="J92" s="1602"/>
      <c r="K92" s="1602"/>
      <c r="L92" s="1602"/>
      <c r="M92" s="1602"/>
      <c r="N92" s="1602"/>
      <c r="O92" s="1602"/>
      <c r="P92" s="1602"/>
    </row>
    <row r="93" spans="1:16" ht="9" customHeight="1">
      <c r="A93" s="5"/>
      <c r="B93" s="759"/>
      <c r="C93" s="837"/>
      <c r="D93" s="837"/>
      <c r="E93" s="837"/>
      <c r="F93" s="837"/>
      <c r="G93" s="837"/>
      <c r="H93" s="837"/>
      <c r="I93" s="837"/>
      <c r="J93" s="837"/>
      <c r="K93" s="837"/>
      <c r="L93" s="837"/>
      <c r="M93" s="837"/>
      <c r="N93" s="837"/>
      <c r="O93" s="837"/>
      <c r="P93" s="17"/>
    </row>
    <row r="94" spans="1:16" ht="17.25" customHeight="1">
      <c r="A94" s="5"/>
      <c r="B94" s="400"/>
      <c r="C94" s="121"/>
      <c r="D94" s="315"/>
      <c r="E94" s="17"/>
      <c r="F94" s="1576" t="s">
        <v>768</v>
      </c>
      <c r="G94" s="1576"/>
      <c r="H94" s="1576"/>
      <c r="I94" s="838"/>
      <c r="J94" s="1577" t="s">
        <v>769</v>
      </c>
      <c r="K94" s="1577"/>
      <c r="L94" s="1577"/>
      <c r="M94" s="1428"/>
      <c r="N94" s="1577" t="s">
        <v>770</v>
      </c>
      <c r="O94" s="1577"/>
      <c r="P94" s="1577"/>
    </row>
    <row r="95" spans="1:16" ht="70.5" customHeight="1">
      <c r="A95" s="5"/>
      <c r="B95" s="151"/>
      <c r="C95" s="107"/>
      <c r="D95" s="17"/>
      <c r="E95" s="17"/>
      <c r="F95" s="839" t="s">
        <v>523</v>
      </c>
      <c r="G95" s="839" t="s">
        <v>524</v>
      </c>
      <c r="H95" s="839" t="s">
        <v>402</v>
      </c>
      <c r="I95" s="839"/>
      <c r="J95" s="1429" t="s">
        <v>523</v>
      </c>
      <c r="K95" s="1429" t="s">
        <v>524</v>
      </c>
      <c r="L95" s="1429" t="s">
        <v>402</v>
      </c>
      <c r="M95" s="1429"/>
      <c r="N95" s="1429" t="s">
        <v>523</v>
      </c>
      <c r="O95" s="1429" t="s">
        <v>524</v>
      </c>
      <c r="P95" s="1429" t="s">
        <v>402</v>
      </c>
    </row>
    <row r="96" spans="1:16" ht="18" customHeight="1">
      <c r="A96" s="5"/>
      <c r="B96" s="153"/>
      <c r="C96" s="162"/>
      <c r="D96" s="321"/>
      <c r="E96" s="321"/>
      <c r="F96" s="116" t="s">
        <v>1048</v>
      </c>
      <c r="G96" s="116" t="s">
        <v>1048</v>
      </c>
      <c r="H96" s="116" t="s">
        <v>1048</v>
      </c>
      <c r="I96" s="116"/>
      <c r="J96" s="1430" t="s">
        <v>1048</v>
      </c>
      <c r="K96" s="1430" t="s">
        <v>1048</v>
      </c>
      <c r="L96" s="1430" t="s">
        <v>1048</v>
      </c>
      <c r="M96" s="1430"/>
      <c r="N96" s="1430" t="s">
        <v>1048</v>
      </c>
      <c r="O96" s="1430" t="s">
        <v>1048</v>
      </c>
      <c r="P96" s="1430" t="s">
        <v>1048</v>
      </c>
    </row>
    <row r="97" spans="1:16" ht="17.25" customHeight="1">
      <c r="A97" s="5"/>
      <c r="B97" s="840" t="s">
        <v>198</v>
      </c>
      <c r="C97" s="841"/>
      <c r="D97" s="17"/>
      <c r="E97" s="17"/>
      <c r="F97" s="1456">
        <v>281</v>
      </c>
      <c r="G97" s="1456">
        <v>15</v>
      </c>
      <c r="H97" s="1456">
        <f>SUM(F97:G97)</f>
        <v>296</v>
      </c>
      <c r="I97" s="843"/>
      <c r="J97" s="1458">
        <v>163</v>
      </c>
      <c r="K97" s="1458">
        <v>4</v>
      </c>
      <c r="L97" s="1460">
        <v>167</v>
      </c>
      <c r="M97" s="844"/>
      <c r="N97" s="1461">
        <v>182</v>
      </c>
      <c r="O97" s="1461">
        <v>40</v>
      </c>
      <c r="P97" s="1461">
        <v>222</v>
      </c>
    </row>
    <row r="98" spans="1:16" ht="17.25" customHeight="1">
      <c r="A98" s="5"/>
      <c r="B98" s="840" t="s">
        <v>197</v>
      </c>
      <c r="C98" s="841"/>
      <c r="D98" s="17"/>
      <c r="E98" s="17"/>
      <c r="F98" s="842">
        <v>-46</v>
      </c>
      <c r="G98" s="1456">
        <v>8</v>
      </c>
      <c r="H98" s="842">
        <f>SUM(F98:G98)</f>
        <v>-38</v>
      </c>
      <c r="I98" s="845"/>
      <c r="J98" s="945">
        <v>-141</v>
      </c>
      <c r="K98" s="1458">
        <v>19</v>
      </c>
      <c r="L98" s="945">
        <v>-122</v>
      </c>
      <c r="M98" s="844"/>
      <c r="N98" s="945">
        <v>-51</v>
      </c>
      <c r="O98" s="1461">
        <v>6</v>
      </c>
      <c r="P98" s="945">
        <v>-45</v>
      </c>
    </row>
    <row r="99" spans="1:16" ht="15.75" customHeight="1">
      <c r="A99" s="5"/>
      <c r="B99" s="846" t="s">
        <v>199</v>
      </c>
      <c r="C99" s="847"/>
      <c r="D99" s="17"/>
      <c r="E99" s="17"/>
      <c r="F99" s="1456">
        <v>18</v>
      </c>
      <c r="G99" s="842">
        <v>-1</v>
      </c>
      <c r="H99" s="1456">
        <f>SUM(F99:G99)</f>
        <v>17</v>
      </c>
      <c r="I99" s="848"/>
      <c r="J99" s="945">
        <v>-64</v>
      </c>
      <c r="K99" s="945">
        <v>-1</v>
      </c>
      <c r="L99" s="945">
        <v>-65</v>
      </c>
      <c r="M99" s="844"/>
      <c r="N99" s="945">
        <v>-132</v>
      </c>
      <c r="O99" s="1461">
        <v>14</v>
      </c>
      <c r="P99" s="945">
        <v>-118</v>
      </c>
    </row>
    <row r="100" spans="1:16" ht="18" customHeight="1" thickBot="1">
      <c r="A100" s="5"/>
      <c r="B100" s="849" t="s">
        <v>402</v>
      </c>
      <c r="C100" s="850"/>
      <c r="D100" s="851"/>
      <c r="E100" s="851"/>
      <c r="F100" s="1457">
        <f>SUM(F97:F99)</f>
        <v>253</v>
      </c>
      <c r="G100" s="1457">
        <f>SUM(G97:G99)</f>
        <v>22</v>
      </c>
      <c r="H100" s="1457">
        <f>SUM(H97:H99)</f>
        <v>275</v>
      </c>
      <c r="I100" s="852"/>
      <c r="J100" s="852">
        <f>SUM(J97:J99)</f>
        <v>-42</v>
      </c>
      <c r="K100" s="1459">
        <f>SUM(K97:K99)</f>
        <v>22</v>
      </c>
      <c r="L100" s="852">
        <f>SUM(L97:L99)</f>
        <v>-20</v>
      </c>
      <c r="M100" s="852"/>
      <c r="N100" s="852">
        <f>SUM(N97:N99)</f>
        <v>-1</v>
      </c>
      <c r="O100" s="1459">
        <f>SUM(O97:O99)</f>
        <v>60</v>
      </c>
      <c r="P100" s="1459">
        <f>SUM(P97:P99)</f>
        <v>59</v>
      </c>
    </row>
    <row r="101" spans="1:16" ht="12.75">
      <c r="A101" s="5"/>
      <c r="B101" s="274"/>
      <c r="C101" s="5"/>
      <c r="D101" s="5"/>
      <c r="E101" s="5"/>
      <c r="F101" s="5"/>
      <c r="G101" s="5"/>
      <c r="H101" s="5"/>
      <c r="I101" s="5"/>
      <c r="J101" s="5"/>
      <c r="K101" s="5"/>
      <c r="L101" s="5"/>
      <c r="M101" s="14"/>
      <c r="N101" s="5"/>
      <c r="O101" s="5"/>
      <c r="P101" s="5"/>
    </row>
    <row r="102" spans="1:30" ht="20.25" customHeight="1">
      <c r="A102" s="747"/>
      <c r="B102" s="1611" t="s">
        <v>1029</v>
      </c>
      <c r="C102" s="1681"/>
      <c r="D102" s="166"/>
      <c r="E102" s="166"/>
      <c r="F102" s="166"/>
      <c r="G102" s="166"/>
      <c r="H102" s="166"/>
      <c r="I102" s="166"/>
      <c r="J102" s="166"/>
      <c r="K102" s="166"/>
      <c r="L102" s="166"/>
      <c r="M102" s="166"/>
      <c r="N102" s="166"/>
      <c r="O102" s="166"/>
      <c r="P102" s="166"/>
      <c r="Q102" s="1283"/>
      <c r="R102" s="1283"/>
      <c r="S102" s="1283"/>
      <c r="T102" s="1283"/>
      <c r="U102" s="1283"/>
      <c r="V102" s="1283"/>
      <c r="W102" s="1283"/>
      <c r="X102" s="1283"/>
      <c r="Y102" s="1283"/>
      <c r="Z102" s="1283"/>
      <c r="AA102" s="1283"/>
      <c r="AB102" s="1283"/>
      <c r="AC102" s="1283"/>
      <c r="AD102" s="1283"/>
    </row>
    <row r="103" spans="1:30" ht="36" customHeight="1">
      <c r="A103" s="747"/>
      <c r="B103" s="1578" t="s">
        <v>627</v>
      </c>
      <c r="C103" s="1653"/>
      <c r="D103" s="1653"/>
      <c r="E103" s="1653"/>
      <c r="F103" s="1653"/>
      <c r="G103" s="1653"/>
      <c r="H103" s="1653"/>
      <c r="I103" s="1653"/>
      <c r="J103" s="1653"/>
      <c r="K103" s="1653"/>
      <c r="L103" s="1653"/>
      <c r="M103" s="1653"/>
      <c r="N103" s="1653"/>
      <c r="O103" s="1653"/>
      <c r="P103" s="1653"/>
      <c r="Q103" s="1283"/>
      <c r="R103" s="1283"/>
      <c r="S103" s="1283"/>
      <c r="T103" s="1283"/>
      <c r="U103" s="1283"/>
      <c r="V103" s="1283"/>
      <c r="W103" s="1283"/>
      <c r="X103" s="1283"/>
      <c r="Y103" s="1283"/>
      <c r="Z103" s="1283"/>
      <c r="AA103" s="1283"/>
      <c r="AB103" s="1283"/>
      <c r="AC103" s="1283"/>
      <c r="AD103" s="1283"/>
    </row>
    <row r="104" spans="1:30" ht="55.5" customHeight="1">
      <c r="A104" s="747"/>
      <c r="B104" s="1579" t="s">
        <v>692</v>
      </c>
      <c r="C104" s="1580"/>
      <c r="D104" s="1580"/>
      <c r="E104" s="1580"/>
      <c r="F104" s="1580"/>
      <c r="G104" s="1580"/>
      <c r="H104" s="1580"/>
      <c r="I104" s="1580"/>
      <c r="J104" s="1580"/>
      <c r="K104" s="1580"/>
      <c r="L104" s="1580"/>
      <c r="M104" s="1580"/>
      <c r="N104" s="1580"/>
      <c r="O104" s="1580"/>
      <c r="P104" s="1580"/>
      <c r="Q104" s="1283"/>
      <c r="R104" s="1283"/>
      <c r="S104" s="1283"/>
      <c r="T104" s="1283"/>
      <c r="U104" s="1283"/>
      <c r="V104" s="1283"/>
      <c r="W104" s="1283"/>
      <c r="X104" s="1283"/>
      <c r="Y104" s="1283"/>
      <c r="Z104" s="1283"/>
      <c r="AA104" s="1283"/>
      <c r="AB104" s="1283"/>
      <c r="AC104" s="1283"/>
      <c r="AD104" s="1283"/>
    </row>
    <row r="105" spans="1:16" ht="75" customHeight="1">
      <c r="A105" s="5"/>
      <c r="B105" s="1581" t="s">
        <v>607</v>
      </c>
      <c r="C105" s="1582"/>
      <c r="D105" s="1582"/>
      <c r="E105" s="1582"/>
      <c r="F105" s="1582"/>
      <c r="G105" s="1582"/>
      <c r="H105" s="1582"/>
      <c r="I105" s="1582"/>
      <c r="J105" s="1582"/>
      <c r="K105" s="1582"/>
      <c r="L105" s="1582"/>
      <c r="M105" s="1582"/>
      <c r="N105" s="1582"/>
      <c r="O105" s="1582"/>
      <c r="P105" s="1582"/>
    </row>
    <row r="106" spans="1:16" ht="30" customHeight="1">
      <c r="A106" s="5"/>
      <c r="B106" s="1611"/>
      <c r="C106" s="1653"/>
      <c r="D106" s="1653"/>
      <c r="E106" s="1653"/>
      <c r="F106" s="1653"/>
      <c r="G106" s="1653"/>
      <c r="H106" s="1653"/>
      <c r="I106" s="1653"/>
      <c r="J106" s="1653"/>
      <c r="K106" s="1653"/>
      <c r="L106" s="1653"/>
      <c r="M106" s="1653"/>
      <c r="N106" s="1653"/>
      <c r="O106" s="1653"/>
      <c r="P106" s="1653"/>
    </row>
    <row r="107" spans="1:13" ht="30.75" customHeight="1">
      <c r="A107" s="1109"/>
      <c r="B107" s="55"/>
      <c r="M107" s="55"/>
    </row>
    <row r="108" ht="12.75">
      <c r="B108" s="1282"/>
    </row>
    <row r="109" ht="12.75">
      <c r="B109" s="1282"/>
    </row>
    <row r="110" ht="12.75">
      <c r="B110" s="1282"/>
    </row>
    <row r="111" ht="12.75">
      <c r="B111" s="1282"/>
    </row>
    <row r="112" ht="12.75">
      <c r="B112" s="1282"/>
    </row>
    <row r="113" ht="12.75">
      <c r="B113" s="1282"/>
    </row>
    <row r="114" ht="12.75">
      <c r="B114" s="1282"/>
    </row>
    <row r="115" ht="12.75">
      <c r="B115" s="1282"/>
    </row>
    <row r="116" ht="12.75">
      <c r="B116" s="1282"/>
    </row>
    <row r="117" ht="12.75">
      <c r="B117" s="1282"/>
    </row>
    <row r="118" ht="12.75">
      <c r="B118" s="1282"/>
    </row>
    <row r="119" ht="12.75">
      <c r="B119" s="1282"/>
    </row>
    <row r="120" ht="12.75">
      <c r="B120" s="1282"/>
    </row>
    <row r="121" ht="12.75">
      <c r="B121" s="1282"/>
    </row>
    <row r="122" ht="12.75">
      <c r="B122" s="1282"/>
    </row>
    <row r="123" ht="12.75">
      <c r="B123" s="1282"/>
    </row>
    <row r="124" ht="12.75">
      <c r="B124" s="1282"/>
    </row>
    <row r="125" ht="12.75">
      <c r="B125" s="1282"/>
    </row>
    <row r="126" ht="12.75">
      <c r="B126" s="1282"/>
    </row>
    <row r="127" ht="12.75">
      <c r="B127" s="1282"/>
    </row>
    <row r="128" ht="12.75">
      <c r="B128" s="1282"/>
    </row>
    <row r="129" ht="12.75">
      <c r="B129" s="1282"/>
    </row>
    <row r="130" ht="12.75">
      <c r="B130" s="1282"/>
    </row>
    <row r="131" ht="12.75">
      <c r="B131" s="1282"/>
    </row>
    <row r="132" ht="12.75">
      <c r="B132" s="1282"/>
    </row>
    <row r="133" ht="12.75">
      <c r="B133" s="1282"/>
    </row>
    <row r="134" ht="12.75">
      <c r="B134" s="1282"/>
    </row>
    <row r="135" ht="12.75">
      <c r="B135" s="1282"/>
    </row>
    <row r="136" ht="12.75">
      <c r="B136" s="1282"/>
    </row>
    <row r="137" ht="12.75">
      <c r="B137" s="1282"/>
    </row>
    <row r="138" ht="12.75">
      <c r="B138" s="1282"/>
    </row>
    <row r="139" ht="12.75">
      <c r="B139" s="1282"/>
    </row>
    <row r="140" ht="12.75">
      <c r="B140" s="1282"/>
    </row>
    <row r="141" ht="12.75">
      <c r="B141" s="1282"/>
    </row>
    <row r="142" ht="12.75">
      <c r="B142" s="1282"/>
    </row>
    <row r="143" ht="12.75">
      <c r="B143" s="1282"/>
    </row>
    <row r="144" ht="12.75">
      <c r="B144" s="1282"/>
    </row>
    <row r="145" ht="12.75">
      <c r="B145" s="1282"/>
    </row>
    <row r="146" ht="12.75">
      <c r="B146" s="1282"/>
    </row>
    <row r="147" ht="12.75">
      <c r="B147" s="1282"/>
    </row>
    <row r="148" ht="12.75">
      <c r="B148" s="1282"/>
    </row>
    <row r="149" ht="12.75">
      <c r="B149" s="1282"/>
    </row>
    <row r="150" ht="12.75">
      <c r="B150" s="1282"/>
    </row>
    <row r="151" ht="12.75">
      <c r="B151" s="1282"/>
    </row>
    <row r="152" ht="12.75">
      <c r="B152" s="1282"/>
    </row>
    <row r="153" ht="12.75">
      <c r="B153" s="1282"/>
    </row>
    <row r="154" ht="12.75">
      <c r="B154" s="1282"/>
    </row>
    <row r="155" ht="12.75">
      <c r="B155" s="1282"/>
    </row>
    <row r="156" ht="12.75">
      <c r="B156" s="1282"/>
    </row>
    <row r="157" ht="12.75">
      <c r="B157" s="1282"/>
    </row>
    <row r="158" ht="12.75">
      <c r="B158" s="1282"/>
    </row>
    <row r="159" ht="12.75">
      <c r="B159" s="1282"/>
    </row>
    <row r="160" ht="12.75">
      <c r="B160" s="1282"/>
    </row>
    <row r="161" ht="12.75">
      <c r="B161" s="1282"/>
    </row>
    <row r="162" ht="12.75">
      <c r="B162" s="1282"/>
    </row>
    <row r="163" ht="12.75">
      <c r="B163" s="1282"/>
    </row>
    <row r="164" ht="12.75">
      <c r="B164" s="1282"/>
    </row>
    <row r="165" ht="12.75">
      <c r="B165" s="1282"/>
    </row>
    <row r="166" ht="12.75">
      <c r="B166" s="1282"/>
    </row>
    <row r="167" ht="12.75">
      <c r="B167" s="1282"/>
    </row>
    <row r="168" ht="12.75">
      <c r="B168" s="1282"/>
    </row>
    <row r="169" ht="12.75">
      <c r="B169" s="1282"/>
    </row>
    <row r="170" ht="12.75">
      <c r="B170" s="1282"/>
    </row>
    <row r="171" ht="12.75">
      <c r="B171" s="1282"/>
    </row>
    <row r="172" ht="12.75">
      <c r="B172" s="1282"/>
    </row>
    <row r="173" ht="12.75">
      <c r="B173" s="1282"/>
    </row>
    <row r="174" ht="12.75">
      <c r="B174" s="1282"/>
    </row>
    <row r="175" ht="12.75">
      <c r="B175" s="1282"/>
    </row>
    <row r="176" ht="12.75">
      <c r="B176" s="1282"/>
    </row>
    <row r="177" ht="12.75">
      <c r="B177" s="1282"/>
    </row>
    <row r="178" ht="12.75">
      <c r="B178" s="1282"/>
    </row>
    <row r="179" ht="12.75">
      <c r="B179" s="1282"/>
    </row>
    <row r="180" ht="12.75">
      <c r="B180" s="1282"/>
    </row>
    <row r="181" ht="12.75">
      <c r="B181" s="1282"/>
    </row>
    <row r="182" ht="12.75">
      <c r="B182" s="1282"/>
    </row>
    <row r="183" ht="12.75">
      <c r="B183" s="1282"/>
    </row>
    <row r="184" ht="12.75">
      <c r="B184" s="1282"/>
    </row>
    <row r="185" ht="12.75">
      <c r="B185" s="1282"/>
    </row>
    <row r="186" ht="12.75">
      <c r="B186" s="1282"/>
    </row>
    <row r="187" ht="12.75">
      <c r="B187" s="1282"/>
    </row>
    <row r="188" ht="12.75">
      <c r="B188" s="1282"/>
    </row>
    <row r="189" ht="12.75">
      <c r="B189" s="1282"/>
    </row>
    <row r="190" ht="12.75">
      <c r="B190" s="1282"/>
    </row>
    <row r="191" ht="12.75">
      <c r="B191" s="1282"/>
    </row>
    <row r="192" ht="12.75">
      <c r="B192" s="1282"/>
    </row>
    <row r="193" ht="12.75">
      <c r="B193" s="1282"/>
    </row>
    <row r="194" ht="12.75">
      <c r="B194" s="1282"/>
    </row>
    <row r="195" ht="12.75">
      <c r="B195" s="1282"/>
    </row>
    <row r="196" ht="12.75">
      <c r="B196" s="1282"/>
    </row>
    <row r="197" ht="12.75">
      <c r="B197" s="1282"/>
    </row>
    <row r="198" ht="12.75">
      <c r="B198" s="1282"/>
    </row>
    <row r="199" ht="12.75">
      <c r="B199" s="1282"/>
    </row>
    <row r="200" ht="12.75">
      <c r="B200" s="1282"/>
    </row>
    <row r="201" ht="12.75">
      <c r="B201" s="1282"/>
    </row>
    <row r="202" ht="12.75">
      <c r="B202" s="1282"/>
    </row>
    <row r="203" ht="12.75">
      <c r="B203" s="1282"/>
    </row>
    <row r="204" ht="12.75">
      <c r="B204" s="1282"/>
    </row>
    <row r="205" ht="12.75">
      <c r="B205" s="1282"/>
    </row>
    <row r="206" ht="12.75">
      <c r="B206" s="1282"/>
    </row>
    <row r="207" ht="12.75">
      <c r="B207" s="1282"/>
    </row>
    <row r="208" ht="12.75">
      <c r="B208" s="1282"/>
    </row>
    <row r="209" ht="12.75">
      <c r="B209" s="1282"/>
    </row>
    <row r="210" ht="12.75">
      <c r="B210" s="1282"/>
    </row>
    <row r="211" ht="12.75">
      <c r="B211" s="1282"/>
    </row>
    <row r="212" ht="12.75">
      <c r="B212" s="1282"/>
    </row>
    <row r="213" ht="12.75">
      <c r="B213" s="1282"/>
    </row>
    <row r="214" ht="12.75">
      <c r="B214" s="1282"/>
    </row>
    <row r="215" ht="12.75">
      <c r="B215" s="1282"/>
    </row>
    <row r="216" ht="12.75">
      <c r="B216" s="1282"/>
    </row>
    <row r="217" ht="12.75">
      <c r="B217" s="1282"/>
    </row>
    <row r="218" ht="12.75">
      <c r="B218" s="1282"/>
    </row>
    <row r="219" ht="12.75">
      <c r="B219" s="1282"/>
    </row>
    <row r="220" ht="12.75">
      <c r="B220" s="1282"/>
    </row>
    <row r="221" ht="12.75">
      <c r="B221" s="1282"/>
    </row>
    <row r="222" ht="12.75">
      <c r="B222" s="1282"/>
    </row>
    <row r="223" ht="12.75">
      <c r="B223" s="1282"/>
    </row>
    <row r="224" ht="12.75">
      <c r="B224" s="1282"/>
    </row>
    <row r="225" ht="12.75">
      <c r="B225" s="1282"/>
    </row>
    <row r="226" ht="12.75">
      <c r="B226" s="1282"/>
    </row>
    <row r="227" ht="12.75">
      <c r="B227" s="1282"/>
    </row>
    <row r="228" ht="12.75">
      <c r="B228" s="1282"/>
    </row>
    <row r="229" ht="12.75">
      <c r="B229" s="1282"/>
    </row>
    <row r="230" ht="12.75">
      <c r="B230" s="1282"/>
    </row>
    <row r="231" ht="12.75">
      <c r="B231" s="1282"/>
    </row>
    <row r="232" ht="12.75">
      <c r="B232" s="1282"/>
    </row>
    <row r="233" ht="12.75">
      <c r="B233" s="1282"/>
    </row>
    <row r="234" ht="12.75">
      <c r="B234" s="1282"/>
    </row>
    <row r="235" ht="12.75">
      <c r="B235" s="1282"/>
    </row>
    <row r="236" ht="12.75">
      <c r="B236" s="1282"/>
    </row>
    <row r="237" ht="12.75">
      <c r="B237" s="1282"/>
    </row>
    <row r="238" ht="12.75">
      <c r="B238" s="1282"/>
    </row>
    <row r="239" ht="12.75">
      <c r="B239" s="1282"/>
    </row>
    <row r="240" ht="12.75">
      <c r="B240" s="1282"/>
    </row>
    <row r="241" ht="12.75">
      <c r="B241" s="1282"/>
    </row>
    <row r="242" ht="12.75">
      <c r="B242" s="1282"/>
    </row>
    <row r="243" ht="12.75">
      <c r="B243" s="1282"/>
    </row>
    <row r="244" ht="12.75">
      <c r="B244" s="1282"/>
    </row>
    <row r="245" ht="12.75">
      <c r="B245" s="1282"/>
    </row>
    <row r="246" ht="12.75">
      <c r="B246" s="1282"/>
    </row>
    <row r="247" ht="12.75">
      <c r="B247" s="1282"/>
    </row>
    <row r="248" ht="12.75">
      <c r="B248" s="1282"/>
    </row>
    <row r="249" ht="12.75">
      <c r="B249" s="1282"/>
    </row>
    <row r="250" ht="12.75">
      <c r="B250" s="1282"/>
    </row>
    <row r="251" ht="12.75">
      <c r="B251" s="1282"/>
    </row>
    <row r="252" ht="12.75">
      <c r="B252" s="1282"/>
    </row>
    <row r="253" ht="12.75">
      <c r="B253" s="1282"/>
    </row>
    <row r="254" ht="12.75">
      <c r="B254" s="1282"/>
    </row>
    <row r="255" ht="12.75">
      <c r="B255" s="1282"/>
    </row>
    <row r="256" ht="12.75">
      <c r="B256" s="1282"/>
    </row>
    <row r="257" ht="12.75">
      <c r="B257" s="1282"/>
    </row>
    <row r="258" ht="12.75">
      <c r="B258" s="1282"/>
    </row>
    <row r="259" ht="12.75">
      <c r="B259" s="1282"/>
    </row>
    <row r="260" ht="12.75">
      <c r="B260" s="1282"/>
    </row>
    <row r="261" ht="12.75">
      <c r="B261" s="1282"/>
    </row>
    <row r="262" ht="12.75">
      <c r="B262" s="1282"/>
    </row>
    <row r="263" ht="12.75">
      <c r="B263" s="1282"/>
    </row>
    <row r="264" ht="12.75">
      <c r="B264" s="1282"/>
    </row>
    <row r="265" ht="12.75">
      <c r="B265" s="1282"/>
    </row>
    <row r="266" ht="12.75">
      <c r="B266" s="1282"/>
    </row>
    <row r="267" ht="12.75">
      <c r="B267" s="1282"/>
    </row>
    <row r="268" ht="12.75">
      <c r="B268" s="1282"/>
    </row>
    <row r="269" ht="12.75">
      <c r="B269" s="1282"/>
    </row>
    <row r="270" ht="12.75">
      <c r="B270" s="1282"/>
    </row>
    <row r="271" ht="12.75">
      <c r="B271" s="1282"/>
    </row>
    <row r="272" ht="12.75">
      <c r="B272" s="1282"/>
    </row>
    <row r="273" ht="12.75">
      <c r="B273" s="1282"/>
    </row>
    <row r="274" ht="12.75">
      <c r="B274" s="1282"/>
    </row>
    <row r="275" ht="12.75">
      <c r="B275" s="1282"/>
    </row>
    <row r="276" ht="12.75">
      <c r="B276" s="1282"/>
    </row>
    <row r="277" ht="12.75">
      <c r="B277" s="1282"/>
    </row>
    <row r="278" ht="12.75">
      <c r="B278" s="1282"/>
    </row>
    <row r="279" ht="12.75">
      <c r="B279" s="1282"/>
    </row>
    <row r="280" ht="12.75">
      <c r="B280" s="1282"/>
    </row>
    <row r="281" ht="12.75">
      <c r="B281" s="1282"/>
    </row>
    <row r="282" ht="12.75">
      <c r="B282" s="1282"/>
    </row>
    <row r="283" ht="12.75">
      <c r="B283" s="1282"/>
    </row>
    <row r="284" ht="12.75">
      <c r="B284" s="1282"/>
    </row>
    <row r="285" ht="12.75">
      <c r="B285" s="1282"/>
    </row>
    <row r="286" ht="12.75">
      <c r="B286" s="1282"/>
    </row>
    <row r="287" ht="12.75">
      <c r="B287" s="1282"/>
    </row>
    <row r="288" ht="12.75">
      <c r="B288" s="1282"/>
    </row>
    <row r="289" ht="12.75">
      <c r="B289" s="1282"/>
    </row>
    <row r="290" ht="12.75">
      <c r="B290" s="1282"/>
    </row>
    <row r="291" ht="12.75">
      <c r="B291" s="1282"/>
    </row>
    <row r="292" ht="12.75">
      <c r="B292" s="1282"/>
    </row>
    <row r="293" ht="12.75">
      <c r="B293" s="1282"/>
    </row>
    <row r="294" ht="12.75">
      <c r="B294" s="1282"/>
    </row>
    <row r="295" ht="12.75">
      <c r="B295" s="1282"/>
    </row>
    <row r="296" ht="12.75">
      <c r="B296" s="1282"/>
    </row>
    <row r="297" ht="12.75">
      <c r="B297" s="1282"/>
    </row>
    <row r="298" ht="12.75">
      <c r="B298" s="1282"/>
    </row>
    <row r="299" ht="12.75">
      <c r="B299" s="1282"/>
    </row>
    <row r="300" ht="12.75">
      <c r="B300" s="1282"/>
    </row>
    <row r="301" ht="12.75">
      <c r="B301" s="1282"/>
    </row>
    <row r="302" ht="12.75">
      <c r="B302" s="1282"/>
    </row>
    <row r="303" ht="12.75">
      <c r="B303" s="1282"/>
    </row>
    <row r="304" ht="12.75">
      <c r="B304" s="1282"/>
    </row>
    <row r="305" ht="12.75">
      <c r="B305" s="1282"/>
    </row>
    <row r="306" ht="12.75">
      <c r="B306" s="1282"/>
    </row>
    <row r="307" ht="12.75">
      <c r="B307" s="1282"/>
    </row>
    <row r="308" ht="12.75">
      <c r="B308" s="1282"/>
    </row>
    <row r="309" ht="12.75">
      <c r="B309" s="1282"/>
    </row>
    <row r="310" ht="12.75">
      <c r="B310" s="1282"/>
    </row>
    <row r="311" ht="12.75">
      <c r="B311" s="1282"/>
    </row>
    <row r="312" ht="12.75">
      <c r="B312" s="1282"/>
    </row>
    <row r="313" ht="12.75">
      <c r="B313" s="1282"/>
    </row>
    <row r="314" ht="12.75">
      <c r="B314" s="1282"/>
    </row>
    <row r="315" ht="12.75">
      <c r="B315" s="1282"/>
    </row>
    <row r="316" ht="12.75">
      <c r="B316" s="1282"/>
    </row>
    <row r="317" ht="12.75">
      <c r="B317" s="1282"/>
    </row>
    <row r="318" ht="12.75">
      <c r="B318" s="1282"/>
    </row>
    <row r="319" ht="12.75">
      <c r="B319" s="1282"/>
    </row>
    <row r="320" ht="12.75">
      <c r="B320" s="1282"/>
    </row>
    <row r="321" ht="12.75">
      <c r="B321" s="1282"/>
    </row>
    <row r="322" ht="12.75">
      <c r="B322" s="1282"/>
    </row>
    <row r="323" ht="12.75">
      <c r="B323" s="1282"/>
    </row>
    <row r="324" ht="12.75">
      <c r="B324" s="1282"/>
    </row>
    <row r="325" ht="12.75">
      <c r="B325" s="1282"/>
    </row>
    <row r="326" ht="12.75">
      <c r="B326" s="1282"/>
    </row>
    <row r="327" ht="12.75">
      <c r="B327" s="1282"/>
    </row>
    <row r="328" ht="12.75">
      <c r="B328" s="1282"/>
    </row>
    <row r="329" ht="12.75">
      <c r="B329" s="1282"/>
    </row>
    <row r="330" ht="12.75">
      <c r="B330" s="1282"/>
    </row>
    <row r="331" ht="12.75">
      <c r="B331" s="1282"/>
    </row>
    <row r="332" ht="12.75">
      <c r="B332" s="1282"/>
    </row>
    <row r="333" ht="12.75">
      <c r="B333" s="1282"/>
    </row>
    <row r="334" ht="12.75">
      <c r="B334" s="1282"/>
    </row>
    <row r="335" ht="12.75">
      <c r="B335" s="1282"/>
    </row>
    <row r="336" ht="12.75">
      <c r="B336" s="1282"/>
    </row>
    <row r="337" ht="12.75">
      <c r="B337" s="1282"/>
    </row>
    <row r="338" ht="12.75">
      <c r="B338" s="1282"/>
    </row>
    <row r="339" ht="12.75">
      <c r="B339" s="1282"/>
    </row>
    <row r="340" ht="12.75">
      <c r="B340" s="1282"/>
    </row>
    <row r="341" ht="12.75">
      <c r="B341" s="1282"/>
    </row>
    <row r="342" ht="12.75">
      <c r="B342" s="1282"/>
    </row>
    <row r="343" ht="12.75">
      <c r="B343" s="1282"/>
    </row>
    <row r="344" ht="12.75">
      <c r="B344" s="1282"/>
    </row>
    <row r="345" ht="12.75">
      <c r="B345" s="1282"/>
    </row>
    <row r="346" ht="12.75">
      <c r="B346" s="1282"/>
    </row>
    <row r="347" ht="12.75">
      <c r="B347" s="1282"/>
    </row>
    <row r="348" ht="12.75">
      <c r="B348" s="1282"/>
    </row>
    <row r="349" ht="12.75">
      <c r="B349" s="1282"/>
    </row>
    <row r="350" ht="12.75">
      <c r="B350" s="1282"/>
    </row>
    <row r="351" ht="12.75">
      <c r="B351" s="1282"/>
    </row>
    <row r="352" ht="12.75">
      <c r="B352" s="1282"/>
    </row>
    <row r="353" ht="12.75">
      <c r="B353" s="1282"/>
    </row>
    <row r="354" ht="12.75">
      <c r="B354" s="1282"/>
    </row>
    <row r="355" ht="12.75">
      <c r="B355" s="1282"/>
    </row>
    <row r="356" ht="12.75">
      <c r="B356" s="1282"/>
    </row>
    <row r="357" ht="12.75">
      <c r="B357" s="1282"/>
    </row>
    <row r="358" ht="12.75">
      <c r="B358" s="1282"/>
    </row>
    <row r="359" ht="12.75">
      <c r="B359" s="1282"/>
    </row>
    <row r="360" ht="12.75">
      <c r="B360" s="1282"/>
    </row>
    <row r="361" ht="12.75">
      <c r="B361" s="1282"/>
    </row>
    <row r="362" ht="12.75">
      <c r="B362" s="1282"/>
    </row>
    <row r="363" ht="12.75">
      <c r="B363" s="1282"/>
    </row>
    <row r="364" ht="12.75">
      <c r="B364" s="1282"/>
    </row>
    <row r="365" ht="12.75">
      <c r="B365" s="1282"/>
    </row>
    <row r="366" ht="12.75">
      <c r="B366" s="1282"/>
    </row>
    <row r="367" ht="12.75">
      <c r="B367" s="1282"/>
    </row>
    <row r="368" ht="12.75">
      <c r="B368" s="1282"/>
    </row>
    <row r="369" ht="12.75">
      <c r="B369" s="1282"/>
    </row>
    <row r="370" ht="12.75">
      <c r="B370" s="1282"/>
    </row>
    <row r="371" ht="12.75">
      <c r="B371" s="1282"/>
    </row>
    <row r="372" ht="12.75">
      <c r="B372" s="1282"/>
    </row>
    <row r="373" ht="12.75">
      <c r="B373" s="1282"/>
    </row>
    <row r="374" ht="12.75">
      <c r="B374" s="1282"/>
    </row>
    <row r="375" ht="12.75">
      <c r="B375" s="1282"/>
    </row>
    <row r="376" ht="12.75">
      <c r="B376" s="1282"/>
    </row>
    <row r="377" ht="12.75">
      <c r="B377" s="1282"/>
    </row>
    <row r="378" ht="12.75">
      <c r="B378" s="1282"/>
    </row>
    <row r="379" ht="12.75">
      <c r="B379" s="1282"/>
    </row>
    <row r="380" ht="12.75">
      <c r="B380" s="1282"/>
    </row>
    <row r="381" ht="12.75">
      <c r="B381" s="1282"/>
    </row>
    <row r="382" ht="12.75">
      <c r="B382" s="1282"/>
    </row>
    <row r="383" ht="12.75">
      <c r="B383" s="1282"/>
    </row>
    <row r="384" ht="12.75">
      <c r="B384" s="1282"/>
    </row>
    <row r="385" ht="12.75">
      <c r="B385" s="1282"/>
    </row>
    <row r="386" ht="12.75">
      <c r="B386" s="1282"/>
    </row>
    <row r="387" ht="12.75">
      <c r="B387" s="1282"/>
    </row>
    <row r="388" ht="12.75">
      <c r="B388" s="1282"/>
    </row>
    <row r="389" ht="12.75">
      <c r="B389" s="1282"/>
    </row>
    <row r="390" ht="12.75">
      <c r="B390" s="1282"/>
    </row>
    <row r="391" ht="12.75">
      <c r="B391" s="1282"/>
    </row>
    <row r="392" ht="12.75">
      <c r="B392" s="1282"/>
    </row>
    <row r="393" ht="12.75">
      <c r="B393" s="1282"/>
    </row>
    <row r="394" ht="12.75">
      <c r="B394" s="1282"/>
    </row>
    <row r="395" ht="12.75">
      <c r="B395" s="1282"/>
    </row>
    <row r="396" ht="12.75">
      <c r="B396" s="1282"/>
    </row>
    <row r="397" ht="12.75">
      <c r="B397" s="1282"/>
    </row>
    <row r="398" ht="12.75">
      <c r="B398" s="1282"/>
    </row>
    <row r="399" ht="12.75">
      <c r="B399" s="1282"/>
    </row>
    <row r="400" ht="12.75">
      <c r="B400" s="1282"/>
    </row>
    <row r="401" ht="12.75">
      <c r="B401" s="1282"/>
    </row>
    <row r="402" ht="12.75">
      <c r="B402" s="1282"/>
    </row>
    <row r="403" ht="12.75">
      <c r="B403" s="1282"/>
    </row>
    <row r="404" ht="12.75">
      <c r="B404" s="1282"/>
    </row>
    <row r="405" ht="12.75">
      <c r="B405" s="1282"/>
    </row>
    <row r="406" ht="12.75">
      <c r="B406" s="1282"/>
    </row>
    <row r="407" ht="12.75">
      <c r="B407" s="1282"/>
    </row>
    <row r="408" ht="12.75">
      <c r="B408" s="1282"/>
    </row>
    <row r="409" ht="12.75">
      <c r="B409" s="1282"/>
    </row>
    <row r="410" ht="12.75">
      <c r="B410" s="1282"/>
    </row>
    <row r="411" ht="12.75">
      <c r="B411" s="1282"/>
    </row>
    <row r="412" ht="12.75">
      <c r="B412" s="1282"/>
    </row>
    <row r="413" ht="12.75">
      <c r="B413" s="1282"/>
    </row>
    <row r="414" ht="12.75">
      <c r="B414" s="1282"/>
    </row>
    <row r="415" ht="12.75">
      <c r="B415" s="1282"/>
    </row>
    <row r="416" ht="12.75">
      <c r="B416" s="1282"/>
    </row>
    <row r="417" ht="12.75">
      <c r="B417" s="1282"/>
    </row>
    <row r="418" ht="12.75">
      <c r="B418" s="1282"/>
    </row>
    <row r="419" ht="12.75">
      <c r="B419" s="1282"/>
    </row>
    <row r="420" ht="12.75">
      <c r="B420" s="1282"/>
    </row>
    <row r="421" ht="12.75">
      <c r="B421" s="1282"/>
    </row>
    <row r="422" ht="12.75">
      <c r="B422" s="1282"/>
    </row>
    <row r="423" ht="12.75">
      <c r="B423" s="1282"/>
    </row>
    <row r="424" ht="12.75">
      <c r="B424" s="1282"/>
    </row>
    <row r="425" ht="12.75">
      <c r="B425" s="1282"/>
    </row>
    <row r="426" ht="12.75">
      <c r="B426" s="1282"/>
    </row>
    <row r="427" ht="12.75">
      <c r="B427" s="1282"/>
    </row>
    <row r="428" ht="12.75">
      <c r="B428" s="1282"/>
    </row>
    <row r="429" ht="12.75">
      <c r="B429" s="1282"/>
    </row>
    <row r="430" ht="12.75">
      <c r="B430" s="1282"/>
    </row>
    <row r="431" ht="12.75">
      <c r="B431" s="1282"/>
    </row>
    <row r="432" ht="12.75">
      <c r="B432" s="1282"/>
    </row>
    <row r="433" ht="12.75">
      <c r="B433" s="1282"/>
    </row>
    <row r="434" ht="12.75">
      <c r="B434" s="1282"/>
    </row>
    <row r="435" ht="12.75">
      <c r="B435" s="1282"/>
    </row>
    <row r="436" ht="12.75">
      <c r="B436" s="1282"/>
    </row>
    <row r="437" ht="12.75">
      <c r="B437" s="1282"/>
    </row>
    <row r="438" ht="12.75">
      <c r="B438" s="1282"/>
    </row>
    <row r="439" ht="12.75">
      <c r="B439" s="1282"/>
    </row>
    <row r="440" ht="12.75">
      <c r="B440" s="1282"/>
    </row>
    <row r="441" ht="12.75">
      <c r="B441" s="1282"/>
    </row>
    <row r="442" ht="12.75">
      <c r="B442" s="1282"/>
    </row>
    <row r="443" ht="12.75">
      <c r="B443" s="1282"/>
    </row>
    <row r="444" ht="12.75">
      <c r="B444" s="1282"/>
    </row>
    <row r="445" ht="12.75">
      <c r="B445" s="1282"/>
    </row>
    <row r="446" ht="12.75">
      <c r="B446" s="1282"/>
    </row>
    <row r="447" ht="12.75">
      <c r="B447" s="1282"/>
    </row>
    <row r="448" ht="12.75">
      <c r="B448" s="1282"/>
    </row>
    <row r="449" ht="12.75">
      <c r="B449" s="1282"/>
    </row>
    <row r="450" ht="12.75">
      <c r="B450" s="1282"/>
    </row>
    <row r="451" ht="12.75">
      <c r="B451" s="1282"/>
    </row>
    <row r="452" ht="12.75">
      <c r="B452" s="1282"/>
    </row>
    <row r="453" ht="12.75">
      <c r="B453" s="1282"/>
    </row>
    <row r="454" ht="12.75">
      <c r="B454" s="1282"/>
    </row>
    <row r="455" ht="12.75">
      <c r="B455" s="1282"/>
    </row>
    <row r="456" ht="12.75">
      <c r="B456" s="1282"/>
    </row>
    <row r="457" ht="12.75">
      <c r="B457" s="1282"/>
    </row>
    <row r="458" ht="12.75">
      <c r="B458" s="1282"/>
    </row>
    <row r="459" ht="12.75">
      <c r="B459" s="1282"/>
    </row>
    <row r="460" ht="12.75">
      <c r="B460" s="1282"/>
    </row>
    <row r="461" ht="12.75">
      <c r="B461" s="1282"/>
    </row>
    <row r="462" ht="12.75">
      <c r="B462" s="1282"/>
    </row>
    <row r="463" ht="12.75">
      <c r="B463" s="1282"/>
    </row>
    <row r="464" ht="12.75">
      <c r="B464" s="1282"/>
    </row>
    <row r="465" ht="12.75">
      <c r="B465" s="1282"/>
    </row>
    <row r="466" ht="12.75">
      <c r="B466" s="1282"/>
    </row>
    <row r="467" ht="12.75">
      <c r="B467" s="1282"/>
    </row>
    <row r="468" ht="12.75">
      <c r="B468" s="1282"/>
    </row>
    <row r="469" ht="12.75">
      <c r="B469" s="1282"/>
    </row>
    <row r="470" ht="12.75">
      <c r="B470" s="1282"/>
    </row>
    <row r="471" ht="12.75">
      <c r="B471" s="1282"/>
    </row>
    <row r="472" ht="12.75">
      <c r="B472" s="1282"/>
    </row>
    <row r="473" ht="12.75">
      <c r="B473" s="1282"/>
    </row>
    <row r="474" ht="12.75">
      <c r="B474" s="1282"/>
    </row>
    <row r="475" ht="12.75">
      <c r="B475" s="1282"/>
    </row>
    <row r="476" ht="12.75">
      <c r="B476" s="1282"/>
    </row>
    <row r="477" ht="12.75">
      <c r="B477" s="1282"/>
    </row>
    <row r="478" ht="12.75">
      <c r="B478" s="1282"/>
    </row>
    <row r="479" ht="12.75">
      <c r="B479" s="1282"/>
    </row>
    <row r="480" ht="12.75">
      <c r="B480" s="1282"/>
    </row>
    <row r="481" ht="12.75">
      <c r="B481" s="1282"/>
    </row>
    <row r="482" ht="12.75">
      <c r="B482" s="1282"/>
    </row>
    <row r="483" ht="12.75">
      <c r="B483" s="1282"/>
    </row>
    <row r="484" ht="12.75">
      <c r="B484" s="1282"/>
    </row>
    <row r="485" ht="12.75">
      <c r="B485" s="1282"/>
    </row>
    <row r="486" ht="12.75">
      <c r="B486" s="1282"/>
    </row>
    <row r="487" ht="12.75">
      <c r="B487" s="1282"/>
    </row>
    <row r="488" ht="12.75">
      <c r="B488" s="1282"/>
    </row>
    <row r="489" ht="12.75">
      <c r="B489" s="1282"/>
    </row>
    <row r="490" ht="12.75">
      <c r="B490" s="1282"/>
    </row>
    <row r="491" ht="12.75">
      <c r="B491" s="1282"/>
    </row>
    <row r="492" ht="12.75">
      <c r="B492" s="1282"/>
    </row>
    <row r="493" ht="12.75">
      <c r="B493" s="1282"/>
    </row>
    <row r="494" ht="12.75">
      <c r="B494" s="1282"/>
    </row>
    <row r="495" ht="12.75">
      <c r="B495" s="1282"/>
    </row>
    <row r="496" ht="12.75">
      <c r="B496" s="1282"/>
    </row>
    <row r="497" ht="12.75">
      <c r="B497" s="1282"/>
    </row>
    <row r="498" ht="12.75">
      <c r="B498" s="1282"/>
    </row>
    <row r="499" ht="12.75">
      <c r="B499" s="1282"/>
    </row>
    <row r="500" ht="12.75">
      <c r="B500" s="1282"/>
    </row>
    <row r="501" ht="12.75">
      <c r="B501" s="1282"/>
    </row>
    <row r="502" ht="12.75">
      <c r="B502" s="1282"/>
    </row>
    <row r="503" ht="12.75">
      <c r="B503" s="1282"/>
    </row>
    <row r="504" ht="12.75">
      <c r="B504" s="1282"/>
    </row>
    <row r="505" ht="12.75">
      <c r="B505" s="1282"/>
    </row>
    <row r="506" ht="12.75">
      <c r="B506" s="1282"/>
    </row>
    <row r="507" ht="12.75">
      <c r="B507" s="1282"/>
    </row>
    <row r="508" ht="12.75">
      <c r="B508" s="1282"/>
    </row>
    <row r="509" ht="12.75">
      <c r="B509" s="1282"/>
    </row>
    <row r="510" ht="12.75">
      <c r="B510" s="1282"/>
    </row>
    <row r="511" ht="12.75">
      <c r="B511" s="1282"/>
    </row>
    <row r="512" ht="12.75">
      <c r="B512" s="1282"/>
    </row>
    <row r="513" ht="12.75">
      <c r="B513" s="1282"/>
    </row>
    <row r="514" ht="12.75">
      <c r="B514" s="1282"/>
    </row>
    <row r="515" ht="12.75">
      <c r="B515" s="1282"/>
    </row>
    <row r="516" ht="12.75">
      <c r="B516" s="1282"/>
    </row>
    <row r="517" ht="12.75">
      <c r="B517" s="1282"/>
    </row>
    <row r="518" ht="12.75">
      <c r="B518" s="1282"/>
    </row>
    <row r="519" ht="12.75">
      <c r="B519" s="1282"/>
    </row>
    <row r="520" ht="12.75">
      <c r="B520" s="1282"/>
    </row>
    <row r="521" ht="12.75">
      <c r="B521" s="1282"/>
    </row>
    <row r="522" ht="12.75">
      <c r="B522" s="1282"/>
    </row>
    <row r="523" ht="12.75">
      <c r="B523" s="1282"/>
    </row>
    <row r="524" ht="12.75">
      <c r="B524" s="1282"/>
    </row>
    <row r="525" ht="12.75">
      <c r="B525" s="1282"/>
    </row>
    <row r="526" ht="12.75">
      <c r="B526" s="1282"/>
    </row>
    <row r="527" ht="12.75">
      <c r="B527" s="1282"/>
    </row>
    <row r="528" ht="12.75">
      <c r="B528" s="1282"/>
    </row>
    <row r="529" ht="12.75">
      <c r="B529" s="1282"/>
    </row>
    <row r="530" ht="12.75">
      <c r="B530" s="1282"/>
    </row>
    <row r="531" ht="12.75">
      <c r="B531" s="1282"/>
    </row>
    <row r="532" ht="12.75">
      <c r="B532" s="1282"/>
    </row>
    <row r="533" ht="12.75">
      <c r="B533" s="1282"/>
    </row>
    <row r="534" ht="12.75">
      <c r="B534" s="1282"/>
    </row>
    <row r="535" ht="12.75">
      <c r="B535" s="1282"/>
    </row>
    <row r="536" ht="12.75">
      <c r="B536" s="1282"/>
    </row>
    <row r="537" ht="12.75">
      <c r="B537" s="1282"/>
    </row>
    <row r="538" ht="12.75">
      <c r="B538" s="1282"/>
    </row>
    <row r="539" ht="12.75">
      <c r="B539" s="1282"/>
    </row>
    <row r="540" ht="12.75">
      <c r="B540" s="1282"/>
    </row>
    <row r="541" ht="12.75">
      <c r="B541" s="1282"/>
    </row>
    <row r="542" ht="12.75">
      <c r="B542" s="1282"/>
    </row>
    <row r="543" ht="12.75">
      <c r="B543" s="1282"/>
    </row>
    <row r="544" ht="12.75">
      <c r="B544" s="1282"/>
    </row>
    <row r="545" ht="12.75">
      <c r="B545" s="1282"/>
    </row>
    <row r="546" ht="12.75">
      <c r="B546" s="1282"/>
    </row>
    <row r="547" ht="12.75">
      <c r="B547" s="1282"/>
    </row>
    <row r="548" ht="12.75">
      <c r="B548" s="1282"/>
    </row>
    <row r="549" ht="12.75">
      <c r="B549" s="1282"/>
    </row>
    <row r="550" ht="12.75">
      <c r="B550" s="1282"/>
    </row>
    <row r="551" ht="12.75">
      <c r="B551" s="1282"/>
    </row>
    <row r="552" ht="12.75">
      <c r="B552" s="1282"/>
    </row>
    <row r="553" ht="12.75">
      <c r="B553" s="1282"/>
    </row>
    <row r="554" ht="12.75">
      <c r="B554" s="1282"/>
    </row>
    <row r="555" ht="12.75">
      <c r="B555" s="1282"/>
    </row>
    <row r="556" ht="12.75">
      <c r="B556" s="1282"/>
    </row>
    <row r="557" ht="12.75">
      <c r="B557" s="1282"/>
    </row>
    <row r="558" ht="12.75">
      <c r="B558" s="1282"/>
    </row>
    <row r="559" ht="12.75">
      <c r="B559" s="1282"/>
    </row>
    <row r="560" ht="12.75">
      <c r="B560" s="1282"/>
    </row>
    <row r="561" ht="12.75">
      <c r="B561" s="1282"/>
    </row>
    <row r="562" ht="12.75">
      <c r="B562" s="1282"/>
    </row>
    <row r="563" ht="12.75">
      <c r="B563" s="1282"/>
    </row>
    <row r="564" ht="12.75">
      <c r="B564" s="1282"/>
    </row>
    <row r="565" ht="12.75">
      <c r="B565" s="1282"/>
    </row>
    <row r="566" ht="12.75">
      <c r="B566" s="1282"/>
    </row>
    <row r="567" ht="12.75">
      <c r="B567" s="1282"/>
    </row>
    <row r="568" ht="12.75">
      <c r="B568" s="1282"/>
    </row>
    <row r="569" ht="12.75">
      <c r="B569" s="1282"/>
    </row>
    <row r="570" ht="12.75">
      <c r="B570" s="1282"/>
    </row>
    <row r="571" ht="12.75">
      <c r="B571" s="1282"/>
    </row>
    <row r="572" ht="12.75">
      <c r="B572" s="1282"/>
    </row>
    <row r="573" ht="12.75">
      <c r="B573" s="1282"/>
    </row>
    <row r="574" ht="12.75">
      <c r="B574" s="1282"/>
    </row>
    <row r="575" ht="12.75">
      <c r="B575" s="1282"/>
    </row>
    <row r="576" ht="12.75">
      <c r="B576" s="1282"/>
    </row>
    <row r="577" ht="12.75">
      <c r="B577" s="1282"/>
    </row>
    <row r="578" ht="12.75">
      <c r="B578" s="1282"/>
    </row>
    <row r="579" ht="12.75">
      <c r="B579" s="1282"/>
    </row>
    <row r="580" ht="12.75">
      <c r="B580" s="1282"/>
    </row>
    <row r="581" ht="12.75">
      <c r="B581" s="1282"/>
    </row>
    <row r="582" ht="12.75">
      <c r="B582" s="1282"/>
    </row>
    <row r="583" ht="12.75">
      <c r="B583" s="1282"/>
    </row>
    <row r="584" ht="12.75">
      <c r="B584" s="1282"/>
    </row>
    <row r="585" ht="12.75">
      <c r="B585" s="1282"/>
    </row>
    <row r="586" ht="12.75">
      <c r="B586" s="1282"/>
    </row>
    <row r="587" ht="12.75">
      <c r="B587" s="1282"/>
    </row>
    <row r="588" ht="12.75">
      <c r="B588" s="1282"/>
    </row>
    <row r="589" ht="12.75">
      <c r="B589" s="1282"/>
    </row>
    <row r="590" ht="12.75">
      <c r="B590" s="1282"/>
    </row>
    <row r="591" ht="12.75">
      <c r="B591" s="1282"/>
    </row>
    <row r="592" ht="12.75">
      <c r="B592" s="1282"/>
    </row>
    <row r="593" ht="12.75">
      <c r="B593" s="1282"/>
    </row>
    <row r="594" ht="12.75">
      <c r="B594" s="1282"/>
    </row>
    <row r="595" ht="12.75">
      <c r="B595" s="1282"/>
    </row>
    <row r="596" ht="12.75">
      <c r="B596" s="1282"/>
    </row>
    <row r="597" ht="12.75">
      <c r="B597" s="1282"/>
    </row>
    <row r="598" ht="12.75">
      <c r="B598" s="1282"/>
    </row>
    <row r="599" ht="12.75">
      <c r="B599" s="1282"/>
    </row>
    <row r="600" ht="12.75">
      <c r="B600" s="1282"/>
    </row>
    <row r="601" ht="12.75">
      <c r="B601" s="1282"/>
    </row>
    <row r="602" ht="12.75">
      <c r="B602" s="1282"/>
    </row>
    <row r="603" ht="12.75">
      <c r="B603" s="1282"/>
    </row>
    <row r="604" ht="12.75">
      <c r="B604" s="1282"/>
    </row>
    <row r="605" ht="12.75">
      <c r="B605" s="1282"/>
    </row>
    <row r="606" ht="12.75">
      <c r="B606" s="1282"/>
    </row>
    <row r="607" ht="12.75">
      <c r="B607" s="1282"/>
    </row>
    <row r="608" ht="12.75">
      <c r="B608" s="1282"/>
    </row>
    <row r="609" ht="12.75">
      <c r="B609" s="1282"/>
    </row>
    <row r="610" ht="12.75">
      <c r="B610" s="1282"/>
    </row>
    <row r="611" ht="12.75">
      <c r="B611" s="1282"/>
    </row>
    <row r="612" ht="12.75">
      <c r="B612" s="1282"/>
    </row>
    <row r="613" ht="12.75">
      <c r="B613" s="1282"/>
    </row>
    <row r="614" ht="12.75">
      <c r="B614" s="1282"/>
    </row>
    <row r="615" ht="12.75">
      <c r="B615" s="1282"/>
    </row>
    <row r="616" ht="12.75">
      <c r="B616" s="1282"/>
    </row>
    <row r="617" ht="12.75">
      <c r="B617" s="1282"/>
    </row>
    <row r="618" ht="12.75">
      <c r="B618" s="1282"/>
    </row>
    <row r="619" ht="12.75">
      <c r="B619" s="1282"/>
    </row>
    <row r="620" ht="12.75">
      <c r="B620" s="1282"/>
    </row>
    <row r="621" ht="12.75">
      <c r="B621" s="1282"/>
    </row>
    <row r="622" ht="12.75">
      <c r="B622" s="1282"/>
    </row>
    <row r="623" ht="12.75">
      <c r="B623" s="1282"/>
    </row>
    <row r="624" ht="12.75">
      <c r="B624" s="1282"/>
    </row>
    <row r="625" ht="12.75">
      <c r="B625" s="1282"/>
    </row>
    <row r="626" ht="12.75">
      <c r="B626" s="1282"/>
    </row>
    <row r="627" ht="12.75">
      <c r="B627" s="1282"/>
    </row>
    <row r="628" ht="12.75">
      <c r="B628" s="1282"/>
    </row>
    <row r="629" ht="12.75">
      <c r="B629" s="1282"/>
    </row>
    <row r="630" ht="12.75">
      <c r="B630" s="1282"/>
    </row>
    <row r="631" ht="12.75">
      <c r="B631" s="1282"/>
    </row>
    <row r="632" ht="12.75">
      <c r="B632" s="1282"/>
    </row>
    <row r="633" ht="12.75">
      <c r="B633" s="1282"/>
    </row>
    <row r="634" ht="12.75">
      <c r="B634" s="1282"/>
    </row>
    <row r="635" ht="12.75">
      <c r="B635" s="1282"/>
    </row>
    <row r="636" ht="12.75">
      <c r="B636" s="1282"/>
    </row>
    <row r="637" ht="12.75">
      <c r="B637" s="1282"/>
    </row>
    <row r="638" ht="12.75">
      <c r="B638" s="1282"/>
    </row>
    <row r="639" ht="12.75">
      <c r="B639" s="1282"/>
    </row>
    <row r="640" ht="12.75">
      <c r="B640" s="1282"/>
    </row>
    <row r="641" ht="12.75">
      <c r="B641" s="1282"/>
    </row>
    <row r="642" ht="12.75">
      <c r="B642" s="1282"/>
    </row>
    <row r="643" ht="12.75">
      <c r="B643" s="1282"/>
    </row>
    <row r="644" ht="12.75">
      <c r="B644" s="1282"/>
    </row>
    <row r="645" ht="12.75">
      <c r="B645" s="1282"/>
    </row>
    <row r="646" ht="12.75">
      <c r="B646" s="1282"/>
    </row>
    <row r="647" ht="12.75">
      <c r="B647" s="1282"/>
    </row>
    <row r="648" ht="12.75">
      <c r="B648" s="1282"/>
    </row>
    <row r="649" ht="12.75">
      <c r="B649" s="1282"/>
    </row>
    <row r="650" ht="12.75">
      <c r="B650" s="1282"/>
    </row>
    <row r="651" ht="12.75">
      <c r="B651" s="1282"/>
    </row>
    <row r="652" ht="12.75">
      <c r="B652" s="1282"/>
    </row>
    <row r="653" ht="12.75">
      <c r="B653" s="1282"/>
    </row>
    <row r="654" ht="12.75">
      <c r="B654" s="1282"/>
    </row>
    <row r="655" ht="12.75">
      <c r="B655" s="1282"/>
    </row>
    <row r="656" ht="12.75">
      <c r="B656" s="1282"/>
    </row>
    <row r="657" ht="12.75">
      <c r="B657" s="1282"/>
    </row>
    <row r="658" ht="12.75">
      <c r="B658" s="1282"/>
    </row>
    <row r="659" ht="12.75">
      <c r="B659" s="1282"/>
    </row>
    <row r="660" ht="12.75">
      <c r="B660" s="1282"/>
    </row>
    <row r="661" ht="12.75">
      <c r="B661" s="1282"/>
    </row>
    <row r="662" ht="12.75">
      <c r="B662" s="1282"/>
    </row>
    <row r="663" ht="12.75">
      <c r="B663" s="1282"/>
    </row>
    <row r="664" ht="12.75">
      <c r="B664" s="1282"/>
    </row>
    <row r="665" ht="12.75">
      <c r="B665" s="1282"/>
    </row>
    <row r="666" ht="12.75">
      <c r="B666" s="1282"/>
    </row>
    <row r="667" ht="12.75">
      <c r="B667" s="1282"/>
    </row>
    <row r="668" ht="12.75">
      <c r="B668" s="1282"/>
    </row>
    <row r="669" ht="12.75">
      <c r="B669" s="1282"/>
    </row>
    <row r="670" ht="12.75">
      <c r="B670" s="1282"/>
    </row>
    <row r="671" ht="12.75">
      <c r="B671" s="1282"/>
    </row>
    <row r="672" ht="12.75">
      <c r="B672" s="1282"/>
    </row>
    <row r="673" ht="12.75">
      <c r="B673" s="1282"/>
    </row>
    <row r="674" ht="12.75">
      <c r="B674" s="1282"/>
    </row>
    <row r="675" ht="12.75">
      <c r="B675" s="1282"/>
    </row>
    <row r="676" ht="12.75">
      <c r="B676" s="1282"/>
    </row>
    <row r="677" ht="12.75">
      <c r="B677" s="1282"/>
    </row>
    <row r="678" ht="12.75">
      <c r="B678" s="1282"/>
    </row>
    <row r="679" ht="12.75">
      <c r="B679" s="1282"/>
    </row>
    <row r="680" ht="12.75">
      <c r="B680" s="1282"/>
    </row>
    <row r="681" ht="12.75">
      <c r="B681" s="1282"/>
    </row>
    <row r="682" ht="12.75">
      <c r="B682" s="1282"/>
    </row>
    <row r="683" ht="12.75">
      <c r="B683" s="1282"/>
    </row>
    <row r="684" ht="12.75">
      <c r="B684" s="1282"/>
    </row>
    <row r="685" ht="12.75">
      <c r="B685" s="1282"/>
    </row>
    <row r="686" ht="12.75">
      <c r="B686" s="1282"/>
    </row>
    <row r="687" ht="12.75">
      <c r="B687" s="1282"/>
    </row>
    <row r="688" ht="12.75">
      <c r="B688" s="1282"/>
    </row>
    <row r="689" ht="12.75">
      <c r="B689" s="1282"/>
    </row>
    <row r="690" ht="12.75">
      <c r="B690" s="1282"/>
    </row>
    <row r="691" ht="12.75">
      <c r="B691" s="1282"/>
    </row>
    <row r="692" ht="12.75">
      <c r="B692" s="1282"/>
    </row>
    <row r="693" ht="12.75">
      <c r="B693" s="1282"/>
    </row>
    <row r="694" ht="12.75">
      <c r="B694" s="1282"/>
    </row>
    <row r="695" ht="12.75">
      <c r="B695" s="1282"/>
    </row>
    <row r="696" ht="12.75">
      <c r="B696" s="1282"/>
    </row>
    <row r="697" ht="12.75">
      <c r="B697" s="1282"/>
    </row>
    <row r="698" ht="12.75">
      <c r="B698" s="1282"/>
    </row>
    <row r="699" ht="12.75">
      <c r="B699" s="1282"/>
    </row>
    <row r="700" ht="12.75">
      <c r="B700" s="1282"/>
    </row>
    <row r="701" ht="12.75">
      <c r="B701" s="1282"/>
    </row>
    <row r="702" ht="12.75">
      <c r="B702" s="1282"/>
    </row>
    <row r="703" ht="12.75">
      <c r="B703" s="1282"/>
    </row>
    <row r="704" ht="12.75">
      <c r="B704" s="1282"/>
    </row>
    <row r="705" ht="12.75">
      <c r="B705" s="1282"/>
    </row>
    <row r="706" ht="12.75">
      <c r="B706" s="1282"/>
    </row>
    <row r="707" ht="12.75">
      <c r="B707" s="1282"/>
    </row>
    <row r="708" ht="12.75">
      <c r="B708" s="1282"/>
    </row>
    <row r="709" ht="12.75">
      <c r="B709" s="1282"/>
    </row>
    <row r="710" ht="12.75">
      <c r="B710" s="1282"/>
    </row>
    <row r="711" ht="12.75">
      <c r="B711" s="1282"/>
    </row>
    <row r="712" ht="12.75">
      <c r="B712" s="1282"/>
    </row>
    <row r="713" ht="12.75">
      <c r="B713" s="1282"/>
    </row>
    <row r="714" ht="12.75">
      <c r="B714" s="1282"/>
    </row>
    <row r="715" ht="12.75">
      <c r="B715" s="1282"/>
    </row>
    <row r="716" ht="12.75">
      <c r="B716" s="1282"/>
    </row>
    <row r="717" ht="12.75">
      <c r="B717" s="1282"/>
    </row>
    <row r="718" ht="12.75">
      <c r="B718" s="1282"/>
    </row>
    <row r="719" ht="12.75">
      <c r="B719" s="1282"/>
    </row>
    <row r="720" ht="12.75">
      <c r="B720" s="1282"/>
    </row>
    <row r="721" ht="12.75">
      <c r="B721" s="1282"/>
    </row>
    <row r="722" ht="12.75">
      <c r="B722" s="1282"/>
    </row>
    <row r="723" ht="12.75">
      <c r="B723" s="1282"/>
    </row>
    <row r="724" ht="12.75">
      <c r="B724" s="1282"/>
    </row>
    <row r="725" ht="12.75">
      <c r="B725" s="1282"/>
    </row>
    <row r="726" ht="12.75">
      <c r="B726" s="1282"/>
    </row>
    <row r="727" ht="12.75">
      <c r="B727" s="1282"/>
    </row>
    <row r="728" ht="12.75">
      <c r="B728" s="1282"/>
    </row>
    <row r="729" ht="12.75">
      <c r="B729" s="1282"/>
    </row>
    <row r="730" ht="12.75">
      <c r="B730" s="1282"/>
    </row>
    <row r="731" ht="12.75">
      <c r="B731" s="1282"/>
    </row>
    <row r="732" ht="12.75">
      <c r="B732" s="1282"/>
    </row>
    <row r="733" ht="12.75">
      <c r="B733" s="1282"/>
    </row>
    <row r="734" ht="12.75">
      <c r="B734" s="1282"/>
    </row>
    <row r="735" ht="12.75">
      <c r="B735" s="1282"/>
    </row>
    <row r="736" ht="12.75">
      <c r="B736" s="1282"/>
    </row>
    <row r="737" ht="12.75">
      <c r="B737" s="1282"/>
    </row>
    <row r="738" ht="12.75">
      <c r="B738" s="1282"/>
    </row>
    <row r="739" ht="12.75">
      <c r="B739" s="1282"/>
    </row>
    <row r="740" ht="12.75">
      <c r="B740" s="1282"/>
    </row>
    <row r="741" ht="12.75">
      <c r="B741" s="1282"/>
    </row>
    <row r="742" ht="12.75">
      <c r="B742" s="1282"/>
    </row>
    <row r="743" ht="12.75">
      <c r="B743" s="1282"/>
    </row>
    <row r="744" ht="12.75">
      <c r="B744" s="1282"/>
    </row>
    <row r="745" ht="12.75">
      <c r="B745" s="1282"/>
    </row>
    <row r="746" ht="12.75">
      <c r="B746" s="1282"/>
    </row>
    <row r="747" ht="12.75">
      <c r="B747" s="1282"/>
    </row>
    <row r="748" ht="12.75">
      <c r="B748" s="1282"/>
    </row>
    <row r="749" ht="12.75">
      <c r="B749" s="1282"/>
    </row>
    <row r="750" ht="12.75">
      <c r="B750" s="1282"/>
    </row>
    <row r="751" ht="12.75">
      <c r="B751" s="1282"/>
    </row>
    <row r="752" ht="12.75">
      <c r="B752" s="1282"/>
    </row>
    <row r="753" ht="12.75">
      <c r="B753" s="1282"/>
    </row>
    <row r="754" ht="12.75">
      <c r="B754" s="1282"/>
    </row>
    <row r="755" ht="12.75">
      <c r="B755" s="1282"/>
    </row>
    <row r="756" ht="12.75">
      <c r="B756" s="1282"/>
    </row>
    <row r="757" ht="12.75">
      <c r="B757" s="1282"/>
    </row>
    <row r="758" ht="12.75">
      <c r="B758" s="1282"/>
    </row>
    <row r="759" ht="12.75">
      <c r="B759" s="1282"/>
    </row>
    <row r="760" ht="12.75">
      <c r="B760" s="1282"/>
    </row>
    <row r="761" ht="12.75">
      <c r="B761" s="1282"/>
    </row>
    <row r="762" ht="12.75">
      <c r="B762" s="1282"/>
    </row>
    <row r="763" ht="12.75">
      <c r="B763" s="1282"/>
    </row>
    <row r="764" ht="12.75">
      <c r="B764" s="1282"/>
    </row>
    <row r="765" ht="12.75">
      <c r="B765" s="1282"/>
    </row>
    <row r="766" ht="12.75">
      <c r="B766" s="1282"/>
    </row>
    <row r="767" ht="12.75">
      <c r="B767" s="1282"/>
    </row>
    <row r="768" ht="12.75">
      <c r="B768" s="1282"/>
    </row>
    <row r="769" ht="12.75">
      <c r="B769" s="1282"/>
    </row>
    <row r="770" ht="12.75">
      <c r="B770" s="1282"/>
    </row>
    <row r="771" ht="12.75">
      <c r="B771" s="1282"/>
    </row>
    <row r="772" ht="12.75">
      <c r="B772" s="1282"/>
    </row>
    <row r="773" ht="12.75">
      <c r="B773" s="1282"/>
    </row>
    <row r="774" ht="12.75">
      <c r="B774" s="1282"/>
    </row>
  </sheetData>
  <mergeCells count="28">
    <mergeCell ref="B106:P106"/>
    <mergeCell ref="B102:C102"/>
    <mergeCell ref="B103:P103"/>
    <mergeCell ref="B104:P104"/>
    <mergeCell ref="B105:P105"/>
    <mergeCell ref="B88:P88"/>
    <mergeCell ref="F94:H94"/>
    <mergeCell ref="J94:L94"/>
    <mergeCell ref="N94:P94"/>
    <mergeCell ref="B92:P92"/>
    <mergeCell ref="C75:D75"/>
    <mergeCell ref="C78:L78"/>
    <mergeCell ref="B80:P80"/>
    <mergeCell ref="N82:P82"/>
    <mergeCell ref="C62:P62"/>
    <mergeCell ref="C61:P61"/>
    <mergeCell ref="C67:P67"/>
    <mergeCell ref="C70:P70"/>
    <mergeCell ref="C65:P65"/>
    <mergeCell ref="C69:J69"/>
    <mergeCell ref="N1:P1"/>
    <mergeCell ref="D54:L54"/>
    <mergeCell ref="C57:L57"/>
    <mergeCell ref="C58:L58"/>
    <mergeCell ref="B32:L32"/>
    <mergeCell ref="B34:L34"/>
    <mergeCell ref="C45:P45"/>
    <mergeCell ref="C52:L52"/>
  </mergeCells>
  <printOptions horizontalCentered="1"/>
  <pageMargins left="0.5118110236220472" right="0.5118110236220472" top="0.5118110236220472" bottom="0.5118110236220472" header="0.5118110236220472" footer="0.5118110236220472"/>
  <pageSetup fitToHeight="2" horizontalDpi="600" verticalDpi="600" orientation="portrait" paperSize="9" scale="60" r:id="rId1"/>
  <rowBreaks count="1" manualBreakCount="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t0601281</dc:creator>
  <cp:keywords/>
  <dc:description/>
  <cp:lastModifiedBy>p2094681</cp:lastModifiedBy>
  <cp:lastPrinted>2007-07-31T19:29:42Z</cp:lastPrinted>
  <dcterms:created xsi:type="dcterms:W3CDTF">2006-07-11T11:03:30Z</dcterms:created>
  <dcterms:modified xsi:type="dcterms:W3CDTF">2007-07-31T19:29:52Z</dcterms:modified>
  <cp:category/>
  <cp:version/>
  <cp:contentType/>
  <cp:contentStatus/>
</cp:coreProperties>
</file>